
<file path=[Content_Types].xml><?xml version="1.0" encoding="utf-8"?>
<Types xmlns="http://schemas.openxmlformats.org/package/2006/content-types">
  <Override PartName="/xl/externalLinks/externalLink78.xml" ContentType="application/vnd.openxmlformats-officedocument.spreadsheetml.externalLink+xml"/>
  <Override PartName="/xl/externalLinks/externalLink109.xml" ContentType="application/vnd.openxmlformats-officedocument.spreadsheetml.externalLink+xml"/>
  <Override PartName="/xl/worksheets/sheet13.xml" ContentType="application/vnd.openxmlformats-officedocument.spreadsheetml.worksheet+xml"/>
  <Override PartName="/xl/externalLinks/externalLink9.xml" ContentType="application/vnd.openxmlformats-officedocument.spreadsheetml.externalLink+xml"/>
  <Override PartName="/xl/externalLinks/externalLink38.xml" ContentType="application/vnd.openxmlformats-officedocument.spreadsheetml.externalLink+xml"/>
  <Override PartName="/xl/externalLinks/externalLink49.xml" ContentType="application/vnd.openxmlformats-officedocument.spreadsheetml.externalLink+xml"/>
  <Override PartName="/xl/externalLinks/externalLink67.xml" ContentType="application/vnd.openxmlformats-officedocument.spreadsheetml.externalLink+xml"/>
  <Override PartName="/xl/externalLinks/externalLink85.xml" ContentType="application/vnd.openxmlformats-officedocument.spreadsheetml.externalLink+xml"/>
  <Override PartName="/xl/externalLinks/externalLink96.xml" ContentType="application/vnd.openxmlformats-officedocument.spreadsheetml.externalLink+xml"/>
  <Override PartName="/xl/styles.xml" ContentType="application/vnd.openxmlformats-officedocument.spreadsheetml.styles+xml"/>
  <Override PartName="/xl/drawings/drawing6.xml" ContentType="application/vnd.openxmlformats-officedocument.drawing+xml"/>
  <Override PartName="/xl/worksheets/sheet7.xml" ContentType="application/vnd.openxmlformats-officedocument.spreadsheetml.worksheet+xml"/>
  <Override PartName="/xl/externalLinks/externalLink27.xml" ContentType="application/vnd.openxmlformats-officedocument.spreadsheetml.externalLink+xml"/>
  <Override PartName="/xl/externalLinks/externalLink45.xml" ContentType="application/vnd.openxmlformats-officedocument.spreadsheetml.externalLink+xml"/>
  <Override PartName="/xl/externalLinks/externalLink56.xml" ContentType="application/vnd.openxmlformats-officedocument.spreadsheetml.externalLink+xml"/>
  <Override PartName="/xl/externalLinks/externalLink74.xml" ContentType="application/vnd.openxmlformats-officedocument.spreadsheetml.externalLink+xml"/>
  <Override PartName="/xl/externalLinks/externalLink92.xml" ContentType="application/vnd.openxmlformats-officedocument.spreadsheetml.externalLink+xml"/>
  <Override PartName="/xl/externalLinks/externalLink105.xml" ContentType="application/vnd.openxmlformats-officedocument.spreadsheetml.externalLink+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34.xml" ContentType="application/vnd.openxmlformats-officedocument.spreadsheetml.externalLink+xml"/>
  <Override PartName="/xl/externalLinks/externalLink63.xml" ContentType="application/vnd.openxmlformats-officedocument.spreadsheetml.externalLink+xml"/>
  <Override PartName="/xl/externalLinks/externalLink81.xml" ContentType="application/vnd.openxmlformats-officedocument.spreadsheetml.externalLink+xml"/>
  <Override PartName="/xl/externalLinks/externalLink101.xml" ContentType="application/vnd.openxmlformats-officedocument.spreadsheetml.externalLink+xml"/>
  <Override PartName="/xl/drawings/drawing2.xml" ContentType="application/vnd.openxmlformats-officedocument.drawing+xml"/>
  <Override PartName="/xl/worksheets/sheet3.xml" ContentType="application/vnd.openxmlformats-officedocument.spreadsheetml.worksheet+xml"/>
  <Override PartName="/xl/externalLinks/externalLink23.xml" ContentType="application/vnd.openxmlformats-officedocument.spreadsheetml.externalLink+xml"/>
  <Override PartName="/xl/externalLinks/externalLink41.xml" ContentType="application/vnd.openxmlformats-officedocument.spreadsheetml.externalLink+xml"/>
  <Override PartName="/xl/externalLinks/externalLink52.xml" ContentType="application/vnd.openxmlformats-officedocument.spreadsheetml.externalLink+xml"/>
  <Override PartName="/xl/externalLinks/externalLink70.xml" ContentType="application/vnd.openxmlformats-officedocument.spreadsheetml.externalLink+xml"/>
  <Override PartName="/xl/drawings/drawing13.xml" ContentType="application/vnd.openxmlformats-officedocument.drawing+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30.xml" ContentType="application/vnd.openxmlformats-officedocument.spreadsheetml.externalLink+xml"/>
  <Override PartName="/xl/sharedStrings.xml" ContentType="application/vnd.openxmlformats-officedocument.spreadsheetml.sharedStrings+xml"/>
  <Override PartName="/xl/externalLinks/externalLink68.xml" ContentType="application/vnd.openxmlformats-officedocument.spreadsheetml.externalLink+xml"/>
  <Override PartName="/xl/externalLinks/externalLink79.xml" ContentType="application/vnd.openxmlformats-officedocument.spreadsheetml.externalLink+xml"/>
  <Override PartName="/xl/externalLinks/externalLink97.xml" ContentType="application/vnd.openxmlformats-officedocument.spreadsheetml.externalLink+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externalLinks/externalLink39.xml" ContentType="application/vnd.openxmlformats-officedocument.spreadsheetml.externalLink+xml"/>
  <Override PartName="/xl/externalLinks/externalLink57.xml" ContentType="application/vnd.openxmlformats-officedocument.spreadsheetml.externalLink+xml"/>
  <Override PartName="/xl/externalLinks/externalLink86.xml" ContentType="application/vnd.openxmlformats-officedocument.spreadsheetml.externalLink+xml"/>
  <Override PartName="/xl/externalLinks/externalLink106.xml" ContentType="application/vnd.openxmlformats-officedocument.spreadsheetml.externalLink+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externalLinks/externalLink64.xml" ContentType="application/vnd.openxmlformats-officedocument.spreadsheetml.externalLink+xml"/>
  <Override PartName="/xl/externalLinks/externalLink75.xml" ContentType="application/vnd.openxmlformats-officedocument.spreadsheetml.externalLink+xml"/>
  <Override PartName="/xl/externalLinks/externalLink84.xml" ContentType="application/vnd.openxmlformats-officedocument.spreadsheetml.externalLink+xml"/>
  <Override PartName="/xl/externalLinks/externalLink93.xml" ContentType="application/vnd.openxmlformats-officedocument.spreadsheetml.externalLink+xml"/>
  <Override PartName="/xl/externalLinks/externalLink104.xml" ContentType="application/vnd.openxmlformats-officedocument.spreadsheetml.externalLink+xml"/>
  <Default Extension="jpeg" ContentType="image/jpeg"/>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xl/externalLinks/externalLink62.xml" ContentType="application/vnd.openxmlformats-officedocument.spreadsheetml.externalLink+xml"/>
  <Override PartName="/xl/externalLinks/externalLink71.xml" ContentType="application/vnd.openxmlformats-officedocument.spreadsheetml.externalLink+xml"/>
  <Override PartName="/xl/externalLinks/externalLink73.xml" ContentType="application/vnd.openxmlformats-officedocument.spreadsheetml.externalLink+xml"/>
  <Override PartName="/xl/externalLinks/externalLink82.xml" ContentType="application/vnd.openxmlformats-officedocument.spreadsheetml.externalLink+xml"/>
  <Override PartName="/xl/externalLinks/externalLink91.xml" ContentType="application/vnd.openxmlformats-officedocument.spreadsheetml.externalLink+xml"/>
  <Override PartName="/xl/externalLinks/externalLink102.xml" ContentType="application/vnd.openxmlformats-officedocument.spreadsheetml.externalLink+xml"/>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externalLinks/externalLink22.xml" ContentType="application/vnd.openxmlformats-officedocument.spreadsheetml.externalLink+xml"/>
  <Override PartName="/xl/externalLinks/externalLink33.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60.xml" ContentType="application/vnd.openxmlformats-officedocument.spreadsheetml.externalLink+xml"/>
  <Override PartName="/xl/externalLinks/externalLink80.xml" ContentType="application/vnd.openxmlformats-officedocument.spreadsheetml.externalLink+xml"/>
  <Override PartName="/xl/externalLinks/externalLink100.xml" ContentType="application/vnd.openxmlformats-officedocument.spreadsheetml.externalLink+xml"/>
  <Override PartName="/xl/drawings/drawing1.xml" ContentType="application/vnd.openxmlformats-officedocument.drawing+xml"/>
  <Override PartName="/xl/drawings/drawing14.xml" ContentType="application/vnd.openxmlformats-officedocument.drawing+xml"/>
  <Override PartName="/xl/externalLinks/externalLink11.xml" ContentType="application/vnd.openxmlformats-officedocument.spreadsheetml.externalLink+xml"/>
  <Override PartName="/xl/externalLinks/externalLink2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drawings/drawing12.xml" ContentType="application/vnd.openxmlformats-officedocument.drawing+xml"/>
  <Override PartName="/xl/calcChain.xml" ContentType="application/vnd.openxmlformats-officedocument.spreadsheetml.calcChain+xml"/>
  <Override PartName="/xl/drawings/drawing10.xml" ContentType="application/vnd.openxmlformats-officedocument.drawing+xml"/>
  <Override PartName="/xl/externalLinks/externalLink89.xml" ContentType="application/vnd.openxmlformats-officedocument.spreadsheetml.externalLink+xml"/>
  <Override PartName="/docProps/core.xml" ContentType="application/vnd.openxmlformats-package.core-properties+xml"/>
  <Override PartName="/xl/worksheets/sheet15.xml" ContentType="application/vnd.openxmlformats-officedocument.spreadsheetml.worksheet+xml"/>
  <Override PartName="/xl/externalLinks/externalLink69.xml" ContentType="application/vnd.openxmlformats-officedocument.spreadsheetml.externalLink+xml"/>
  <Override PartName="/xl/externalLinks/externalLink87.xml" ContentType="application/vnd.openxmlformats-officedocument.spreadsheetml.externalLink+xml"/>
  <Override PartName="/xl/externalLinks/externalLink98.xml" ContentType="application/vnd.openxmlformats-officedocument.spreadsheetml.externalLink+xml"/>
  <Override PartName="/xl/worksheets/sheet9.xml" ContentType="application/vnd.openxmlformats-officedocument.spreadsheetml.worksheet+xml"/>
  <Override PartName="/xl/externalLinks/externalLink29.xml" ContentType="application/vnd.openxmlformats-officedocument.spreadsheetml.externalLink+xml"/>
  <Override PartName="/xl/externalLinks/externalLink47.xml" ContentType="application/vnd.openxmlformats-officedocument.spreadsheetml.externalLink+xml"/>
  <Override PartName="/xl/externalLinks/externalLink58.xml" ContentType="application/vnd.openxmlformats-officedocument.spreadsheetml.externalLink+xml"/>
  <Override PartName="/xl/externalLinks/externalLink76.xml" ContentType="application/vnd.openxmlformats-officedocument.spreadsheetml.externalLink+xml"/>
  <Override PartName="/xl/externalLinks/externalLink94.xml" ContentType="application/vnd.openxmlformats-officedocument.spreadsheetml.externalLink+xml"/>
  <Override PartName="/xl/externalLinks/externalLink107.xml" ContentType="application/vnd.openxmlformats-officedocument.spreadsheetml.externalLink+xml"/>
  <Override PartName="/xl/theme/theme1.xml" ContentType="application/vnd.openxmlformats-officedocument.theme+xml"/>
  <Override PartName="/xl/drawings/drawing8.xml" ContentType="application/vnd.openxmlformats-officedocument.drawing+xml"/>
  <Override PartName="/xl/worksheets/sheet11.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36.xml" ContentType="application/vnd.openxmlformats-officedocument.spreadsheetml.externalLink+xml"/>
  <Override PartName="/xl/externalLinks/externalLink65.xml" ContentType="application/vnd.openxmlformats-officedocument.spreadsheetml.externalLink+xml"/>
  <Override PartName="/xl/externalLinks/externalLink83.xml" ContentType="application/vnd.openxmlformats-officedocument.spreadsheetml.externalLink+xml"/>
  <Override PartName="/xl/externalLinks/externalLink103.xml" ContentType="application/vnd.openxmlformats-officedocument.spreadsheetml.externalLink+xml"/>
  <Override PartName="/xl/drawings/drawing4.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externalLinks/externalLink25.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externalLinks/externalLink72.xml" ContentType="application/vnd.openxmlformats-officedocument.spreadsheetml.externalLink+xml"/>
  <Override PartName="/xl/externalLinks/externalLink90.xml" ContentType="application/vnd.openxmlformats-officedocument.spreadsheetml.externalLink+xml"/>
  <Override PartName="/xl/drawings/drawing15.xml" ContentType="application/vnd.openxmlformats-officedocument.drawing+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externalLinks/externalLink32.xml" ContentType="application/vnd.openxmlformats-officedocument.spreadsheetml.externalLink+xml"/>
  <Override PartName="/xl/externalLinks/externalLink61.xml" ContentType="application/vnd.openxmlformats-officedocument.spreadsheetml.externalLink+xml"/>
  <Override PartName="/xl/externalLinks/externalLink110.xml" ContentType="application/vnd.openxmlformats-officedocument.spreadsheetml.externalLink+xml"/>
  <Override PartName="/xl/worksheets/sheet1.xml" ContentType="application/vnd.openxmlformats-officedocument.spreadsheetml.worksheet+xml"/>
  <Override PartName="/xl/externalLinks/externalLink21.xml" ContentType="application/vnd.openxmlformats-officedocument.spreadsheetml.externalLink+xml"/>
  <Override PartName="/xl/externalLinks/externalLink50.xml" ContentType="application/vnd.openxmlformats-officedocument.spreadsheetml.externalLink+xml"/>
  <Override PartName="/xl/drawings/drawing11.xml" ContentType="application/vnd.openxmlformats-officedocument.drawing+xml"/>
  <Override PartName="/xl/externalLinks/externalLink10.xml" ContentType="application/vnd.openxmlformats-officedocument.spreadsheetml.externalLink+xml"/>
  <Override PartName="/xl/externalLinks/externalLink99.xml" ContentType="application/vnd.openxmlformats-officedocument.spreadsheetml.externalLink+xml"/>
  <Override PartName="/xl/worksheets/sheet16.xml" ContentType="application/vnd.openxmlformats-officedocument.spreadsheetml.worksheet+xml"/>
  <Override PartName="/xl/externalLinks/externalLink59.xml" ContentType="application/vnd.openxmlformats-officedocument.spreadsheetml.externalLink+xml"/>
  <Override PartName="/xl/externalLinks/externalLink88.xml" ContentType="application/vnd.openxmlformats-officedocument.spreadsheetml.externalLink+xml"/>
  <Override PartName="/xl/externalLinks/externalLink108.xml" ContentType="application/vnd.openxmlformats-officedocument.spreadsheetml.externalLink+xml"/>
  <Override PartName="/xl/drawings/drawing9.xml" ContentType="application/vnd.openxmlformats-officedocument.drawing+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48.xml" ContentType="application/vnd.openxmlformats-officedocument.spreadsheetml.externalLink+xml"/>
  <Override PartName="/xl/externalLinks/externalLink66.xml" ContentType="application/vnd.openxmlformats-officedocument.spreadsheetml.externalLink+xml"/>
  <Override PartName="/xl/externalLinks/externalLink77.xml" ContentType="application/vnd.openxmlformats-officedocument.spreadsheetml.externalLink+xml"/>
  <Override PartName="/xl/externalLinks/externalLink95.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4655" yWindow="-15" windowWidth="4920" windowHeight="8760" tabRatio="701" activeTab="13"/>
  </bookViews>
  <sheets>
    <sheet name="M.(1)" sheetId="42" r:id="rId1"/>
    <sheet name="M.(2)" sheetId="47" r:id="rId2"/>
    <sheet name="M.(3)" sheetId="48" r:id="rId3"/>
    <sheet name="BULAN 1" sheetId="51" r:id="rId4"/>
    <sheet name="M.(4)" sheetId="49" r:id="rId5"/>
    <sheet name="M.(5)" sheetId="50" r:id="rId6"/>
    <sheet name="M.(6)" sheetId="45" r:id="rId7"/>
    <sheet name="M.(7)" sheetId="55" r:id="rId8"/>
    <sheet name="BULAN 2" sheetId="61" r:id="rId9"/>
    <sheet name="M.(8)" sheetId="57" r:id="rId10"/>
    <sheet name="M.(9)" sheetId="58" r:id="rId11"/>
    <sheet name="M.(10)" sheetId="59" r:id="rId12"/>
    <sheet name="M.(11)" sheetId="60" r:id="rId13"/>
    <sheet name="BULAN 3" sheetId="63" r:id="rId14"/>
    <sheet name="M.(12)" sheetId="62" r:id="rId15"/>
    <sheet name="TARGET M.11" sheetId="44"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s>
  <definedNames>
    <definedName name="\0">[1]Menu!$B$51</definedName>
    <definedName name="\A" localSheetId="8">[2]A!#REF!</definedName>
    <definedName name="\A" localSheetId="13">[2]A!#REF!</definedName>
    <definedName name="\A" localSheetId="0">[2]A!#REF!</definedName>
    <definedName name="\A" localSheetId="11">[2]A!#REF!</definedName>
    <definedName name="\A" localSheetId="12">[2]A!#REF!</definedName>
    <definedName name="\A" localSheetId="14">[2]A!#REF!</definedName>
    <definedName name="\A" localSheetId="1">[2]A!#REF!</definedName>
    <definedName name="\A" localSheetId="7">[2]A!#REF!</definedName>
    <definedName name="\A" localSheetId="9">[2]A!#REF!</definedName>
    <definedName name="\A" localSheetId="10">[2]A!#REF!</definedName>
    <definedName name="\A">[2]A!#REF!</definedName>
    <definedName name="\B" localSheetId="8">[2]A!#REF!</definedName>
    <definedName name="\B" localSheetId="13">[2]A!#REF!</definedName>
    <definedName name="\B" localSheetId="0">[2]A!#REF!</definedName>
    <definedName name="\B" localSheetId="11">[2]A!#REF!</definedName>
    <definedName name="\B" localSheetId="12">[2]A!#REF!</definedName>
    <definedName name="\B" localSheetId="14">[2]A!#REF!</definedName>
    <definedName name="\B" localSheetId="1">[2]A!#REF!</definedName>
    <definedName name="\B" localSheetId="7">[2]A!#REF!</definedName>
    <definedName name="\B" localSheetId="9">[2]A!#REF!</definedName>
    <definedName name="\B" localSheetId="10">[2]A!#REF!</definedName>
    <definedName name="\B">[2]A!#REF!</definedName>
    <definedName name="\C" localSheetId="8">#REF!</definedName>
    <definedName name="\C" localSheetId="13">#REF!</definedName>
    <definedName name="\C" localSheetId="0">#REF!</definedName>
    <definedName name="\C" localSheetId="11">#REF!</definedName>
    <definedName name="\C" localSheetId="12">#REF!</definedName>
    <definedName name="\C" localSheetId="14">#REF!</definedName>
    <definedName name="\C" localSheetId="1">#REF!</definedName>
    <definedName name="\C" localSheetId="7">#REF!</definedName>
    <definedName name="\C" localSheetId="9">#REF!</definedName>
    <definedName name="\C" localSheetId="10">#REF!</definedName>
    <definedName name="\C">#REF!</definedName>
    <definedName name="\D" localSheetId="8">[2]A!#REF!</definedName>
    <definedName name="\D" localSheetId="13">[2]A!#REF!</definedName>
    <definedName name="\D" localSheetId="0">[2]A!#REF!</definedName>
    <definedName name="\D" localSheetId="11">[2]A!#REF!</definedName>
    <definedName name="\D" localSheetId="12">[2]A!#REF!</definedName>
    <definedName name="\D" localSheetId="14">[2]A!#REF!</definedName>
    <definedName name="\D" localSheetId="1">[2]A!#REF!</definedName>
    <definedName name="\D" localSheetId="7">[2]A!#REF!</definedName>
    <definedName name="\D" localSheetId="9">[2]A!#REF!</definedName>
    <definedName name="\D" localSheetId="10">[2]A!#REF!</definedName>
    <definedName name="\D">[2]A!#REF!</definedName>
    <definedName name="\E" localSheetId="8">[2]A!#REF!</definedName>
    <definedName name="\E" localSheetId="13">[2]A!#REF!</definedName>
    <definedName name="\E" localSheetId="0">[2]A!#REF!</definedName>
    <definedName name="\E" localSheetId="11">[2]A!#REF!</definedName>
    <definedName name="\E" localSheetId="12">[2]A!#REF!</definedName>
    <definedName name="\E" localSheetId="14">[2]A!#REF!</definedName>
    <definedName name="\E" localSheetId="1">[2]A!#REF!</definedName>
    <definedName name="\E" localSheetId="7">[2]A!#REF!</definedName>
    <definedName name="\E" localSheetId="9">[2]A!#REF!</definedName>
    <definedName name="\E" localSheetId="10">[2]A!#REF!</definedName>
    <definedName name="\E">[2]A!#REF!</definedName>
    <definedName name="\G" localSheetId="8">[2]A!#REF!</definedName>
    <definedName name="\G" localSheetId="13">[2]A!#REF!</definedName>
    <definedName name="\G" localSheetId="0">[2]A!#REF!</definedName>
    <definedName name="\G" localSheetId="11">[2]A!#REF!</definedName>
    <definedName name="\G" localSheetId="12">[2]A!#REF!</definedName>
    <definedName name="\G" localSheetId="14">[2]A!#REF!</definedName>
    <definedName name="\G" localSheetId="1">[2]A!#REF!</definedName>
    <definedName name="\G" localSheetId="7">[2]A!#REF!</definedName>
    <definedName name="\G" localSheetId="9">[2]A!#REF!</definedName>
    <definedName name="\G" localSheetId="10">[2]A!#REF!</definedName>
    <definedName name="\G">[2]A!#REF!</definedName>
    <definedName name="\H1">[1]ANL!$A$117:$L$6309</definedName>
    <definedName name="\H2">'[3]REKAP MC 1'!$A$2:$Q$57</definedName>
    <definedName name="\H4">[1]BHN!$A$3:$L$137</definedName>
    <definedName name="\H5">[1]L.3!$A$1:$J$41</definedName>
    <definedName name="\H6" localSheetId="8">#REF!</definedName>
    <definedName name="\H6" localSheetId="13">#REF!</definedName>
    <definedName name="\H6" localSheetId="0">#REF!</definedName>
    <definedName name="\H6" localSheetId="11">#REF!</definedName>
    <definedName name="\H6" localSheetId="12">#REF!</definedName>
    <definedName name="\H6" localSheetId="14">#REF!</definedName>
    <definedName name="\H6" localSheetId="1">#REF!</definedName>
    <definedName name="\H6" localSheetId="7">#REF!</definedName>
    <definedName name="\H6" localSheetId="9">#REF!</definedName>
    <definedName name="\H6" localSheetId="10">#REF!</definedName>
    <definedName name="\H6">#REF!</definedName>
    <definedName name="\H7" localSheetId="8">#REF!</definedName>
    <definedName name="\H7" localSheetId="13">#REF!</definedName>
    <definedName name="\H7" localSheetId="0">#REF!</definedName>
    <definedName name="\H7" localSheetId="11">#REF!</definedName>
    <definedName name="\H7" localSheetId="12">#REF!</definedName>
    <definedName name="\H7" localSheetId="14">#REF!</definedName>
    <definedName name="\H7" localSheetId="1">#REF!</definedName>
    <definedName name="\H7" localSheetId="7">#REF!</definedName>
    <definedName name="\H7" localSheetId="9">#REF!</definedName>
    <definedName name="\H7" localSheetId="10">#REF!</definedName>
    <definedName name="\H7">#REF!</definedName>
    <definedName name="\L" localSheetId="8">[2]A!#REF!</definedName>
    <definedName name="\L" localSheetId="13">[2]A!#REF!</definedName>
    <definedName name="\L" localSheetId="0">[2]A!#REF!</definedName>
    <definedName name="\L" localSheetId="11">[2]A!#REF!</definedName>
    <definedName name="\L" localSheetId="12">[2]A!#REF!</definedName>
    <definedName name="\L" localSheetId="14">[2]A!#REF!</definedName>
    <definedName name="\L" localSheetId="1">[2]A!#REF!</definedName>
    <definedName name="\L" localSheetId="7">[2]A!#REF!</definedName>
    <definedName name="\L" localSheetId="9">[2]A!#REF!</definedName>
    <definedName name="\L" localSheetId="10">[2]A!#REF!</definedName>
    <definedName name="\L">[2]A!#REF!</definedName>
    <definedName name="\M" localSheetId="8">[2]A!#REF!</definedName>
    <definedName name="\M" localSheetId="13">[2]A!#REF!</definedName>
    <definedName name="\M" localSheetId="0">[2]A!#REF!</definedName>
    <definedName name="\M" localSheetId="11">[2]A!#REF!</definedName>
    <definedName name="\M" localSheetId="12">[2]A!#REF!</definedName>
    <definedName name="\M" localSheetId="14">[2]A!#REF!</definedName>
    <definedName name="\M" localSheetId="1">[2]A!#REF!</definedName>
    <definedName name="\M" localSheetId="7">[2]A!#REF!</definedName>
    <definedName name="\M" localSheetId="9">[2]A!#REF!</definedName>
    <definedName name="\M" localSheetId="10">[2]A!#REF!</definedName>
    <definedName name="\M">[2]A!#REF!</definedName>
    <definedName name="\P" localSheetId="8">[2]A!#REF!</definedName>
    <definedName name="\P" localSheetId="13">[2]A!#REF!</definedName>
    <definedName name="\P" localSheetId="0">[2]A!#REF!</definedName>
    <definedName name="\P" localSheetId="11">[2]A!#REF!</definedName>
    <definedName name="\P" localSheetId="12">[2]A!#REF!</definedName>
    <definedName name="\P" localSheetId="14">[2]A!#REF!</definedName>
    <definedName name="\P" localSheetId="1">[2]A!#REF!</definedName>
    <definedName name="\P" localSheetId="7">[2]A!#REF!</definedName>
    <definedName name="\P" localSheetId="9">[2]A!#REF!</definedName>
    <definedName name="\P" localSheetId="10">[2]A!#REF!</definedName>
    <definedName name="\P">[2]A!#REF!</definedName>
    <definedName name="\R" localSheetId="8">[2]A!#REF!</definedName>
    <definedName name="\R" localSheetId="13">[2]A!#REF!</definedName>
    <definedName name="\R" localSheetId="0">[2]A!#REF!</definedName>
    <definedName name="\R" localSheetId="11">[2]A!#REF!</definedName>
    <definedName name="\R" localSheetId="12">[2]A!#REF!</definedName>
    <definedName name="\R" localSheetId="14">[2]A!#REF!</definedName>
    <definedName name="\R" localSheetId="1">[2]A!#REF!</definedName>
    <definedName name="\R" localSheetId="7">[2]A!#REF!</definedName>
    <definedName name="\R" localSheetId="9">[2]A!#REF!</definedName>
    <definedName name="\R" localSheetId="10">[2]A!#REF!</definedName>
    <definedName name="\R">[2]A!#REF!</definedName>
    <definedName name="\S" localSheetId="8">#REF!</definedName>
    <definedName name="\S" localSheetId="13">#REF!</definedName>
    <definedName name="\S" localSheetId="0">#REF!</definedName>
    <definedName name="\S" localSheetId="11">#REF!</definedName>
    <definedName name="\S" localSheetId="12">#REF!</definedName>
    <definedName name="\S" localSheetId="14">#REF!</definedName>
    <definedName name="\S" localSheetId="1">#REF!</definedName>
    <definedName name="\S" localSheetId="7">#REF!</definedName>
    <definedName name="\S" localSheetId="9">#REF!</definedName>
    <definedName name="\S" localSheetId="10">#REF!</definedName>
    <definedName name="\S">#REF!</definedName>
    <definedName name="\T" localSheetId="8">[2]A!#REF!</definedName>
    <definedName name="\T" localSheetId="13">[2]A!#REF!</definedName>
    <definedName name="\T" localSheetId="0">[2]A!#REF!</definedName>
    <definedName name="\T" localSheetId="11">[2]A!#REF!</definedName>
    <definedName name="\T" localSheetId="12">[2]A!#REF!</definedName>
    <definedName name="\T" localSheetId="14">[2]A!#REF!</definedName>
    <definedName name="\T" localSheetId="1">[2]A!#REF!</definedName>
    <definedName name="\T" localSheetId="7">[2]A!#REF!</definedName>
    <definedName name="\T" localSheetId="9">[2]A!#REF!</definedName>
    <definedName name="\T" localSheetId="10">[2]A!#REF!</definedName>
    <definedName name="\T">[2]A!#REF!</definedName>
    <definedName name="\U" localSheetId="8">[2]A!#REF!</definedName>
    <definedName name="\U" localSheetId="13">[2]A!#REF!</definedName>
    <definedName name="\U" localSheetId="0">[2]A!#REF!</definedName>
    <definedName name="\U" localSheetId="11">[2]A!#REF!</definedName>
    <definedName name="\U" localSheetId="12">[2]A!#REF!</definedName>
    <definedName name="\U" localSheetId="14">[2]A!#REF!</definedName>
    <definedName name="\U" localSheetId="1">[2]A!#REF!</definedName>
    <definedName name="\U" localSheetId="7">[2]A!#REF!</definedName>
    <definedName name="\U" localSheetId="9">[2]A!#REF!</definedName>
    <definedName name="\U" localSheetId="10">[2]A!#REF!</definedName>
    <definedName name="\U">[2]A!#REF!</definedName>
    <definedName name="\V" localSheetId="8">[2]A!#REF!</definedName>
    <definedName name="\V" localSheetId="13">[2]A!#REF!</definedName>
    <definedName name="\V" localSheetId="0">[2]A!#REF!</definedName>
    <definedName name="\V" localSheetId="11">[2]A!#REF!</definedName>
    <definedName name="\V" localSheetId="12">[2]A!#REF!</definedName>
    <definedName name="\V" localSheetId="14">[2]A!#REF!</definedName>
    <definedName name="\V" localSheetId="1">[2]A!#REF!</definedName>
    <definedName name="\V" localSheetId="7">[2]A!#REF!</definedName>
    <definedName name="\V" localSheetId="9">[2]A!#REF!</definedName>
    <definedName name="\V" localSheetId="10">[2]A!#REF!</definedName>
    <definedName name="\V">[2]A!#REF!</definedName>
    <definedName name="\X" localSheetId="8">[2]A!#REF!</definedName>
    <definedName name="\X" localSheetId="13">[2]A!#REF!</definedName>
    <definedName name="\X" localSheetId="0">[2]A!#REF!</definedName>
    <definedName name="\X" localSheetId="11">[2]A!#REF!</definedName>
    <definedName name="\X" localSheetId="12">[2]A!#REF!</definedName>
    <definedName name="\X" localSheetId="14">[2]A!#REF!</definedName>
    <definedName name="\X" localSheetId="1">[2]A!#REF!</definedName>
    <definedName name="\X" localSheetId="7">[2]A!#REF!</definedName>
    <definedName name="\X" localSheetId="9">[2]A!#REF!</definedName>
    <definedName name="\X" localSheetId="10">[2]A!#REF!</definedName>
    <definedName name="\X">[2]A!#REF!</definedName>
    <definedName name="\Z" localSheetId="8">[2]A!#REF!</definedName>
    <definedName name="\Z" localSheetId="13">[2]A!#REF!</definedName>
    <definedName name="\Z" localSheetId="0">[2]A!#REF!</definedName>
    <definedName name="\Z" localSheetId="11">[2]A!#REF!</definedName>
    <definedName name="\Z" localSheetId="12">[2]A!#REF!</definedName>
    <definedName name="\Z" localSheetId="14">[2]A!#REF!</definedName>
    <definedName name="\Z" localSheetId="1">[2]A!#REF!</definedName>
    <definedName name="\Z" localSheetId="7">[2]A!#REF!</definedName>
    <definedName name="\Z" localSheetId="9">[2]A!#REF!</definedName>
    <definedName name="\Z" localSheetId="10">[2]A!#REF!</definedName>
    <definedName name="\Z">[2]A!#REF!</definedName>
    <definedName name="_">[4]Analisa!$A$1:$J$7</definedName>
    <definedName name="___________________________MDE01" localSheetId="8">#REF!</definedName>
    <definedName name="___________________________MDE01" localSheetId="13">#REF!</definedName>
    <definedName name="___________________________MDE01" localSheetId="0">#REF!</definedName>
    <definedName name="___________________________MDE01" localSheetId="11">#REF!</definedName>
    <definedName name="___________________________MDE01" localSheetId="12">#REF!</definedName>
    <definedName name="___________________________MDE01" localSheetId="14">#REF!</definedName>
    <definedName name="___________________________MDE01" localSheetId="1">#REF!</definedName>
    <definedName name="___________________________MDE01" localSheetId="7">#REF!</definedName>
    <definedName name="___________________________MDE01" localSheetId="9">#REF!</definedName>
    <definedName name="___________________________MDE01" localSheetId="10">#REF!</definedName>
    <definedName name="___________________________MDE01">#REF!</definedName>
    <definedName name="___________________________MDE02" localSheetId="8">#REF!</definedName>
    <definedName name="___________________________MDE02" localSheetId="13">#REF!</definedName>
    <definedName name="___________________________MDE02" localSheetId="0">#REF!</definedName>
    <definedName name="___________________________MDE02" localSheetId="11">#REF!</definedName>
    <definedName name="___________________________MDE02" localSheetId="12">#REF!</definedName>
    <definedName name="___________________________MDE02" localSheetId="14">#REF!</definedName>
    <definedName name="___________________________MDE02" localSheetId="1">#REF!</definedName>
    <definedName name="___________________________MDE02" localSheetId="7">#REF!</definedName>
    <definedName name="___________________________MDE02" localSheetId="9">#REF!</definedName>
    <definedName name="___________________________MDE02" localSheetId="10">#REF!</definedName>
    <definedName name="___________________________MDE02">#REF!</definedName>
    <definedName name="___________________________MDE03" localSheetId="8">#REF!</definedName>
    <definedName name="___________________________MDE03" localSheetId="13">#REF!</definedName>
    <definedName name="___________________________MDE03" localSheetId="0">#REF!</definedName>
    <definedName name="___________________________MDE03" localSheetId="11">#REF!</definedName>
    <definedName name="___________________________MDE03" localSheetId="12">#REF!</definedName>
    <definedName name="___________________________MDE03" localSheetId="14">#REF!</definedName>
    <definedName name="___________________________MDE03" localSheetId="1">#REF!</definedName>
    <definedName name="___________________________MDE03" localSheetId="7">#REF!</definedName>
    <definedName name="___________________________MDE03" localSheetId="9">#REF!</definedName>
    <definedName name="___________________________MDE03" localSheetId="10">#REF!</definedName>
    <definedName name="___________________________MDE03">#REF!</definedName>
    <definedName name="___________________________MDE04" localSheetId="8">#REF!</definedName>
    <definedName name="___________________________MDE04" localSheetId="13">#REF!</definedName>
    <definedName name="___________________________MDE04" localSheetId="0">#REF!</definedName>
    <definedName name="___________________________MDE04" localSheetId="11">#REF!</definedName>
    <definedName name="___________________________MDE04" localSheetId="12">#REF!</definedName>
    <definedName name="___________________________MDE04" localSheetId="14">#REF!</definedName>
    <definedName name="___________________________MDE04" localSheetId="1">#REF!</definedName>
    <definedName name="___________________________MDE04" localSheetId="7">#REF!</definedName>
    <definedName name="___________________________MDE04" localSheetId="9">#REF!</definedName>
    <definedName name="___________________________MDE04" localSheetId="10">#REF!</definedName>
    <definedName name="___________________________MDE04">#REF!</definedName>
    <definedName name="___________________________MDE05" localSheetId="8">#REF!</definedName>
    <definedName name="___________________________MDE05" localSheetId="13">#REF!</definedName>
    <definedName name="___________________________MDE05" localSheetId="0">#REF!</definedName>
    <definedName name="___________________________MDE05" localSheetId="11">#REF!</definedName>
    <definedName name="___________________________MDE05" localSheetId="12">#REF!</definedName>
    <definedName name="___________________________MDE05" localSheetId="14">#REF!</definedName>
    <definedName name="___________________________MDE05" localSheetId="1">#REF!</definedName>
    <definedName name="___________________________MDE05" localSheetId="7">#REF!</definedName>
    <definedName name="___________________________MDE05" localSheetId="9">#REF!</definedName>
    <definedName name="___________________________MDE05" localSheetId="10">#REF!</definedName>
    <definedName name="___________________________MDE05">#REF!</definedName>
    <definedName name="___________________________MDE06" localSheetId="8">#REF!</definedName>
    <definedName name="___________________________MDE06" localSheetId="13">#REF!</definedName>
    <definedName name="___________________________MDE06" localSheetId="0">#REF!</definedName>
    <definedName name="___________________________MDE06" localSheetId="11">#REF!</definedName>
    <definedName name="___________________________MDE06" localSheetId="12">#REF!</definedName>
    <definedName name="___________________________MDE06" localSheetId="14">#REF!</definedName>
    <definedName name="___________________________MDE06" localSheetId="1">#REF!</definedName>
    <definedName name="___________________________MDE06" localSheetId="7">#REF!</definedName>
    <definedName name="___________________________MDE06" localSheetId="9">#REF!</definedName>
    <definedName name="___________________________MDE06" localSheetId="10">#REF!</definedName>
    <definedName name="___________________________MDE06">#REF!</definedName>
    <definedName name="___________________________MDE07" localSheetId="8">#REF!</definedName>
    <definedName name="___________________________MDE07" localSheetId="13">#REF!</definedName>
    <definedName name="___________________________MDE07" localSheetId="0">#REF!</definedName>
    <definedName name="___________________________MDE07" localSheetId="11">#REF!</definedName>
    <definedName name="___________________________MDE07" localSheetId="12">#REF!</definedName>
    <definedName name="___________________________MDE07" localSheetId="14">#REF!</definedName>
    <definedName name="___________________________MDE07" localSheetId="1">#REF!</definedName>
    <definedName name="___________________________MDE07" localSheetId="7">#REF!</definedName>
    <definedName name="___________________________MDE07" localSheetId="9">#REF!</definedName>
    <definedName name="___________________________MDE07" localSheetId="10">#REF!</definedName>
    <definedName name="___________________________MDE07">#REF!</definedName>
    <definedName name="___________________________MDE08" localSheetId="8">#REF!</definedName>
    <definedName name="___________________________MDE08" localSheetId="13">#REF!</definedName>
    <definedName name="___________________________MDE08" localSheetId="0">#REF!</definedName>
    <definedName name="___________________________MDE08" localSheetId="11">#REF!</definedName>
    <definedName name="___________________________MDE08" localSheetId="12">#REF!</definedName>
    <definedName name="___________________________MDE08" localSheetId="14">#REF!</definedName>
    <definedName name="___________________________MDE08" localSheetId="1">#REF!</definedName>
    <definedName name="___________________________MDE08" localSheetId="7">#REF!</definedName>
    <definedName name="___________________________MDE08" localSheetId="9">#REF!</definedName>
    <definedName name="___________________________MDE08" localSheetId="10">#REF!</definedName>
    <definedName name="___________________________MDE08">#REF!</definedName>
    <definedName name="___________________________MDE09" localSheetId="8">#REF!</definedName>
    <definedName name="___________________________MDE09" localSheetId="13">#REF!</definedName>
    <definedName name="___________________________MDE09" localSheetId="0">#REF!</definedName>
    <definedName name="___________________________MDE09" localSheetId="11">#REF!</definedName>
    <definedName name="___________________________MDE09" localSheetId="12">#REF!</definedName>
    <definedName name="___________________________MDE09" localSheetId="14">#REF!</definedName>
    <definedName name="___________________________MDE09" localSheetId="1">#REF!</definedName>
    <definedName name="___________________________MDE09" localSheetId="7">#REF!</definedName>
    <definedName name="___________________________MDE09" localSheetId="9">#REF!</definedName>
    <definedName name="___________________________MDE09" localSheetId="10">#REF!</definedName>
    <definedName name="___________________________MDE09">#REF!</definedName>
    <definedName name="___________________________MDE10" localSheetId="8">#REF!</definedName>
    <definedName name="___________________________MDE10" localSheetId="13">#REF!</definedName>
    <definedName name="___________________________MDE10" localSheetId="0">#REF!</definedName>
    <definedName name="___________________________MDE10" localSheetId="11">#REF!</definedName>
    <definedName name="___________________________MDE10" localSheetId="12">#REF!</definedName>
    <definedName name="___________________________MDE10" localSheetId="14">#REF!</definedName>
    <definedName name="___________________________MDE10" localSheetId="1">#REF!</definedName>
    <definedName name="___________________________MDE10" localSheetId="7">#REF!</definedName>
    <definedName name="___________________________MDE10" localSheetId="9">#REF!</definedName>
    <definedName name="___________________________MDE10" localSheetId="10">#REF!</definedName>
    <definedName name="___________________________MDE10">#REF!</definedName>
    <definedName name="___________________________MDE11" localSheetId="8">#REF!</definedName>
    <definedName name="___________________________MDE11" localSheetId="13">#REF!</definedName>
    <definedName name="___________________________MDE11" localSheetId="0">#REF!</definedName>
    <definedName name="___________________________MDE11" localSheetId="11">#REF!</definedName>
    <definedName name="___________________________MDE11" localSheetId="12">#REF!</definedName>
    <definedName name="___________________________MDE11" localSheetId="14">#REF!</definedName>
    <definedName name="___________________________MDE11" localSheetId="1">#REF!</definedName>
    <definedName name="___________________________MDE11" localSheetId="7">#REF!</definedName>
    <definedName name="___________________________MDE11" localSheetId="9">#REF!</definedName>
    <definedName name="___________________________MDE11" localSheetId="10">#REF!</definedName>
    <definedName name="___________________________MDE11">#REF!</definedName>
    <definedName name="___________________________MDE12" localSheetId="8">#REF!</definedName>
    <definedName name="___________________________MDE12" localSheetId="13">#REF!</definedName>
    <definedName name="___________________________MDE12" localSheetId="0">#REF!</definedName>
    <definedName name="___________________________MDE12" localSheetId="11">#REF!</definedName>
    <definedName name="___________________________MDE12" localSheetId="12">#REF!</definedName>
    <definedName name="___________________________MDE12" localSheetId="14">#REF!</definedName>
    <definedName name="___________________________MDE12" localSheetId="1">#REF!</definedName>
    <definedName name="___________________________MDE12" localSheetId="7">#REF!</definedName>
    <definedName name="___________________________MDE12" localSheetId="9">#REF!</definedName>
    <definedName name="___________________________MDE12" localSheetId="10">#REF!</definedName>
    <definedName name="___________________________MDE12">#REF!</definedName>
    <definedName name="___________________________MDE13" localSheetId="8">#REF!</definedName>
    <definedName name="___________________________MDE13" localSheetId="13">#REF!</definedName>
    <definedName name="___________________________MDE13" localSheetId="0">#REF!</definedName>
    <definedName name="___________________________MDE13" localSheetId="11">#REF!</definedName>
    <definedName name="___________________________MDE13" localSheetId="12">#REF!</definedName>
    <definedName name="___________________________MDE13" localSheetId="14">#REF!</definedName>
    <definedName name="___________________________MDE13" localSheetId="1">#REF!</definedName>
    <definedName name="___________________________MDE13" localSheetId="7">#REF!</definedName>
    <definedName name="___________________________MDE13" localSheetId="9">#REF!</definedName>
    <definedName name="___________________________MDE13" localSheetId="10">#REF!</definedName>
    <definedName name="___________________________MDE13">#REF!</definedName>
    <definedName name="___________________________MDE14" localSheetId="8">#REF!</definedName>
    <definedName name="___________________________MDE14" localSheetId="13">#REF!</definedName>
    <definedName name="___________________________MDE14" localSheetId="0">#REF!</definedName>
    <definedName name="___________________________MDE14" localSheetId="11">#REF!</definedName>
    <definedName name="___________________________MDE14" localSheetId="12">#REF!</definedName>
    <definedName name="___________________________MDE14" localSheetId="14">#REF!</definedName>
    <definedName name="___________________________MDE14" localSheetId="1">#REF!</definedName>
    <definedName name="___________________________MDE14" localSheetId="7">#REF!</definedName>
    <definedName name="___________________________MDE14" localSheetId="9">#REF!</definedName>
    <definedName name="___________________________MDE14" localSheetId="10">#REF!</definedName>
    <definedName name="___________________________MDE14">#REF!</definedName>
    <definedName name="___________________________MDE15" localSheetId="8">#REF!</definedName>
    <definedName name="___________________________MDE15" localSheetId="13">#REF!</definedName>
    <definedName name="___________________________MDE15" localSheetId="0">#REF!</definedName>
    <definedName name="___________________________MDE15" localSheetId="11">#REF!</definedName>
    <definedName name="___________________________MDE15" localSheetId="12">#REF!</definedName>
    <definedName name="___________________________MDE15" localSheetId="14">#REF!</definedName>
    <definedName name="___________________________MDE15" localSheetId="1">#REF!</definedName>
    <definedName name="___________________________MDE15" localSheetId="7">#REF!</definedName>
    <definedName name="___________________________MDE15" localSheetId="9">#REF!</definedName>
    <definedName name="___________________________MDE15" localSheetId="10">#REF!</definedName>
    <definedName name="___________________________MDE15">#REF!</definedName>
    <definedName name="___________________________MDE16" localSheetId="8">#REF!</definedName>
    <definedName name="___________________________MDE16" localSheetId="13">#REF!</definedName>
    <definedName name="___________________________MDE16" localSheetId="0">#REF!</definedName>
    <definedName name="___________________________MDE16" localSheetId="11">#REF!</definedName>
    <definedName name="___________________________MDE16" localSheetId="12">#REF!</definedName>
    <definedName name="___________________________MDE16" localSheetId="14">#REF!</definedName>
    <definedName name="___________________________MDE16" localSheetId="1">#REF!</definedName>
    <definedName name="___________________________MDE16" localSheetId="7">#REF!</definedName>
    <definedName name="___________________________MDE16" localSheetId="9">#REF!</definedName>
    <definedName name="___________________________MDE16" localSheetId="10">#REF!</definedName>
    <definedName name="___________________________MDE16">#REF!</definedName>
    <definedName name="___________________________MDE17" localSheetId="8">#REF!</definedName>
    <definedName name="___________________________MDE17" localSheetId="13">#REF!</definedName>
    <definedName name="___________________________MDE17" localSheetId="0">#REF!</definedName>
    <definedName name="___________________________MDE17" localSheetId="11">#REF!</definedName>
    <definedName name="___________________________MDE17" localSheetId="12">#REF!</definedName>
    <definedName name="___________________________MDE17" localSheetId="14">#REF!</definedName>
    <definedName name="___________________________MDE17" localSheetId="1">#REF!</definedName>
    <definedName name="___________________________MDE17" localSheetId="7">#REF!</definedName>
    <definedName name="___________________________MDE17" localSheetId="9">#REF!</definedName>
    <definedName name="___________________________MDE17" localSheetId="10">#REF!</definedName>
    <definedName name="___________________________MDE17">#REF!</definedName>
    <definedName name="___________________________MDE18" localSheetId="8">#REF!</definedName>
    <definedName name="___________________________MDE18" localSheetId="13">#REF!</definedName>
    <definedName name="___________________________MDE18" localSheetId="0">#REF!</definedName>
    <definedName name="___________________________MDE18" localSheetId="11">#REF!</definedName>
    <definedName name="___________________________MDE18" localSheetId="12">#REF!</definedName>
    <definedName name="___________________________MDE18" localSheetId="14">#REF!</definedName>
    <definedName name="___________________________MDE18" localSheetId="1">#REF!</definedName>
    <definedName name="___________________________MDE18" localSheetId="7">#REF!</definedName>
    <definedName name="___________________________MDE18" localSheetId="9">#REF!</definedName>
    <definedName name="___________________________MDE18" localSheetId="10">#REF!</definedName>
    <definedName name="___________________________MDE18">#REF!</definedName>
    <definedName name="___________________________MDE19" localSheetId="8">#REF!</definedName>
    <definedName name="___________________________MDE19" localSheetId="13">#REF!</definedName>
    <definedName name="___________________________MDE19" localSheetId="0">#REF!</definedName>
    <definedName name="___________________________MDE19" localSheetId="11">#REF!</definedName>
    <definedName name="___________________________MDE19" localSheetId="12">#REF!</definedName>
    <definedName name="___________________________MDE19" localSheetId="14">#REF!</definedName>
    <definedName name="___________________________MDE19" localSheetId="1">#REF!</definedName>
    <definedName name="___________________________MDE19" localSheetId="7">#REF!</definedName>
    <definedName name="___________________________MDE19" localSheetId="9">#REF!</definedName>
    <definedName name="___________________________MDE19" localSheetId="10">#REF!</definedName>
    <definedName name="___________________________MDE19">#REF!</definedName>
    <definedName name="___________________________MDE20" localSheetId="8">#REF!</definedName>
    <definedName name="___________________________MDE20" localSheetId="13">#REF!</definedName>
    <definedName name="___________________________MDE20" localSheetId="0">#REF!</definedName>
    <definedName name="___________________________MDE20" localSheetId="11">#REF!</definedName>
    <definedName name="___________________________MDE20" localSheetId="12">#REF!</definedName>
    <definedName name="___________________________MDE20" localSheetId="14">#REF!</definedName>
    <definedName name="___________________________MDE20" localSheetId="1">#REF!</definedName>
    <definedName name="___________________________MDE20" localSheetId="7">#REF!</definedName>
    <definedName name="___________________________MDE20" localSheetId="9">#REF!</definedName>
    <definedName name="___________________________MDE20" localSheetId="10">#REF!</definedName>
    <definedName name="___________________________MDE20">#REF!</definedName>
    <definedName name="___________________________MDE21" localSheetId="8">#REF!</definedName>
    <definedName name="___________________________MDE21" localSheetId="13">#REF!</definedName>
    <definedName name="___________________________MDE21" localSheetId="0">#REF!</definedName>
    <definedName name="___________________________MDE21" localSheetId="11">#REF!</definedName>
    <definedName name="___________________________MDE21" localSheetId="12">#REF!</definedName>
    <definedName name="___________________________MDE21" localSheetId="14">#REF!</definedName>
    <definedName name="___________________________MDE21" localSheetId="1">#REF!</definedName>
    <definedName name="___________________________MDE21" localSheetId="7">#REF!</definedName>
    <definedName name="___________________________MDE21" localSheetId="9">#REF!</definedName>
    <definedName name="___________________________MDE21" localSheetId="10">#REF!</definedName>
    <definedName name="___________________________MDE21">#REF!</definedName>
    <definedName name="___________________________MDE22" localSheetId="8">#REF!</definedName>
    <definedName name="___________________________MDE22" localSheetId="13">#REF!</definedName>
    <definedName name="___________________________MDE22" localSheetId="0">#REF!</definedName>
    <definedName name="___________________________MDE22" localSheetId="11">#REF!</definedName>
    <definedName name="___________________________MDE22" localSheetId="12">#REF!</definedName>
    <definedName name="___________________________MDE22" localSheetId="14">#REF!</definedName>
    <definedName name="___________________________MDE22" localSheetId="1">#REF!</definedName>
    <definedName name="___________________________MDE22" localSheetId="7">#REF!</definedName>
    <definedName name="___________________________MDE22" localSheetId="9">#REF!</definedName>
    <definedName name="___________________________MDE22" localSheetId="10">#REF!</definedName>
    <definedName name="___________________________MDE22">#REF!</definedName>
    <definedName name="___________________________MDE23" localSheetId="8">#REF!</definedName>
    <definedName name="___________________________MDE23" localSheetId="13">#REF!</definedName>
    <definedName name="___________________________MDE23" localSheetId="0">#REF!</definedName>
    <definedName name="___________________________MDE23" localSheetId="11">#REF!</definedName>
    <definedName name="___________________________MDE23" localSheetId="12">#REF!</definedName>
    <definedName name="___________________________MDE23" localSheetId="14">#REF!</definedName>
    <definedName name="___________________________MDE23" localSheetId="1">#REF!</definedName>
    <definedName name="___________________________MDE23" localSheetId="7">#REF!</definedName>
    <definedName name="___________________________MDE23" localSheetId="9">#REF!</definedName>
    <definedName name="___________________________MDE23" localSheetId="10">#REF!</definedName>
    <definedName name="___________________________MDE23">#REF!</definedName>
    <definedName name="___________________________MDE24" localSheetId="8">#REF!</definedName>
    <definedName name="___________________________MDE24" localSheetId="13">#REF!</definedName>
    <definedName name="___________________________MDE24" localSheetId="0">#REF!</definedName>
    <definedName name="___________________________MDE24" localSheetId="11">#REF!</definedName>
    <definedName name="___________________________MDE24" localSheetId="12">#REF!</definedName>
    <definedName name="___________________________MDE24" localSheetId="14">#REF!</definedName>
    <definedName name="___________________________MDE24" localSheetId="1">#REF!</definedName>
    <definedName name="___________________________MDE24" localSheetId="7">#REF!</definedName>
    <definedName name="___________________________MDE24" localSheetId="9">#REF!</definedName>
    <definedName name="___________________________MDE24" localSheetId="10">#REF!</definedName>
    <definedName name="___________________________MDE24">#REF!</definedName>
    <definedName name="___________________________MDE25" localSheetId="8">#REF!</definedName>
    <definedName name="___________________________MDE25" localSheetId="13">#REF!</definedName>
    <definedName name="___________________________MDE25" localSheetId="0">#REF!</definedName>
    <definedName name="___________________________MDE25" localSheetId="11">#REF!</definedName>
    <definedName name="___________________________MDE25" localSheetId="12">#REF!</definedName>
    <definedName name="___________________________MDE25" localSheetId="14">#REF!</definedName>
    <definedName name="___________________________MDE25" localSheetId="1">#REF!</definedName>
    <definedName name="___________________________MDE25" localSheetId="7">#REF!</definedName>
    <definedName name="___________________________MDE25" localSheetId="9">#REF!</definedName>
    <definedName name="___________________________MDE25" localSheetId="10">#REF!</definedName>
    <definedName name="___________________________MDE25">#REF!</definedName>
    <definedName name="___________________________MDE26" localSheetId="8">#REF!</definedName>
    <definedName name="___________________________MDE26" localSheetId="13">#REF!</definedName>
    <definedName name="___________________________MDE26" localSheetId="0">#REF!</definedName>
    <definedName name="___________________________MDE26" localSheetId="11">#REF!</definedName>
    <definedName name="___________________________MDE26" localSheetId="12">#REF!</definedName>
    <definedName name="___________________________MDE26" localSheetId="14">#REF!</definedName>
    <definedName name="___________________________MDE26" localSheetId="1">#REF!</definedName>
    <definedName name="___________________________MDE26" localSheetId="7">#REF!</definedName>
    <definedName name="___________________________MDE26" localSheetId="9">#REF!</definedName>
    <definedName name="___________________________MDE26" localSheetId="10">#REF!</definedName>
    <definedName name="___________________________MDE26">#REF!</definedName>
    <definedName name="___________________________MDE27" localSheetId="8">#REF!</definedName>
    <definedName name="___________________________MDE27" localSheetId="13">#REF!</definedName>
    <definedName name="___________________________MDE27" localSheetId="0">#REF!</definedName>
    <definedName name="___________________________MDE27" localSheetId="11">#REF!</definedName>
    <definedName name="___________________________MDE27" localSheetId="12">#REF!</definedName>
    <definedName name="___________________________MDE27" localSheetId="14">#REF!</definedName>
    <definedName name="___________________________MDE27" localSheetId="1">#REF!</definedName>
    <definedName name="___________________________MDE27" localSheetId="7">#REF!</definedName>
    <definedName name="___________________________MDE27" localSheetId="9">#REF!</definedName>
    <definedName name="___________________________MDE27" localSheetId="10">#REF!</definedName>
    <definedName name="___________________________MDE27">#REF!</definedName>
    <definedName name="___________________________MDE28" localSheetId="8">#REF!</definedName>
    <definedName name="___________________________MDE28" localSheetId="13">#REF!</definedName>
    <definedName name="___________________________MDE28" localSheetId="0">#REF!</definedName>
    <definedName name="___________________________MDE28" localSheetId="11">#REF!</definedName>
    <definedName name="___________________________MDE28" localSheetId="12">#REF!</definedName>
    <definedName name="___________________________MDE28" localSheetId="14">#REF!</definedName>
    <definedName name="___________________________MDE28" localSheetId="1">#REF!</definedName>
    <definedName name="___________________________MDE28" localSheetId="7">#REF!</definedName>
    <definedName name="___________________________MDE28" localSheetId="9">#REF!</definedName>
    <definedName name="___________________________MDE28" localSheetId="10">#REF!</definedName>
    <definedName name="___________________________MDE28">#REF!</definedName>
    <definedName name="___________________________MDE29" localSheetId="8">#REF!</definedName>
    <definedName name="___________________________MDE29" localSheetId="13">#REF!</definedName>
    <definedName name="___________________________MDE29" localSheetId="0">#REF!</definedName>
    <definedName name="___________________________MDE29" localSheetId="11">#REF!</definedName>
    <definedName name="___________________________MDE29" localSheetId="12">#REF!</definedName>
    <definedName name="___________________________MDE29" localSheetId="14">#REF!</definedName>
    <definedName name="___________________________MDE29" localSheetId="1">#REF!</definedName>
    <definedName name="___________________________MDE29" localSheetId="7">#REF!</definedName>
    <definedName name="___________________________MDE29" localSheetId="9">#REF!</definedName>
    <definedName name="___________________________MDE29" localSheetId="10">#REF!</definedName>
    <definedName name="___________________________MDE29">#REF!</definedName>
    <definedName name="___________________________MDE30" localSheetId="8">#REF!</definedName>
    <definedName name="___________________________MDE30" localSheetId="13">#REF!</definedName>
    <definedName name="___________________________MDE30" localSheetId="0">#REF!</definedName>
    <definedName name="___________________________MDE30" localSheetId="11">#REF!</definedName>
    <definedName name="___________________________MDE30" localSheetId="12">#REF!</definedName>
    <definedName name="___________________________MDE30" localSheetId="14">#REF!</definedName>
    <definedName name="___________________________MDE30" localSheetId="1">#REF!</definedName>
    <definedName name="___________________________MDE30" localSheetId="7">#REF!</definedName>
    <definedName name="___________________________MDE30" localSheetId="9">#REF!</definedName>
    <definedName name="___________________________MDE30" localSheetId="10">#REF!</definedName>
    <definedName name="___________________________MDE30">#REF!</definedName>
    <definedName name="___________________________MDE31" localSheetId="8">#REF!</definedName>
    <definedName name="___________________________MDE31" localSheetId="13">#REF!</definedName>
    <definedName name="___________________________MDE31" localSheetId="0">#REF!</definedName>
    <definedName name="___________________________MDE31" localSheetId="11">#REF!</definedName>
    <definedName name="___________________________MDE31" localSheetId="12">#REF!</definedName>
    <definedName name="___________________________MDE31" localSheetId="14">#REF!</definedName>
    <definedName name="___________________________MDE31" localSheetId="1">#REF!</definedName>
    <definedName name="___________________________MDE31" localSheetId="7">#REF!</definedName>
    <definedName name="___________________________MDE31" localSheetId="9">#REF!</definedName>
    <definedName name="___________________________MDE31" localSheetId="10">#REF!</definedName>
    <definedName name="___________________________MDE31">#REF!</definedName>
    <definedName name="___________________________MDE32" localSheetId="8">#REF!</definedName>
    <definedName name="___________________________MDE32" localSheetId="13">#REF!</definedName>
    <definedName name="___________________________MDE32" localSheetId="0">#REF!</definedName>
    <definedName name="___________________________MDE32" localSheetId="11">#REF!</definedName>
    <definedName name="___________________________MDE32" localSheetId="12">#REF!</definedName>
    <definedName name="___________________________MDE32" localSheetId="14">#REF!</definedName>
    <definedName name="___________________________MDE32" localSheetId="1">#REF!</definedName>
    <definedName name="___________________________MDE32" localSheetId="7">#REF!</definedName>
    <definedName name="___________________________MDE32" localSheetId="9">#REF!</definedName>
    <definedName name="___________________________MDE32" localSheetId="10">#REF!</definedName>
    <definedName name="___________________________MDE32">#REF!</definedName>
    <definedName name="___________________________MDE33" localSheetId="8">#REF!</definedName>
    <definedName name="___________________________MDE33" localSheetId="13">#REF!</definedName>
    <definedName name="___________________________MDE33" localSheetId="0">#REF!</definedName>
    <definedName name="___________________________MDE33" localSheetId="11">#REF!</definedName>
    <definedName name="___________________________MDE33" localSheetId="12">#REF!</definedName>
    <definedName name="___________________________MDE33" localSheetId="14">#REF!</definedName>
    <definedName name="___________________________MDE33" localSheetId="1">#REF!</definedName>
    <definedName name="___________________________MDE33" localSheetId="7">#REF!</definedName>
    <definedName name="___________________________MDE33" localSheetId="9">#REF!</definedName>
    <definedName name="___________________________MDE33" localSheetId="10">#REF!</definedName>
    <definedName name="___________________________MDE33">#REF!</definedName>
    <definedName name="___________________________MDE34" localSheetId="8">#REF!</definedName>
    <definedName name="___________________________MDE34" localSheetId="13">#REF!</definedName>
    <definedName name="___________________________MDE34" localSheetId="0">#REF!</definedName>
    <definedName name="___________________________MDE34" localSheetId="11">#REF!</definedName>
    <definedName name="___________________________MDE34" localSheetId="12">#REF!</definedName>
    <definedName name="___________________________MDE34" localSheetId="14">#REF!</definedName>
    <definedName name="___________________________MDE34" localSheetId="1">#REF!</definedName>
    <definedName name="___________________________MDE34" localSheetId="7">#REF!</definedName>
    <definedName name="___________________________MDE34" localSheetId="9">#REF!</definedName>
    <definedName name="___________________________MDE34" localSheetId="10">#REF!</definedName>
    <definedName name="___________________________MDE34">#REF!</definedName>
    <definedName name="___________________________ME01" localSheetId="8">#REF!</definedName>
    <definedName name="___________________________ME01" localSheetId="13">#REF!</definedName>
    <definedName name="___________________________ME01" localSheetId="0">#REF!</definedName>
    <definedName name="___________________________ME01" localSheetId="11">#REF!</definedName>
    <definedName name="___________________________ME01" localSheetId="12">#REF!</definedName>
    <definedName name="___________________________ME01" localSheetId="14">#REF!</definedName>
    <definedName name="___________________________ME01" localSheetId="1">#REF!</definedName>
    <definedName name="___________________________ME01" localSheetId="7">#REF!</definedName>
    <definedName name="___________________________ME01" localSheetId="9">#REF!</definedName>
    <definedName name="___________________________ME01" localSheetId="10">#REF!</definedName>
    <definedName name="___________________________ME01">#REF!</definedName>
    <definedName name="___________________________ME02" localSheetId="8">#REF!</definedName>
    <definedName name="___________________________ME02" localSheetId="13">#REF!</definedName>
    <definedName name="___________________________ME02" localSheetId="0">#REF!</definedName>
    <definedName name="___________________________ME02" localSheetId="11">#REF!</definedName>
    <definedName name="___________________________ME02" localSheetId="12">#REF!</definedName>
    <definedName name="___________________________ME02" localSheetId="14">#REF!</definedName>
    <definedName name="___________________________ME02" localSheetId="1">#REF!</definedName>
    <definedName name="___________________________ME02" localSheetId="7">#REF!</definedName>
    <definedName name="___________________________ME02" localSheetId="9">#REF!</definedName>
    <definedName name="___________________________ME02" localSheetId="10">#REF!</definedName>
    <definedName name="___________________________ME02">#REF!</definedName>
    <definedName name="___________________________ME03" localSheetId="8">#REF!</definedName>
    <definedName name="___________________________ME03" localSheetId="13">#REF!</definedName>
    <definedName name="___________________________ME03" localSheetId="0">#REF!</definedName>
    <definedName name="___________________________ME03" localSheetId="11">#REF!</definedName>
    <definedName name="___________________________ME03" localSheetId="12">#REF!</definedName>
    <definedName name="___________________________ME03" localSheetId="14">#REF!</definedName>
    <definedName name="___________________________ME03" localSheetId="1">#REF!</definedName>
    <definedName name="___________________________ME03" localSheetId="7">#REF!</definedName>
    <definedName name="___________________________ME03" localSheetId="9">#REF!</definedName>
    <definedName name="___________________________ME03" localSheetId="10">#REF!</definedName>
    <definedName name="___________________________ME03">#REF!</definedName>
    <definedName name="___________________________ME04" localSheetId="8">#REF!</definedName>
    <definedName name="___________________________ME04" localSheetId="13">#REF!</definedName>
    <definedName name="___________________________ME04" localSheetId="0">#REF!</definedName>
    <definedName name="___________________________ME04" localSheetId="11">#REF!</definedName>
    <definedName name="___________________________ME04" localSheetId="12">#REF!</definedName>
    <definedName name="___________________________ME04" localSheetId="14">#REF!</definedName>
    <definedName name="___________________________ME04" localSheetId="1">#REF!</definedName>
    <definedName name="___________________________ME04" localSheetId="7">#REF!</definedName>
    <definedName name="___________________________ME04" localSheetId="9">#REF!</definedName>
    <definedName name="___________________________ME04" localSheetId="10">#REF!</definedName>
    <definedName name="___________________________ME04">#REF!</definedName>
    <definedName name="___________________________ME05" localSheetId="8">#REF!</definedName>
    <definedName name="___________________________ME05" localSheetId="13">#REF!</definedName>
    <definedName name="___________________________ME05" localSheetId="0">#REF!</definedName>
    <definedName name="___________________________ME05" localSheetId="11">#REF!</definedName>
    <definedName name="___________________________ME05" localSheetId="12">#REF!</definedName>
    <definedName name="___________________________ME05" localSheetId="14">#REF!</definedName>
    <definedName name="___________________________ME05" localSheetId="1">#REF!</definedName>
    <definedName name="___________________________ME05" localSheetId="7">#REF!</definedName>
    <definedName name="___________________________ME05" localSheetId="9">#REF!</definedName>
    <definedName name="___________________________ME05" localSheetId="10">#REF!</definedName>
    <definedName name="___________________________ME05">#REF!</definedName>
    <definedName name="___________________________ME06" localSheetId="8">#REF!</definedName>
    <definedName name="___________________________ME06" localSheetId="13">#REF!</definedName>
    <definedName name="___________________________ME06" localSheetId="0">#REF!</definedName>
    <definedName name="___________________________ME06" localSheetId="11">#REF!</definedName>
    <definedName name="___________________________ME06" localSheetId="12">#REF!</definedName>
    <definedName name="___________________________ME06" localSheetId="14">#REF!</definedName>
    <definedName name="___________________________ME06" localSheetId="1">#REF!</definedName>
    <definedName name="___________________________ME06" localSheetId="7">#REF!</definedName>
    <definedName name="___________________________ME06" localSheetId="9">#REF!</definedName>
    <definedName name="___________________________ME06" localSheetId="10">#REF!</definedName>
    <definedName name="___________________________ME06">#REF!</definedName>
    <definedName name="___________________________ME07" localSheetId="8">#REF!</definedName>
    <definedName name="___________________________ME07" localSheetId="13">#REF!</definedName>
    <definedName name="___________________________ME07" localSheetId="0">#REF!</definedName>
    <definedName name="___________________________ME07" localSheetId="11">#REF!</definedName>
    <definedName name="___________________________ME07" localSheetId="12">#REF!</definedName>
    <definedName name="___________________________ME07" localSheetId="14">#REF!</definedName>
    <definedName name="___________________________ME07" localSheetId="1">#REF!</definedName>
    <definedName name="___________________________ME07" localSheetId="7">#REF!</definedName>
    <definedName name="___________________________ME07" localSheetId="9">#REF!</definedName>
    <definedName name="___________________________ME07" localSheetId="10">#REF!</definedName>
    <definedName name="___________________________ME07">#REF!</definedName>
    <definedName name="___________________________ME08" localSheetId="8">#REF!</definedName>
    <definedName name="___________________________ME08" localSheetId="13">#REF!</definedName>
    <definedName name="___________________________ME08" localSheetId="0">#REF!</definedName>
    <definedName name="___________________________ME08" localSheetId="11">#REF!</definedName>
    <definedName name="___________________________ME08" localSheetId="12">#REF!</definedName>
    <definedName name="___________________________ME08" localSheetId="14">#REF!</definedName>
    <definedName name="___________________________ME08" localSheetId="1">#REF!</definedName>
    <definedName name="___________________________ME08" localSheetId="7">#REF!</definedName>
    <definedName name="___________________________ME08" localSheetId="9">#REF!</definedName>
    <definedName name="___________________________ME08" localSheetId="10">#REF!</definedName>
    <definedName name="___________________________ME08">#REF!</definedName>
    <definedName name="___________________________ME09" localSheetId="8">#REF!</definedName>
    <definedName name="___________________________ME09" localSheetId="13">#REF!</definedName>
    <definedName name="___________________________ME09" localSheetId="0">#REF!</definedName>
    <definedName name="___________________________ME09" localSheetId="11">#REF!</definedName>
    <definedName name="___________________________ME09" localSheetId="12">#REF!</definedName>
    <definedName name="___________________________ME09" localSheetId="14">#REF!</definedName>
    <definedName name="___________________________ME09" localSheetId="1">#REF!</definedName>
    <definedName name="___________________________ME09" localSheetId="7">#REF!</definedName>
    <definedName name="___________________________ME09" localSheetId="9">#REF!</definedName>
    <definedName name="___________________________ME09" localSheetId="10">#REF!</definedName>
    <definedName name="___________________________ME09">#REF!</definedName>
    <definedName name="___________________________ME10" localSheetId="8">#REF!</definedName>
    <definedName name="___________________________ME10" localSheetId="13">#REF!</definedName>
    <definedName name="___________________________ME10" localSheetId="0">#REF!</definedName>
    <definedName name="___________________________ME10" localSheetId="11">#REF!</definedName>
    <definedName name="___________________________ME10" localSheetId="12">#REF!</definedName>
    <definedName name="___________________________ME10" localSheetId="14">#REF!</definedName>
    <definedName name="___________________________ME10" localSheetId="1">#REF!</definedName>
    <definedName name="___________________________ME10" localSheetId="7">#REF!</definedName>
    <definedName name="___________________________ME10" localSheetId="9">#REF!</definedName>
    <definedName name="___________________________ME10" localSheetId="10">#REF!</definedName>
    <definedName name="___________________________ME10">#REF!</definedName>
    <definedName name="___________________________ME11" localSheetId="8">#REF!</definedName>
    <definedName name="___________________________ME11" localSheetId="13">#REF!</definedName>
    <definedName name="___________________________ME11" localSheetId="0">#REF!</definedName>
    <definedName name="___________________________ME11" localSheetId="11">#REF!</definedName>
    <definedName name="___________________________ME11" localSheetId="12">#REF!</definedName>
    <definedName name="___________________________ME11" localSheetId="14">#REF!</definedName>
    <definedName name="___________________________ME11" localSheetId="1">#REF!</definedName>
    <definedName name="___________________________ME11" localSheetId="7">#REF!</definedName>
    <definedName name="___________________________ME11" localSheetId="9">#REF!</definedName>
    <definedName name="___________________________ME11" localSheetId="10">#REF!</definedName>
    <definedName name="___________________________ME11">#REF!</definedName>
    <definedName name="___________________________ME12" localSheetId="8">#REF!</definedName>
    <definedName name="___________________________ME12" localSheetId="13">#REF!</definedName>
    <definedName name="___________________________ME12" localSheetId="0">#REF!</definedName>
    <definedName name="___________________________ME12" localSheetId="11">#REF!</definedName>
    <definedName name="___________________________ME12" localSheetId="12">#REF!</definedName>
    <definedName name="___________________________ME12" localSheetId="14">#REF!</definedName>
    <definedName name="___________________________ME12" localSheetId="1">#REF!</definedName>
    <definedName name="___________________________ME12" localSheetId="7">#REF!</definedName>
    <definedName name="___________________________ME12" localSheetId="9">#REF!</definedName>
    <definedName name="___________________________ME12" localSheetId="10">#REF!</definedName>
    <definedName name="___________________________ME12">#REF!</definedName>
    <definedName name="___________________________ME13" localSheetId="8">#REF!</definedName>
    <definedName name="___________________________ME13" localSheetId="13">#REF!</definedName>
    <definedName name="___________________________ME13" localSheetId="0">#REF!</definedName>
    <definedName name="___________________________ME13" localSheetId="11">#REF!</definedName>
    <definedName name="___________________________ME13" localSheetId="12">#REF!</definedName>
    <definedName name="___________________________ME13" localSheetId="14">#REF!</definedName>
    <definedName name="___________________________ME13" localSheetId="1">#REF!</definedName>
    <definedName name="___________________________ME13" localSheetId="7">#REF!</definedName>
    <definedName name="___________________________ME13" localSheetId="9">#REF!</definedName>
    <definedName name="___________________________ME13" localSheetId="10">#REF!</definedName>
    <definedName name="___________________________ME13">#REF!</definedName>
    <definedName name="___________________________ME14" localSheetId="8">#REF!</definedName>
    <definedName name="___________________________ME14" localSheetId="13">#REF!</definedName>
    <definedName name="___________________________ME14" localSheetId="0">#REF!</definedName>
    <definedName name="___________________________ME14" localSheetId="11">#REF!</definedName>
    <definedName name="___________________________ME14" localSheetId="12">#REF!</definedName>
    <definedName name="___________________________ME14" localSheetId="14">#REF!</definedName>
    <definedName name="___________________________ME14" localSheetId="1">#REF!</definedName>
    <definedName name="___________________________ME14" localSheetId="7">#REF!</definedName>
    <definedName name="___________________________ME14" localSheetId="9">#REF!</definedName>
    <definedName name="___________________________ME14" localSheetId="10">#REF!</definedName>
    <definedName name="___________________________ME14">#REF!</definedName>
    <definedName name="___________________________ME15" localSheetId="8">#REF!</definedName>
    <definedName name="___________________________ME15" localSheetId="13">#REF!</definedName>
    <definedName name="___________________________ME15" localSheetId="0">#REF!</definedName>
    <definedName name="___________________________ME15" localSheetId="11">#REF!</definedName>
    <definedName name="___________________________ME15" localSheetId="12">#REF!</definedName>
    <definedName name="___________________________ME15" localSheetId="14">#REF!</definedName>
    <definedName name="___________________________ME15" localSheetId="1">#REF!</definedName>
    <definedName name="___________________________ME15" localSheetId="7">#REF!</definedName>
    <definedName name="___________________________ME15" localSheetId="9">#REF!</definedName>
    <definedName name="___________________________ME15" localSheetId="10">#REF!</definedName>
    <definedName name="___________________________ME15">#REF!</definedName>
    <definedName name="___________________________ME16" localSheetId="8">#REF!</definedName>
    <definedName name="___________________________ME16" localSheetId="13">#REF!</definedName>
    <definedName name="___________________________ME16" localSheetId="0">#REF!</definedName>
    <definedName name="___________________________ME16" localSheetId="11">#REF!</definedName>
    <definedName name="___________________________ME16" localSheetId="12">#REF!</definedName>
    <definedName name="___________________________ME16" localSheetId="14">#REF!</definedName>
    <definedName name="___________________________ME16" localSheetId="1">#REF!</definedName>
    <definedName name="___________________________ME16" localSheetId="7">#REF!</definedName>
    <definedName name="___________________________ME16" localSheetId="9">#REF!</definedName>
    <definedName name="___________________________ME16" localSheetId="10">#REF!</definedName>
    <definedName name="___________________________ME16">#REF!</definedName>
    <definedName name="___________________________ME17" localSheetId="8">#REF!</definedName>
    <definedName name="___________________________ME17" localSheetId="13">#REF!</definedName>
    <definedName name="___________________________ME17" localSheetId="0">#REF!</definedName>
    <definedName name="___________________________ME17" localSheetId="11">#REF!</definedName>
    <definedName name="___________________________ME17" localSheetId="12">#REF!</definedName>
    <definedName name="___________________________ME17" localSheetId="14">#REF!</definedName>
    <definedName name="___________________________ME17" localSheetId="1">#REF!</definedName>
    <definedName name="___________________________ME17" localSheetId="7">#REF!</definedName>
    <definedName name="___________________________ME17" localSheetId="9">#REF!</definedName>
    <definedName name="___________________________ME17" localSheetId="10">#REF!</definedName>
    <definedName name="___________________________ME17">#REF!</definedName>
    <definedName name="___________________________ME18" localSheetId="8">#REF!</definedName>
    <definedName name="___________________________ME18" localSheetId="13">#REF!</definedName>
    <definedName name="___________________________ME18" localSheetId="0">#REF!</definedName>
    <definedName name="___________________________ME18" localSheetId="11">#REF!</definedName>
    <definedName name="___________________________ME18" localSheetId="12">#REF!</definedName>
    <definedName name="___________________________ME18" localSheetId="14">#REF!</definedName>
    <definedName name="___________________________ME18" localSheetId="1">#REF!</definedName>
    <definedName name="___________________________ME18" localSheetId="7">#REF!</definedName>
    <definedName name="___________________________ME18" localSheetId="9">#REF!</definedName>
    <definedName name="___________________________ME18" localSheetId="10">#REF!</definedName>
    <definedName name="___________________________ME18">#REF!</definedName>
    <definedName name="___________________________ME19" localSheetId="8">#REF!</definedName>
    <definedName name="___________________________ME19" localSheetId="13">#REF!</definedName>
    <definedName name="___________________________ME19" localSheetId="0">#REF!</definedName>
    <definedName name="___________________________ME19" localSheetId="11">#REF!</definedName>
    <definedName name="___________________________ME19" localSheetId="12">#REF!</definedName>
    <definedName name="___________________________ME19" localSheetId="14">#REF!</definedName>
    <definedName name="___________________________ME19" localSheetId="1">#REF!</definedName>
    <definedName name="___________________________ME19" localSheetId="7">#REF!</definedName>
    <definedName name="___________________________ME19" localSheetId="9">#REF!</definedName>
    <definedName name="___________________________ME19" localSheetId="10">#REF!</definedName>
    <definedName name="___________________________ME19">#REF!</definedName>
    <definedName name="___________________________ME20" localSheetId="8">#REF!</definedName>
    <definedName name="___________________________ME20" localSheetId="13">#REF!</definedName>
    <definedName name="___________________________ME20" localSheetId="0">#REF!</definedName>
    <definedName name="___________________________ME20" localSheetId="11">#REF!</definedName>
    <definedName name="___________________________ME20" localSheetId="12">#REF!</definedName>
    <definedName name="___________________________ME20" localSheetId="14">#REF!</definedName>
    <definedName name="___________________________ME20" localSheetId="1">#REF!</definedName>
    <definedName name="___________________________ME20" localSheetId="7">#REF!</definedName>
    <definedName name="___________________________ME20" localSheetId="9">#REF!</definedName>
    <definedName name="___________________________ME20" localSheetId="10">#REF!</definedName>
    <definedName name="___________________________ME20">#REF!</definedName>
    <definedName name="___________________________ME21" localSheetId="8">#REF!</definedName>
    <definedName name="___________________________ME21" localSheetId="13">#REF!</definedName>
    <definedName name="___________________________ME21" localSheetId="0">#REF!</definedName>
    <definedName name="___________________________ME21" localSheetId="11">#REF!</definedName>
    <definedName name="___________________________ME21" localSheetId="12">#REF!</definedName>
    <definedName name="___________________________ME21" localSheetId="14">#REF!</definedName>
    <definedName name="___________________________ME21" localSheetId="1">#REF!</definedName>
    <definedName name="___________________________ME21" localSheetId="7">#REF!</definedName>
    <definedName name="___________________________ME21" localSheetId="9">#REF!</definedName>
    <definedName name="___________________________ME21" localSheetId="10">#REF!</definedName>
    <definedName name="___________________________ME21">#REF!</definedName>
    <definedName name="___________________________ME22" localSheetId="8">#REF!</definedName>
    <definedName name="___________________________ME22" localSheetId="13">#REF!</definedName>
    <definedName name="___________________________ME22" localSheetId="0">#REF!</definedName>
    <definedName name="___________________________ME22" localSheetId="11">#REF!</definedName>
    <definedName name="___________________________ME22" localSheetId="12">#REF!</definedName>
    <definedName name="___________________________ME22" localSheetId="14">#REF!</definedName>
    <definedName name="___________________________ME22" localSheetId="1">#REF!</definedName>
    <definedName name="___________________________ME22" localSheetId="7">#REF!</definedName>
    <definedName name="___________________________ME22" localSheetId="9">#REF!</definedName>
    <definedName name="___________________________ME22" localSheetId="10">#REF!</definedName>
    <definedName name="___________________________ME22">#REF!</definedName>
    <definedName name="___________________________ME23" localSheetId="8">#REF!</definedName>
    <definedName name="___________________________ME23" localSheetId="13">#REF!</definedName>
    <definedName name="___________________________ME23" localSheetId="0">#REF!</definedName>
    <definedName name="___________________________ME23" localSheetId="11">#REF!</definedName>
    <definedName name="___________________________ME23" localSheetId="12">#REF!</definedName>
    <definedName name="___________________________ME23" localSheetId="14">#REF!</definedName>
    <definedName name="___________________________ME23" localSheetId="1">#REF!</definedName>
    <definedName name="___________________________ME23" localSheetId="7">#REF!</definedName>
    <definedName name="___________________________ME23" localSheetId="9">#REF!</definedName>
    <definedName name="___________________________ME23" localSheetId="10">#REF!</definedName>
    <definedName name="___________________________ME23">#REF!</definedName>
    <definedName name="___________________________ME24" localSheetId="8">#REF!</definedName>
    <definedName name="___________________________ME24" localSheetId="13">#REF!</definedName>
    <definedName name="___________________________ME24" localSheetId="0">#REF!</definedName>
    <definedName name="___________________________ME24" localSheetId="11">#REF!</definedName>
    <definedName name="___________________________ME24" localSheetId="12">#REF!</definedName>
    <definedName name="___________________________ME24" localSheetId="14">#REF!</definedName>
    <definedName name="___________________________ME24" localSheetId="1">#REF!</definedName>
    <definedName name="___________________________ME24" localSheetId="7">#REF!</definedName>
    <definedName name="___________________________ME24" localSheetId="9">#REF!</definedName>
    <definedName name="___________________________ME24" localSheetId="10">#REF!</definedName>
    <definedName name="___________________________ME24">#REF!</definedName>
    <definedName name="___________________________ME25" localSheetId="8">#REF!</definedName>
    <definedName name="___________________________ME25" localSheetId="13">#REF!</definedName>
    <definedName name="___________________________ME25" localSheetId="0">#REF!</definedName>
    <definedName name="___________________________ME25" localSheetId="11">#REF!</definedName>
    <definedName name="___________________________ME25" localSheetId="12">#REF!</definedName>
    <definedName name="___________________________ME25" localSheetId="14">#REF!</definedName>
    <definedName name="___________________________ME25" localSheetId="1">#REF!</definedName>
    <definedName name="___________________________ME25" localSheetId="7">#REF!</definedName>
    <definedName name="___________________________ME25" localSheetId="9">#REF!</definedName>
    <definedName name="___________________________ME25" localSheetId="10">#REF!</definedName>
    <definedName name="___________________________ME25">#REF!</definedName>
    <definedName name="___________________________ME26" localSheetId="8">#REF!</definedName>
    <definedName name="___________________________ME26" localSheetId="13">#REF!</definedName>
    <definedName name="___________________________ME26" localSheetId="0">#REF!</definedName>
    <definedName name="___________________________ME26" localSheetId="11">#REF!</definedName>
    <definedName name="___________________________ME26" localSheetId="12">#REF!</definedName>
    <definedName name="___________________________ME26" localSheetId="14">#REF!</definedName>
    <definedName name="___________________________ME26" localSheetId="1">#REF!</definedName>
    <definedName name="___________________________ME26" localSheetId="7">#REF!</definedName>
    <definedName name="___________________________ME26" localSheetId="9">#REF!</definedName>
    <definedName name="___________________________ME26" localSheetId="10">#REF!</definedName>
    <definedName name="___________________________ME26">#REF!</definedName>
    <definedName name="___________________________ME27" localSheetId="8">#REF!</definedName>
    <definedName name="___________________________ME27" localSheetId="13">#REF!</definedName>
    <definedName name="___________________________ME27" localSheetId="0">#REF!</definedName>
    <definedName name="___________________________ME27" localSheetId="11">#REF!</definedName>
    <definedName name="___________________________ME27" localSheetId="12">#REF!</definedName>
    <definedName name="___________________________ME27" localSheetId="14">#REF!</definedName>
    <definedName name="___________________________ME27" localSheetId="1">#REF!</definedName>
    <definedName name="___________________________ME27" localSheetId="7">#REF!</definedName>
    <definedName name="___________________________ME27" localSheetId="9">#REF!</definedName>
    <definedName name="___________________________ME27" localSheetId="10">#REF!</definedName>
    <definedName name="___________________________ME27">#REF!</definedName>
    <definedName name="___________________________ME28" localSheetId="8">#REF!</definedName>
    <definedName name="___________________________ME28" localSheetId="13">#REF!</definedName>
    <definedName name="___________________________ME28" localSheetId="0">#REF!</definedName>
    <definedName name="___________________________ME28" localSheetId="11">#REF!</definedName>
    <definedName name="___________________________ME28" localSheetId="12">#REF!</definedName>
    <definedName name="___________________________ME28" localSheetId="14">#REF!</definedName>
    <definedName name="___________________________ME28" localSheetId="1">#REF!</definedName>
    <definedName name="___________________________ME28" localSheetId="7">#REF!</definedName>
    <definedName name="___________________________ME28" localSheetId="9">#REF!</definedName>
    <definedName name="___________________________ME28" localSheetId="10">#REF!</definedName>
    <definedName name="___________________________ME28">#REF!</definedName>
    <definedName name="___________________________ME29" localSheetId="8">#REF!</definedName>
    <definedName name="___________________________ME29" localSheetId="13">#REF!</definedName>
    <definedName name="___________________________ME29" localSheetId="0">#REF!</definedName>
    <definedName name="___________________________ME29" localSheetId="11">#REF!</definedName>
    <definedName name="___________________________ME29" localSheetId="12">#REF!</definedName>
    <definedName name="___________________________ME29" localSheetId="14">#REF!</definedName>
    <definedName name="___________________________ME29" localSheetId="1">#REF!</definedName>
    <definedName name="___________________________ME29" localSheetId="7">#REF!</definedName>
    <definedName name="___________________________ME29" localSheetId="9">#REF!</definedName>
    <definedName name="___________________________ME29" localSheetId="10">#REF!</definedName>
    <definedName name="___________________________ME29">#REF!</definedName>
    <definedName name="___________________________ME30" localSheetId="8">#REF!</definedName>
    <definedName name="___________________________ME30" localSheetId="13">#REF!</definedName>
    <definedName name="___________________________ME30" localSheetId="0">#REF!</definedName>
    <definedName name="___________________________ME30" localSheetId="11">#REF!</definedName>
    <definedName name="___________________________ME30" localSheetId="12">#REF!</definedName>
    <definedName name="___________________________ME30" localSheetId="14">#REF!</definedName>
    <definedName name="___________________________ME30" localSheetId="1">#REF!</definedName>
    <definedName name="___________________________ME30" localSheetId="7">#REF!</definedName>
    <definedName name="___________________________ME30" localSheetId="9">#REF!</definedName>
    <definedName name="___________________________ME30" localSheetId="10">#REF!</definedName>
    <definedName name="___________________________ME30">#REF!</definedName>
    <definedName name="___________________________ME31" localSheetId="8">#REF!</definedName>
    <definedName name="___________________________ME31" localSheetId="13">#REF!</definedName>
    <definedName name="___________________________ME31" localSheetId="0">#REF!</definedName>
    <definedName name="___________________________ME31" localSheetId="11">#REF!</definedName>
    <definedName name="___________________________ME31" localSheetId="12">#REF!</definedName>
    <definedName name="___________________________ME31" localSheetId="14">#REF!</definedName>
    <definedName name="___________________________ME31" localSheetId="1">#REF!</definedName>
    <definedName name="___________________________ME31" localSheetId="7">#REF!</definedName>
    <definedName name="___________________________ME31" localSheetId="9">#REF!</definedName>
    <definedName name="___________________________ME31" localSheetId="10">#REF!</definedName>
    <definedName name="___________________________ME31">#REF!</definedName>
    <definedName name="___________________________ME32" localSheetId="8">#REF!</definedName>
    <definedName name="___________________________ME32" localSheetId="13">#REF!</definedName>
    <definedName name="___________________________ME32" localSheetId="0">#REF!</definedName>
    <definedName name="___________________________ME32" localSheetId="11">#REF!</definedName>
    <definedName name="___________________________ME32" localSheetId="12">#REF!</definedName>
    <definedName name="___________________________ME32" localSheetId="14">#REF!</definedName>
    <definedName name="___________________________ME32" localSheetId="1">#REF!</definedName>
    <definedName name="___________________________ME32" localSheetId="7">#REF!</definedName>
    <definedName name="___________________________ME32" localSheetId="9">#REF!</definedName>
    <definedName name="___________________________ME32" localSheetId="10">#REF!</definedName>
    <definedName name="___________________________ME32">#REF!</definedName>
    <definedName name="___________________________ME33" localSheetId="8">#REF!</definedName>
    <definedName name="___________________________ME33" localSheetId="13">#REF!</definedName>
    <definedName name="___________________________ME33" localSheetId="0">#REF!</definedName>
    <definedName name="___________________________ME33" localSheetId="11">#REF!</definedName>
    <definedName name="___________________________ME33" localSheetId="12">#REF!</definedName>
    <definedName name="___________________________ME33" localSheetId="14">#REF!</definedName>
    <definedName name="___________________________ME33" localSheetId="1">#REF!</definedName>
    <definedName name="___________________________ME33" localSheetId="7">#REF!</definedName>
    <definedName name="___________________________ME33" localSheetId="9">#REF!</definedName>
    <definedName name="___________________________ME33" localSheetId="10">#REF!</definedName>
    <definedName name="___________________________ME33">#REF!</definedName>
    <definedName name="___________________________ME34" localSheetId="8">#REF!</definedName>
    <definedName name="___________________________ME34" localSheetId="13">#REF!</definedName>
    <definedName name="___________________________ME34" localSheetId="0">#REF!</definedName>
    <definedName name="___________________________ME34" localSheetId="11">#REF!</definedName>
    <definedName name="___________________________ME34" localSheetId="12">#REF!</definedName>
    <definedName name="___________________________ME34" localSheetId="14">#REF!</definedName>
    <definedName name="___________________________ME34" localSheetId="1">#REF!</definedName>
    <definedName name="___________________________ME34" localSheetId="7">#REF!</definedName>
    <definedName name="___________________________ME34" localSheetId="9">#REF!</definedName>
    <definedName name="___________________________ME34" localSheetId="10">#REF!</definedName>
    <definedName name="___________________________ME34">#REF!</definedName>
    <definedName name="__________________________DIV11" localSheetId="8">#REF!</definedName>
    <definedName name="__________________________DIV11" localSheetId="13">#REF!</definedName>
    <definedName name="__________________________DIV11" localSheetId="0">#REF!</definedName>
    <definedName name="__________________________DIV11" localSheetId="11">#REF!</definedName>
    <definedName name="__________________________DIV11" localSheetId="12">#REF!</definedName>
    <definedName name="__________________________DIV11" localSheetId="14">#REF!</definedName>
    <definedName name="__________________________DIV11" localSheetId="1">#REF!</definedName>
    <definedName name="__________________________DIV11" localSheetId="7">#REF!</definedName>
    <definedName name="__________________________DIV11" localSheetId="9">#REF!</definedName>
    <definedName name="__________________________DIV11" localSheetId="10">#REF!</definedName>
    <definedName name="__________________________DIV11">#REF!</definedName>
    <definedName name="__________________________MDE01" localSheetId="8">#REF!</definedName>
    <definedName name="__________________________MDE01" localSheetId="13">#REF!</definedName>
    <definedName name="__________________________MDE01" localSheetId="0">#REF!</definedName>
    <definedName name="__________________________MDE01" localSheetId="11">#REF!</definedName>
    <definedName name="__________________________MDE01" localSheetId="12">#REF!</definedName>
    <definedName name="__________________________MDE01" localSheetId="14">#REF!</definedName>
    <definedName name="__________________________MDE01" localSheetId="1">#REF!</definedName>
    <definedName name="__________________________MDE01" localSheetId="7">#REF!</definedName>
    <definedName name="__________________________MDE01" localSheetId="9">#REF!</definedName>
    <definedName name="__________________________MDE01" localSheetId="10">#REF!</definedName>
    <definedName name="__________________________MDE01">#REF!</definedName>
    <definedName name="__________________________MDE02" localSheetId="8">#REF!</definedName>
    <definedName name="__________________________MDE02" localSheetId="13">#REF!</definedName>
    <definedName name="__________________________MDE02" localSheetId="0">#REF!</definedName>
    <definedName name="__________________________MDE02" localSheetId="11">#REF!</definedName>
    <definedName name="__________________________MDE02" localSheetId="12">#REF!</definedName>
    <definedName name="__________________________MDE02" localSheetId="14">#REF!</definedName>
    <definedName name="__________________________MDE02" localSheetId="1">#REF!</definedName>
    <definedName name="__________________________MDE02" localSheetId="7">#REF!</definedName>
    <definedName name="__________________________MDE02" localSheetId="9">#REF!</definedName>
    <definedName name="__________________________MDE02" localSheetId="10">#REF!</definedName>
    <definedName name="__________________________MDE02">#REF!</definedName>
    <definedName name="__________________________MDE03" localSheetId="8">#REF!</definedName>
    <definedName name="__________________________MDE03" localSheetId="13">#REF!</definedName>
    <definedName name="__________________________MDE03" localSheetId="0">#REF!</definedName>
    <definedName name="__________________________MDE03" localSheetId="11">#REF!</definedName>
    <definedName name="__________________________MDE03" localSheetId="12">#REF!</definedName>
    <definedName name="__________________________MDE03" localSheetId="14">#REF!</definedName>
    <definedName name="__________________________MDE03" localSheetId="1">#REF!</definedName>
    <definedName name="__________________________MDE03" localSheetId="7">#REF!</definedName>
    <definedName name="__________________________MDE03" localSheetId="9">#REF!</definedName>
    <definedName name="__________________________MDE03" localSheetId="10">#REF!</definedName>
    <definedName name="__________________________MDE03">#REF!</definedName>
    <definedName name="__________________________MDE04" localSheetId="8">#REF!</definedName>
    <definedName name="__________________________MDE04" localSheetId="13">#REF!</definedName>
    <definedName name="__________________________MDE04" localSheetId="0">#REF!</definedName>
    <definedName name="__________________________MDE04" localSheetId="11">#REF!</definedName>
    <definedName name="__________________________MDE04" localSheetId="12">#REF!</definedName>
    <definedName name="__________________________MDE04" localSheetId="14">#REF!</definedName>
    <definedName name="__________________________MDE04" localSheetId="1">#REF!</definedName>
    <definedName name="__________________________MDE04" localSheetId="7">#REF!</definedName>
    <definedName name="__________________________MDE04" localSheetId="9">#REF!</definedName>
    <definedName name="__________________________MDE04" localSheetId="10">#REF!</definedName>
    <definedName name="__________________________MDE04">#REF!</definedName>
    <definedName name="__________________________MDE05" localSheetId="8">#REF!</definedName>
    <definedName name="__________________________MDE05" localSheetId="13">#REF!</definedName>
    <definedName name="__________________________MDE05" localSheetId="0">#REF!</definedName>
    <definedName name="__________________________MDE05" localSheetId="11">#REF!</definedName>
    <definedName name="__________________________MDE05" localSheetId="12">#REF!</definedName>
    <definedName name="__________________________MDE05" localSheetId="14">#REF!</definedName>
    <definedName name="__________________________MDE05" localSheetId="1">#REF!</definedName>
    <definedName name="__________________________MDE05" localSheetId="7">#REF!</definedName>
    <definedName name="__________________________MDE05" localSheetId="9">#REF!</definedName>
    <definedName name="__________________________MDE05" localSheetId="10">#REF!</definedName>
    <definedName name="__________________________MDE05">#REF!</definedName>
    <definedName name="__________________________MDE06" localSheetId="8">#REF!</definedName>
    <definedName name="__________________________MDE06" localSheetId="13">#REF!</definedName>
    <definedName name="__________________________MDE06" localSheetId="0">#REF!</definedName>
    <definedName name="__________________________MDE06" localSheetId="11">#REF!</definedName>
    <definedName name="__________________________MDE06" localSheetId="12">#REF!</definedName>
    <definedName name="__________________________MDE06" localSheetId="14">#REF!</definedName>
    <definedName name="__________________________MDE06" localSheetId="1">#REF!</definedName>
    <definedName name="__________________________MDE06" localSheetId="7">#REF!</definedName>
    <definedName name="__________________________MDE06" localSheetId="9">#REF!</definedName>
    <definedName name="__________________________MDE06" localSheetId="10">#REF!</definedName>
    <definedName name="__________________________MDE06">#REF!</definedName>
    <definedName name="__________________________MDE07" localSheetId="8">#REF!</definedName>
    <definedName name="__________________________MDE07" localSheetId="13">#REF!</definedName>
    <definedName name="__________________________MDE07" localSheetId="0">#REF!</definedName>
    <definedName name="__________________________MDE07" localSheetId="11">#REF!</definedName>
    <definedName name="__________________________MDE07" localSheetId="12">#REF!</definedName>
    <definedName name="__________________________MDE07" localSheetId="14">#REF!</definedName>
    <definedName name="__________________________MDE07" localSheetId="1">#REF!</definedName>
    <definedName name="__________________________MDE07" localSheetId="7">#REF!</definedName>
    <definedName name="__________________________MDE07" localSheetId="9">#REF!</definedName>
    <definedName name="__________________________MDE07" localSheetId="10">#REF!</definedName>
    <definedName name="__________________________MDE07">#REF!</definedName>
    <definedName name="__________________________MDE08" localSheetId="8">#REF!</definedName>
    <definedName name="__________________________MDE08" localSheetId="13">#REF!</definedName>
    <definedName name="__________________________MDE08" localSheetId="0">#REF!</definedName>
    <definedName name="__________________________MDE08" localSheetId="11">#REF!</definedName>
    <definedName name="__________________________MDE08" localSheetId="12">#REF!</definedName>
    <definedName name="__________________________MDE08" localSheetId="14">#REF!</definedName>
    <definedName name="__________________________MDE08" localSheetId="1">#REF!</definedName>
    <definedName name="__________________________MDE08" localSheetId="7">#REF!</definedName>
    <definedName name="__________________________MDE08" localSheetId="9">#REF!</definedName>
    <definedName name="__________________________MDE08" localSheetId="10">#REF!</definedName>
    <definedName name="__________________________MDE08">#REF!</definedName>
    <definedName name="__________________________MDE09" localSheetId="8">#REF!</definedName>
    <definedName name="__________________________MDE09" localSheetId="13">#REF!</definedName>
    <definedName name="__________________________MDE09" localSheetId="0">#REF!</definedName>
    <definedName name="__________________________MDE09" localSheetId="11">#REF!</definedName>
    <definedName name="__________________________MDE09" localSheetId="12">#REF!</definedName>
    <definedName name="__________________________MDE09" localSheetId="14">#REF!</definedName>
    <definedName name="__________________________MDE09" localSheetId="1">#REF!</definedName>
    <definedName name="__________________________MDE09" localSheetId="7">#REF!</definedName>
    <definedName name="__________________________MDE09" localSheetId="9">#REF!</definedName>
    <definedName name="__________________________MDE09" localSheetId="10">#REF!</definedName>
    <definedName name="__________________________MDE09">#REF!</definedName>
    <definedName name="__________________________MDE10" localSheetId="8">#REF!</definedName>
    <definedName name="__________________________MDE10" localSheetId="13">#REF!</definedName>
    <definedName name="__________________________MDE10" localSheetId="0">#REF!</definedName>
    <definedName name="__________________________MDE10" localSheetId="11">#REF!</definedName>
    <definedName name="__________________________MDE10" localSheetId="12">#REF!</definedName>
    <definedName name="__________________________MDE10" localSheetId="14">#REF!</definedName>
    <definedName name="__________________________MDE10" localSheetId="1">#REF!</definedName>
    <definedName name="__________________________MDE10" localSheetId="7">#REF!</definedName>
    <definedName name="__________________________MDE10" localSheetId="9">#REF!</definedName>
    <definedName name="__________________________MDE10" localSheetId="10">#REF!</definedName>
    <definedName name="__________________________MDE10">#REF!</definedName>
    <definedName name="__________________________MDE11" localSheetId="8">#REF!</definedName>
    <definedName name="__________________________MDE11" localSheetId="13">#REF!</definedName>
    <definedName name="__________________________MDE11" localSheetId="0">#REF!</definedName>
    <definedName name="__________________________MDE11" localSheetId="11">#REF!</definedName>
    <definedName name="__________________________MDE11" localSheetId="12">#REF!</definedName>
    <definedName name="__________________________MDE11" localSheetId="14">#REF!</definedName>
    <definedName name="__________________________MDE11" localSheetId="1">#REF!</definedName>
    <definedName name="__________________________MDE11" localSheetId="7">#REF!</definedName>
    <definedName name="__________________________MDE11" localSheetId="9">#REF!</definedName>
    <definedName name="__________________________MDE11" localSheetId="10">#REF!</definedName>
    <definedName name="__________________________MDE11">#REF!</definedName>
    <definedName name="__________________________MDE12" localSheetId="8">#REF!</definedName>
    <definedName name="__________________________MDE12" localSheetId="13">#REF!</definedName>
    <definedName name="__________________________MDE12" localSheetId="0">#REF!</definedName>
    <definedName name="__________________________MDE12" localSheetId="11">#REF!</definedName>
    <definedName name="__________________________MDE12" localSheetId="12">#REF!</definedName>
    <definedName name="__________________________MDE12" localSheetId="14">#REF!</definedName>
    <definedName name="__________________________MDE12" localSheetId="1">#REF!</definedName>
    <definedName name="__________________________MDE12" localSheetId="7">#REF!</definedName>
    <definedName name="__________________________MDE12" localSheetId="9">#REF!</definedName>
    <definedName name="__________________________MDE12" localSheetId="10">#REF!</definedName>
    <definedName name="__________________________MDE12">#REF!</definedName>
    <definedName name="__________________________MDE13" localSheetId="8">#REF!</definedName>
    <definedName name="__________________________MDE13" localSheetId="13">#REF!</definedName>
    <definedName name="__________________________MDE13" localSheetId="0">#REF!</definedName>
    <definedName name="__________________________MDE13" localSheetId="11">#REF!</definedName>
    <definedName name="__________________________MDE13" localSheetId="12">#REF!</definedName>
    <definedName name="__________________________MDE13" localSheetId="14">#REF!</definedName>
    <definedName name="__________________________MDE13" localSheetId="1">#REF!</definedName>
    <definedName name="__________________________MDE13" localSheetId="7">#REF!</definedName>
    <definedName name="__________________________MDE13" localSheetId="9">#REF!</definedName>
    <definedName name="__________________________MDE13" localSheetId="10">#REF!</definedName>
    <definedName name="__________________________MDE13">#REF!</definedName>
    <definedName name="__________________________MDE14" localSheetId="8">#REF!</definedName>
    <definedName name="__________________________MDE14" localSheetId="13">#REF!</definedName>
    <definedName name="__________________________MDE14" localSheetId="0">#REF!</definedName>
    <definedName name="__________________________MDE14" localSheetId="11">#REF!</definedName>
    <definedName name="__________________________MDE14" localSheetId="12">#REF!</definedName>
    <definedName name="__________________________MDE14" localSheetId="14">#REF!</definedName>
    <definedName name="__________________________MDE14" localSheetId="1">#REF!</definedName>
    <definedName name="__________________________MDE14" localSheetId="7">#REF!</definedName>
    <definedName name="__________________________MDE14" localSheetId="9">#REF!</definedName>
    <definedName name="__________________________MDE14" localSheetId="10">#REF!</definedName>
    <definedName name="__________________________MDE14">#REF!</definedName>
    <definedName name="__________________________MDE15" localSheetId="8">#REF!</definedName>
    <definedName name="__________________________MDE15" localSheetId="13">#REF!</definedName>
    <definedName name="__________________________MDE15" localSheetId="0">#REF!</definedName>
    <definedName name="__________________________MDE15" localSheetId="11">#REF!</definedName>
    <definedName name="__________________________MDE15" localSheetId="12">#REF!</definedName>
    <definedName name="__________________________MDE15" localSheetId="14">#REF!</definedName>
    <definedName name="__________________________MDE15" localSheetId="1">#REF!</definedName>
    <definedName name="__________________________MDE15" localSheetId="7">#REF!</definedName>
    <definedName name="__________________________MDE15" localSheetId="9">#REF!</definedName>
    <definedName name="__________________________MDE15" localSheetId="10">#REF!</definedName>
    <definedName name="__________________________MDE15">#REF!</definedName>
    <definedName name="__________________________MDE16" localSheetId="8">#REF!</definedName>
    <definedName name="__________________________MDE16" localSheetId="13">#REF!</definedName>
    <definedName name="__________________________MDE16" localSheetId="0">#REF!</definedName>
    <definedName name="__________________________MDE16" localSheetId="11">#REF!</definedName>
    <definedName name="__________________________MDE16" localSheetId="12">#REF!</definedName>
    <definedName name="__________________________MDE16" localSheetId="14">#REF!</definedName>
    <definedName name="__________________________MDE16" localSheetId="1">#REF!</definedName>
    <definedName name="__________________________MDE16" localSheetId="7">#REF!</definedName>
    <definedName name="__________________________MDE16" localSheetId="9">#REF!</definedName>
    <definedName name="__________________________MDE16" localSheetId="10">#REF!</definedName>
    <definedName name="__________________________MDE16">#REF!</definedName>
    <definedName name="__________________________MDE17" localSheetId="8">#REF!</definedName>
    <definedName name="__________________________MDE17" localSheetId="13">#REF!</definedName>
    <definedName name="__________________________MDE17" localSheetId="0">#REF!</definedName>
    <definedName name="__________________________MDE17" localSheetId="11">#REF!</definedName>
    <definedName name="__________________________MDE17" localSheetId="12">#REF!</definedName>
    <definedName name="__________________________MDE17" localSheetId="14">#REF!</definedName>
    <definedName name="__________________________MDE17" localSheetId="1">#REF!</definedName>
    <definedName name="__________________________MDE17" localSheetId="7">#REF!</definedName>
    <definedName name="__________________________MDE17" localSheetId="9">#REF!</definedName>
    <definedName name="__________________________MDE17" localSheetId="10">#REF!</definedName>
    <definedName name="__________________________MDE17">#REF!</definedName>
    <definedName name="__________________________MDE18" localSheetId="8">#REF!</definedName>
    <definedName name="__________________________MDE18" localSheetId="13">#REF!</definedName>
    <definedName name="__________________________MDE18" localSheetId="0">#REF!</definedName>
    <definedName name="__________________________MDE18" localSheetId="11">#REF!</definedName>
    <definedName name="__________________________MDE18" localSheetId="12">#REF!</definedName>
    <definedName name="__________________________MDE18" localSheetId="14">#REF!</definedName>
    <definedName name="__________________________MDE18" localSheetId="1">#REF!</definedName>
    <definedName name="__________________________MDE18" localSheetId="7">#REF!</definedName>
    <definedName name="__________________________MDE18" localSheetId="9">#REF!</definedName>
    <definedName name="__________________________MDE18" localSheetId="10">#REF!</definedName>
    <definedName name="__________________________MDE18">#REF!</definedName>
    <definedName name="__________________________MDE19" localSheetId="8">#REF!</definedName>
    <definedName name="__________________________MDE19" localSheetId="13">#REF!</definedName>
    <definedName name="__________________________MDE19" localSheetId="0">#REF!</definedName>
    <definedName name="__________________________MDE19" localSheetId="11">#REF!</definedName>
    <definedName name="__________________________MDE19" localSheetId="12">#REF!</definedName>
    <definedName name="__________________________MDE19" localSheetId="14">#REF!</definedName>
    <definedName name="__________________________MDE19" localSheetId="1">#REF!</definedName>
    <definedName name="__________________________MDE19" localSheetId="7">#REF!</definedName>
    <definedName name="__________________________MDE19" localSheetId="9">#REF!</definedName>
    <definedName name="__________________________MDE19" localSheetId="10">#REF!</definedName>
    <definedName name="__________________________MDE19">#REF!</definedName>
    <definedName name="__________________________MDE20" localSheetId="8">#REF!</definedName>
    <definedName name="__________________________MDE20" localSheetId="13">#REF!</definedName>
    <definedName name="__________________________MDE20" localSheetId="0">#REF!</definedName>
    <definedName name="__________________________MDE20" localSheetId="11">#REF!</definedName>
    <definedName name="__________________________MDE20" localSheetId="12">#REF!</definedName>
    <definedName name="__________________________MDE20" localSheetId="14">#REF!</definedName>
    <definedName name="__________________________MDE20" localSheetId="1">#REF!</definedName>
    <definedName name="__________________________MDE20" localSheetId="7">#REF!</definedName>
    <definedName name="__________________________MDE20" localSheetId="9">#REF!</definedName>
    <definedName name="__________________________MDE20" localSheetId="10">#REF!</definedName>
    <definedName name="__________________________MDE20">#REF!</definedName>
    <definedName name="__________________________MDE21" localSheetId="8">#REF!</definedName>
    <definedName name="__________________________MDE21" localSheetId="13">#REF!</definedName>
    <definedName name="__________________________MDE21" localSheetId="0">#REF!</definedName>
    <definedName name="__________________________MDE21" localSheetId="11">#REF!</definedName>
    <definedName name="__________________________MDE21" localSheetId="12">#REF!</definedName>
    <definedName name="__________________________MDE21" localSheetId="14">#REF!</definedName>
    <definedName name="__________________________MDE21" localSheetId="1">#REF!</definedName>
    <definedName name="__________________________MDE21" localSheetId="7">#REF!</definedName>
    <definedName name="__________________________MDE21" localSheetId="9">#REF!</definedName>
    <definedName name="__________________________MDE21" localSheetId="10">#REF!</definedName>
    <definedName name="__________________________MDE21">#REF!</definedName>
    <definedName name="__________________________MDE22" localSheetId="8">#REF!</definedName>
    <definedName name="__________________________MDE22" localSheetId="13">#REF!</definedName>
    <definedName name="__________________________MDE22" localSheetId="0">#REF!</definedName>
    <definedName name="__________________________MDE22" localSheetId="11">#REF!</definedName>
    <definedName name="__________________________MDE22" localSheetId="12">#REF!</definedName>
    <definedName name="__________________________MDE22" localSheetId="14">#REF!</definedName>
    <definedName name="__________________________MDE22" localSheetId="1">#REF!</definedName>
    <definedName name="__________________________MDE22" localSheetId="7">#REF!</definedName>
    <definedName name="__________________________MDE22" localSheetId="9">#REF!</definedName>
    <definedName name="__________________________MDE22" localSheetId="10">#REF!</definedName>
    <definedName name="__________________________MDE22">#REF!</definedName>
    <definedName name="__________________________MDE23" localSheetId="8">#REF!</definedName>
    <definedName name="__________________________MDE23" localSheetId="13">#REF!</definedName>
    <definedName name="__________________________MDE23" localSheetId="0">#REF!</definedName>
    <definedName name="__________________________MDE23" localSheetId="11">#REF!</definedName>
    <definedName name="__________________________MDE23" localSheetId="12">#REF!</definedName>
    <definedName name="__________________________MDE23" localSheetId="14">#REF!</definedName>
    <definedName name="__________________________MDE23" localSheetId="1">#REF!</definedName>
    <definedName name="__________________________MDE23" localSheetId="7">#REF!</definedName>
    <definedName name="__________________________MDE23" localSheetId="9">#REF!</definedName>
    <definedName name="__________________________MDE23" localSheetId="10">#REF!</definedName>
    <definedName name="__________________________MDE23">#REF!</definedName>
    <definedName name="__________________________MDE24" localSheetId="8">#REF!</definedName>
    <definedName name="__________________________MDE24" localSheetId="13">#REF!</definedName>
    <definedName name="__________________________MDE24" localSheetId="0">#REF!</definedName>
    <definedName name="__________________________MDE24" localSheetId="11">#REF!</definedName>
    <definedName name="__________________________MDE24" localSheetId="12">#REF!</definedName>
    <definedName name="__________________________MDE24" localSheetId="14">#REF!</definedName>
    <definedName name="__________________________MDE24" localSheetId="1">#REF!</definedName>
    <definedName name="__________________________MDE24" localSheetId="7">#REF!</definedName>
    <definedName name="__________________________MDE24" localSheetId="9">#REF!</definedName>
    <definedName name="__________________________MDE24" localSheetId="10">#REF!</definedName>
    <definedName name="__________________________MDE24">#REF!</definedName>
    <definedName name="__________________________MDE25" localSheetId="8">#REF!</definedName>
    <definedName name="__________________________MDE25" localSheetId="13">#REF!</definedName>
    <definedName name="__________________________MDE25" localSheetId="0">#REF!</definedName>
    <definedName name="__________________________MDE25" localSheetId="11">#REF!</definedName>
    <definedName name="__________________________MDE25" localSheetId="12">#REF!</definedName>
    <definedName name="__________________________MDE25" localSheetId="14">#REF!</definedName>
    <definedName name="__________________________MDE25" localSheetId="1">#REF!</definedName>
    <definedName name="__________________________MDE25" localSheetId="7">#REF!</definedName>
    <definedName name="__________________________MDE25" localSheetId="9">#REF!</definedName>
    <definedName name="__________________________MDE25" localSheetId="10">#REF!</definedName>
    <definedName name="__________________________MDE25">#REF!</definedName>
    <definedName name="__________________________MDE26" localSheetId="8">#REF!</definedName>
    <definedName name="__________________________MDE26" localSheetId="13">#REF!</definedName>
    <definedName name="__________________________MDE26" localSheetId="0">#REF!</definedName>
    <definedName name="__________________________MDE26" localSheetId="11">#REF!</definedName>
    <definedName name="__________________________MDE26" localSheetId="12">#REF!</definedName>
    <definedName name="__________________________MDE26" localSheetId="14">#REF!</definedName>
    <definedName name="__________________________MDE26" localSheetId="1">#REF!</definedName>
    <definedName name="__________________________MDE26" localSheetId="7">#REF!</definedName>
    <definedName name="__________________________MDE26" localSheetId="9">#REF!</definedName>
    <definedName name="__________________________MDE26" localSheetId="10">#REF!</definedName>
    <definedName name="__________________________MDE26">#REF!</definedName>
    <definedName name="__________________________MDE27" localSheetId="8">#REF!</definedName>
    <definedName name="__________________________MDE27" localSheetId="13">#REF!</definedName>
    <definedName name="__________________________MDE27" localSheetId="0">#REF!</definedName>
    <definedName name="__________________________MDE27" localSheetId="11">#REF!</definedName>
    <definedName name="__________________________MDE27" localSheetId="12">#REF!</definedName>
    <definedName name="__________________________MDE27" localSheetId="14">#REF!</definedName>
    <definedName name="__________________________MDE27" localSheetId="1">#REF!</definedName>
    <definedName name="__________________________MDE27" localSheetId="7">#REF!</definedName>
    <definedName name="__________________________MDE27" localSheetId="9">#REF!</definedName>
    <definedName name="__________________________MDE27" localSheetId="10">#REF!</definedName>
    <definedName name="__________________________MDE27">#REF!</definedName>
    <definedName name="__________________________MDE28" localSheetId="8">#REF!</definedName>
    <definedName name="__________________________MDE28" localSheetId="13">#REF!</definedName>
    <definedName name="__________________________MDE28" localSheetId="0">#REF!</definedName>
    <definedName name="__________________________MDE28" localSheetId="11">#REF!</definedName>
    <definedName name="__________________________MDE28" localSheetId="12">#REF!</definedName>
    <definedName name="__________________________MDE28" localSheetId="14">#REF!</definedName>
    <definedName name="__________________________MDE28" localSheetId="1">#REF!</definedName>
    <definedName name="__________________________MDE28" localSheetId="7">#REF!</definedName>
    <definedName name="__________________________MDE28" localSheetId="9">#REF!</definedName>
    <definedName name="__________________________MDE28" localSheetId="10">#REF!</definedName>
    <definedName name="__________________________MDE28">#REF!</definedName>
    <definedName name="__________________________MDE29" localSheetId="8">#REF!</definedName>
    <definedName name="__________________________MDE29" localSheetId="13">#REF!</definedName>
    <definedName name="__________________________MDE29" localSheetId="0">#REF!</definedName>
    <definedName name="__________________________MDE29" localSheetId="11">#REF!</definedName>
    <definedName name="__________________________MDE29" localSheetId="12">#REF!</definedName>
    <definedName name="__________________________MDE29" localSheetId="14">#REF!</definedName>
    <definedName name="__________________________MDE29" localSheetId="1">#REF!</definedName>
    <definedName name="__________________________MDE29" localSheetId="7">#REF!</definedName>
    <definedName name="__________________________MDE29" localSheetId="9">#REF!</definedName>
    <definedName name="__________________________MDE29" localSheetId="10">#REF!</definedName>
    <definedName name="__________________________MDE29">#REF!</definedName>
    <definedName name="__________________________MDE30" localSheetId="8">#REF!</definedName>
    <definedName name="__________________________MDE30" localSheetId="13">#REF!</definedName>
    <definedName name="__________________________MDE30" localSheetId="0">#REF!</definedName>
    <definedName name="__________________________MDE30" localSheetId="11">#REF!</definedName>
    <definedName name="__________________________MDE30" localSheetId="12">#REF!</definedName>
    <definedName name="__________________________MDE30" localSheetId="14">#REF!</definedName>
    <definedName name="__________________________MDE30" localSheetId="1">#REF!</definedName>
    <definedName name="__________________________MDE30" localSheetId="7">#REF!</definedName>
    <definedName name="__________________________MDE30" localSheetId="9">#REF!</definedName>
    <definedName name="__________________________MDE30" localSheetId="10">#REF!</definedName>
    <definedName name="__________________________MDE30">#REF!</definedName>
    <definedName name="__________________________MDE31" localSheetId="8">#REF!</definedName>
    <definedName name="__________________________MDE31" localSheetId="13">#REF!</definedName>
    <definedName name="__________________________MDE31" localSheetId="0">#REF!</definedName>
    <definedName name="__________________________MDE31" localSheetId="11">#REF!</definedName>
    <definedName name="__________________________MDE31" localSheetId="12">#REF!</definedName>
    <definedName name="__________________________MDE31" localSheetId="14">#REF!</definedName>
    <definedName name="__________________________MDE31" localSheetId="1">#REF!</definedName>
    <definedName name="__________________________MDE31" localSheetId="7">#REF!</definedName>
    <definedName name="__________________________MDE31" localSheetId="9">#REF!</definedName>
    <definedName name="__________________________MDE31" localSheetId="10">#REF!</definedName>
    <definedName name="__________________________MDE31">#REF!</definedName>
    <definedName name="__________________________MDE32" localSheetId="8">#REF!</definedName>
    <definedName name="__________________________MDE32" localSheetId="13">#REF!</definedName>
    <definedName name="__________________________MDE32" localSheetId="0">#REF!</definedName>
    <definedName name="__________________________MDE32" localSheetId="11">#REF!</definedName>
    <definedName name="__________________________MDE32" localSheetId="12">#REF!</definedName>
    <definedName name="__________________________MDE32" localSheetId="14">#REF!</definedName>
    <definedName name="__________________________MDE32" localSheetId="1">#REF!</definedName>
    <definedName name="__________________________MDE32" localSheetId="7">#REF!</definedName>
    <definedName name="__________________________MDE32" localSheetId="9">#REF!</definedName>
    <definedName name="__________________________MDE32" localSheetId="10">#REF!</definedName>
    <definedName name="__________________________MDE32">#REF!</definedName>
    <definedName name="__________________________MDE33" localSheetId="8">#REF!</definedName>
    <definedName name="__________________________MDE33" localSheetId="13">#REF!</definedName>
    <definedName name="__________________________MDE33" localSheetId="0">#REF!</definedName>
    <definedName name="__________________________MDE33" localSheetId="11">#REF!</definedName>
    <definedName name="__________________________MDE33" localSheetId="12">#REF!</definedName>
    <definedName name="__________________________MDE33" localSheetId="14">#REF!</definedName>
    <definedName name="__________________________MDE33" localSheetId="1">#REF!</definedName>
    <definedName name="__________________________MDE33" localSheetId="7">#REF!</definedName>
    <definedName name="__________________________MDE33" localSheetId="9">#REF!</definedName>
    <definedName name="__________________________MDE33" localSheetId="10">#REF!</definedName>
    <definedName name="__________________________MDE33">#REF!</definedName>
    <definedName name="__________________________MDE34" localSheetId="8">#REF!</definedName>
    <definedName name="__________________________MDE34" localSheetId="13">#REF!</definedName>
    <definedName name="__________________________MDE34" localSheetId="0">#REF!</definedName>
    <definedName name="__________________________MDE34" localSheetId="11">#REF!</definedName>
    <definedName name="__________________________MDE34" localSheetId="12">#REF!</definedName>
    <definedName name="__________________________MDE34" localSheetId="14">#REF!</definedName>
    <definedName name="__________________________MDE34" localSheetId="1">#REF!</definedName>
    <definedName name="__________________________MDE34" localSheetId="7">#REF!</definedName>
    <definedName name="__________________________MDE34" localSheetId="9">#REF!</definedName>
    <definedName name="__________________________MDE34" localSheetId="10">#REF!</definedName>
    <definedName name="__________________________MDE34">#REF!</definedName>
    <definedName name="__________________________ME01" localSheetId="8">#REF!</definedName>
    <definedName name="__________________________ME01" localSheetId="13">#REF!</definedName>
    <definedName name="__________________________ME01" localSheetId="0">#REF!</definedName>
    <definedName name="__________________________ME01" localSheetId="11">#REF!</definedName>
    <definedName name="__________________________ME01" localSheetId="12">#REF!</definedName>
    <definedName name="__________________________ME01" localSheetId="14">#REF!</definedName>
    <definedName name="__________________________ME01" localSheetId="1">#REF!</definedName>
    <definedName name="__________________________ME01" localSheetId="7">#REF!</definedName>
    <definedName name="__________________________ME01" localSheetId="9">#REF!</definedName>
    <definedName name="__________________________ME01" localSheetId="10">#REF!</definedName>
    <definedName name="__________________________ME01">#REF!</definedName>
    <definedName name="__________________________ME02" localSheetId="8">#REF!</definedName>
    <definedName name="__________________________ME02" localSheetId="13">#REF!</definedName>
    <definedName name="__________________________ME02" localSheetId="0">#REF!</definedName>
    <definedName name="__________________________ME02" localSheetId="11">#REF!</definedName>
    <definedName name="__________________________ME02" localSheetId="12">#REF!</definedName>
    <definedName name="__________________________ME02" localSheetId="14">#REF!</definedName>
    <definedName name="__________________________ME02" localSheetId="1">#REF!</definedName>
    <definedName name="__________________________ME02" localSheetId="7">#REF!</definedName>
    <definedName name="__________________________ME02" localSheetId="9">#REF!</definedName>
    <definedName name="__________________________ME02" localSheetId="10">#REF!</definedName>
    <definedName name="__________________________ME02">#REF!</definedName>
    <definedName name="__________________________ME03" localSheetId="8">#REF!</definedName>
    <definedName name="__________________________ME03" localSheetId="13">#REF!</definedName>
    <definedName name="__________________________ME03" localSheetId="0">#REF!</definedName>
    <definedName name="__________________________ME03" localSheetId="11">#REF!</definedName>
    <definedName name="__________________________ME03" localSheetId="12">#REF!</definedName>
    <definedName name="__________________________ME03" localSheetId="14">#REF!</definedName>
    <definedName name="__________________________ME03" localSheetId="1">#REF!</definedName>
    <definedName name="__________________________ME03" localSheetId="7">#REF!</definedName>
    <definedName name="__________________________ME03" localSheetId="9">#REF!</definedName>
    <definedName name="__________________________ME03" localSheetId="10">#REF!</definedName>
    <definedName name="__________________________ME03">#REF!</definedName>
    <definedName name="__________________________ME04" localSheetId="8">#REF!</definedName>
    <definedName name="__________________________ME04" localSheetId="13">#REF!</definedName>
    <definedName name="__________________________ME04" localSheetId="0">#REF!</definedName>
    <definedName name="__________________________ME04" localSheetId="11">#REF!</definedName>
    <definedName name="__________________________ME04" localSheetId="12">#REF!</definedName>
    <definedName name="__________________________ME04" localSheetId="14">#REF!</definedName>
    <definedName name="__________________________ME04" localSheetId="1">#REF!</definedName>
    <definedName name="__________________________ME04" localSheetId="7">#REF!</definedName>
    <definedName name="__________________________ME04" localSheetId="9">#REF!</definedName>
    <definedName name="__________________________ME04" localSheetId="10">#REF!</definedName>
    <definedName name="__________________________ME04">#REF!</definedName>
    <definedName name="__________________________ME05" localSheetId="8">#REF!</definedName>
    <definedName name="__________________________ME05" localSheetId="13">#REF!</definedName>
    <definedName name="__________________________ME05" localSheetId="0">#REF!</definedName>
    <definedName name="__________________________ME05" localSheetId="11">#REF!</definedName>
    <definedName name="__________________________ME05" localSheetId="12">#REF!</definedName>
    <definedName name="__________________________ME05" localSheetId="14">#REF!</definedName>
    <definedName name="__________________________ME05" localSheetId="1">#REF!</definedName>
    <definedName name="__________________________ME05" localSheetId="7">#REF!</definedName>
    <definedName name="__________________________ME05" localSheetId="9">#REF!</definedName>
    <definedName name="__________________________ME05" localSheetId="10">#REF!</definedName>
    <definedName name="__________________________ME05">#REF!</definedName>
    <definedName name="__________________________ME06" localSheetId="8">#REF!</definedName>
    <definedName name="__________________________ME06" localSheetId="13">#REF!</definedName>
    <definedName name="__________________________ME06" localSheetId="0">#REF!</definedName>
    <definedName name="__________________________ME06" localSheetId="11">#REF!</definedName>
    <definedName name="__________________________ME06" localSheetId="12">#REF!</definedName>
    <definedName name="__________________________ME06" localSheetId="14">#REF!</definedName>
    <definedName name="__________________________ME06" localSheetId="1">#REF!</definedName>
    <definedName name="__________________________ME06" localSheetId="7">#REF!</definedName>
    <definedName name="__________________________ME06" localSheetId="9">#REF!</definedName>
    <definedName name="__________________________ME06" localSheetId="10">#REF!</definedName>
    <definedName name="__________________________ME06">#REF!</definedName>
    <definedName name="__________________________ME07" localSheetId="8">#REF!</definedName>
    <definedName name="__________________________ME07" localSheetId="13">#REF!</definedName>
    <definedName name="__________________________ME07" localSheetId="0">#REF!</definedName>
    <definedName name="__________________________ME07" localSheetId="11">#REF!</definedName>
    <definedName name="__________________________ME07" localSheetId="12">#REF!</definedName>
    <definedName name="__________________________ME07" localSheetId="14">#REF!</definedName>
    <definedName name="__________________________ME07" localSheetId="1">#REF!</definedName>
    <definedName name="__________________________ME07" localSheetId="7">#REF!</definedName>
    <definedName name="__________________________ME07" localSheetId="9">#REF!</definedName>
    <definedName name="__________________________ME07" localSheetId="10">#REF!</definedName>
    <definedName name="__________________________ME07">#REF!</definedName>
    <definedName name="__________________________ME08" localSheetId="8">#REF!</definedName>
    <definedName name="__________________________ME08" localSheetId="13">#REF!</definedName>
    <definedName name="__________________________ME08" localSheetId="0">#REF!</definedName>
    <definedName name="__________________________ME08" localSheetId="11">#REF!</definedName>
    <definedName name="__________________________ME08" localSheetId="12">#REF!</definedName>
    <definedName name="__________________________ME08" localSheetId="14">#REF!</definedName>
    <definedName name="__________________________ME08" localSheetId="1">#REF!</definedName>
    <definedName name="__________________________ME08" localSheetId="7">#REF!</definedName>
    <definedName name="__________________________ME08" localSheetId="9">#REF!</definedName>
    <definedName name="__________________________ME08" localSheetId="10">#REF!</definedName>
    <definedName name="__________________________ME08">#REF!</definedName>
    <definedName name="__________________________ME09" localSheetId="8">#REF!</definedName>
    <definedName name="__________________________ME09" localSheetId="13">#REF!</definedName>
    <definedName name="__________________________ME09" localSheetId="0">#REF!</definedName>
    <definedName name="__________________________ME09" localSheetId="11">#REF!</definedName>
    <definedName name="__________________________ME09" localSheetId="12">#REF!</definedName>
    <definedName name="__________________________ME09" localSheetId="14">#REF!</definedName>
    <definedName name="__________________________ME09" localSheetId="1">#REF!</definedName>
    <definedName name="__________________________ME09" localSheetId="7">#REF!</definedName>
    <definedName name="__________________________ME09" localSheetId="9">#REF!</definedName>
    <definedName name="__________________________ME09" localSheetId="10">#REF!</definedName>
    <definedName name="__________________________ME09">#REF!</definedName>
    <definedName name="__________________________ME10" localSheetId="8">#REF!</definedName>
    <definedName name="__________________________ME10" localSheetId="13">#REF!</definedName>
    <definedName name="__________________________ME10" localSheetId="0">#REF!</definedName>
    <definedName name="__________________________ME10" localSheetId="11">#REF!</definedName>
    <definedName name="__________________________ME10" localSheetId="12">#REF!</definedName>
    <definedName name="__________________________ME10" localSheetId="14">#REF!</definedName>
    <definedName name="__________________________ME10" localSheetId="1">#REF!</definedName>
    <definedName name="__________________________ME10" localSheetId="7">#REF!</definedName>
    <definedName name="__________________________ME10" localSheetId="9">#REF!</definedName>
    <definedName name="__________________________ME10" localSheetId="10">#REF!</definedName>
    <definedName name="__________________________ME10">#REF!</definedName>
    <definedName name="__________________________ME11" localSheetId="8">#REF!</definedName>
    <definedName name="__________________________ME11" localSheetId="13">#REF!</definedName>
    <definedName name="__________________________ME11" localSheetId="0">#REF!</definedName>
    <definedName name="__________________________ME11" localSheetId="11">#REF!</definedName>
    <definedName name="__________________________ME11" localSheetId="12">#REF!</definedName>
    <definedName name="__________________________ME11" localSheetId="14">#REF!</definedName>
    <definedName name="__________________________ME11" localSheetId="1">#REF!</definedName>
    <definedName name="__________________________ME11" localSheetId="7">#REF!</definedName>
    <definedName name="__________________________ME11" localSheetId="9">#REF!</definedName>
    <definedName name="__________________________ME11" localSheetId="10">#REF!</definedName>
    <definedName name="__________________________ME11">#REF!</definedName>
    <definedName name="__________________________ME12" localSheetId="8">#REF!</definedName>
    <definedName name="__________________________ME12" localSheetId="13">#REF!</definedName>
    <definedName name="__________________________ME12" localSheetId="0">#REF!</definedName>
    <definedName name="__________________________ME12" localSheetId="11">#REF!</definedName>
    <definedName name="__________________________ME12" localSheetId="12">#REF!</definedName>
    <definedName name="__________________________ME12" localSheetId="14">#REF!</definedName>
    <definedName name="__________________________ME12" localSheetId="1">#REF!</definedName>
    <definedName name="__________________________ME12" localSheetId="7">#REF!</definedName>
    <definedName name="__________________________ME12" localSheetId="9">#REF!</definedName>
    <definedName name="__________________________ME12" localSheetId="10">#REF!</definedName>
    <definedName name="__________________________ME12">#REF!</definedName>
    <definedName name="__________________________ME13" localSheetId="8">#REF!</definedName>
    <definedName name="__________________________ME13" localSheetId="13">#REF!</definedName>
    <definedName name="__________________________ME13" localSheetId="0">#REF!</definedName>
    <definedName name="__________________________ME13" localSheetId="11">#REF!</definedName>
    <definedName name="__________________________ME13" localSheetId="12">#REF!</definedName>
    <definedName name="__________________________ME13" localSheetId="14">#REF!</definedName>
    <definedName name="__________________________ME13" localSheetId="1">#REF!</definedName>
    <definedName name="__________________________ME13" localSheetId="7">#REF!</definedName>
    <definedName name="__________________________ME13" localSheetId="9">#REF!</definedName>
    <definedName name="__________________________ME13" localSheetId="10">#REF!</definedName>
    <definedName name="__________________________ME13">#REF!</definedName>
    <definedName name="__________________________ME14" localSheetId="8">#REF!</definedName>
    <definedName name="__________________________ME14" localSheetId="13">#REF!</definedName>
    <definedName name="__________________________ME14" localSheetId="0">#REF!</definedName>
    <definedName name="__________________________ME14" localSheetId="11">#REF!</definedName>
    <definedName name="__________________________ME14" localSheetId="12">#REF!</definedName>
    <definedName name="__________________________ME14" localSheetId="14">#REF!</definedName>
    <definedName name="__________________________ME14" localSheetId="1">#REF!</definedName>
    <definedName name="__________________________ME14" localSheetId="7">#REF!</definedName>
    <definedName name="__________________________ME14" localSheetId="9">#REF!</definedName>
    <definedName name="__________________________ME14" localSheetId="10">#REF!</definedName>
    <definedName name="__________________________ME14">#REF!</definedName>
    <definedName name="__________________________ME15" localSheetId="8">#REF!</definedName>
    <definedName name="__________________________ME15" localSheetId="13">#REF!</definedName>
    <definedName name="__________________________ME15" localSheetId="0">#REF!</definedName>
    <definedName name="__________________________ME15" localSheetId="11">#REF!</definedName>
    <definedName name="__________________________ME15" localSheetId="12">#REF!</definedName>
    <definedName name="__________________________ME15" localSheetId="14">#REF!</definedName>
    <definedName name="__________________________ME15" localSheetId="1">#REF!</definedName>
    <definedName name="__________________________ME15" localSheetId="7">#REF!</definedName>
    <definedName name="__________________________ME15" localSheetId="9">#REF!</definedName>
    <definedName name="__________________________ME15" localSheetId="10">#REF!</definedName>
    <definedName name="__________________________ME15">#REF!</definedName>
    <definedName name="__________________________ME16" localSheetId="8">#REF!</definedName>
    <definedName name="__________________________ME16" localSheetId="13">#REF!</definedName>
    <definedName name="__________________________ME16" localSheetId="0">#REF!</definedName>
    <definedName name="__________________________ME16" localSheetId="11">#REF!</definedName>
    <definedName name="__________________________ME16" localSheetId="12">#REF!</definedName>
    <definedName name="__________________________ME16" localSheetId="14">#REF!</definedName>
    <definedName name="__________________________ME16" localSheetId="1">#REF!</definedName>
    <definedName name="__________________________ME16" localSheetId="7">#REF!</definedName>
    <definedName name="__________________________ME16" localSheetId="9">#REF!</definedName>
    <definedName name="__________________________ME16" localSheetId="10">#REF!</definedName>
    <definedName name="__________________________ME16">#REF!</definedName>
    <definedName name="__________________________ME17" localSheetId="8">#REF!</definedName>
    <definedName name="__________________________ME17" localSheetId="13">#REF!</definedName>
    <definedName name="__________________________ME17" localSheetId="0">#REF!</definedName>
    <definedName name="__________________________ME17" localSheetId="11">#REF!</definedName>
    <definedName name="__________________________ME17" localSheetId="12">#REF!</definedName>
    <definedName name="__________________________ME17" localSheetId="14">#REF!</definedName>
    <definedName name="__________________________ME17" localSheetId="1">#REF!</definedName>
    <definedName name="__________________________ME17" localSheetId="7">#REF!</definedName>
    <definedName name="__________________________ME17" localSheetId="9">#REF!</definedName>
    <definedName name="__________________________ME17" localSheetId="10">#REF!</definedName>
    <definedName name="__________________________ME17">#REF!</definedName>
    <definedName name="__________________________ME18" localSheetId="8">#REF!</definedName>
    <definedName name="__________________________ME18" localSheetId="13">#REF!</definedName>
    <definedName name="__________________________ME18" localSheetId="0">#REF!</definedName>
    <definedName name="__________________________ME18" localSheetId="11">#REF!</definedName>
    <definedName name="__________________________ME18" localSheetId="12">#REF!</definedName>
    <definedName name="__________________________ME18" localSheetId="14">#REF!</definedName>
    <definedName name="__________________________ME18" localSheetId="1">#REF!</definedName>
    <definedName name="__________________________ME18" localSheetId="7">#REF!</definedName>
    <definedName name="__________________________ME18" localSheetId="9">#REF!</definedName>
    <definedName name="__________________________ME18" localSheetId="10">#REF!</definedName>
    <definedName name="__________________________ME18">#REF!</definedName>
    <definedName name="__________________________ME19" localSheetId="8">#REF!</definedName>
    <definedName name="__________________________ME19" localSheetId="13">#REF!</definedName>
    <definedName name="__________________________ME19" localSheetId="0">#REF!</definedName>
    <definedName name="__________________________ME19" localSheetId="11">#REF!</definedName>
    <definedName name="__________________________ME19" localSheetId="12">#REF!</definedName>
    <definedName name="__________________________ME19" localSheetId="14">#REF!</definedName>
    <definedName name="__________________________ME19" localSheetId="1">#REF!</definedName>
    <definedName name="__________________________ME19" localSheetId="7">#REF!</definedName>
    <definedName name="__________________________ME19" localSheetId="9">#REF!</definedName>
    <definedName name="__________________________ME19" localSheetId="10">#REF!</definedName>
    <definedName name="__________________________ME19">#REF!</definedName>
    <definedName name="__________________________ME20" localSheetId="8">#REF!</definedName>
    <definedName name="__________________________ME20" localSheetId="13">#REF!</definedName>
    <definedName name="__________________________ME20" localSheetId="0">#REF!</definedName>
    <definedName name="__________________________ME20" localSheetId="11">#REF!</definedName>
    <definedName name="__________________________ME20" localSheetId="12">#REF!</definedName>
    <definedName name="__________________________ME20" localSheetId="14">#REF!</definedName>
    <definedName name="__________________________ME20" localSheetId="1">#REF!</definedName>
    <definedName name="__________________________ME20" localSheetId="7">#REF!</definedName>
    <definedName name="__________________________ME20" localSheetId="9">#REF!</definedName>
    <definedName name="__________________________ME20" localSheetId="10">#REF!</definedName>
    <definedName name="__________________________ME20">#REF!</definedName>
    <definedName name="__________________________ME21" localSheetId="8">#REF!</definedName>
    <definedName name="__________________________ME21" localSheetId="13">#REF!</definedName>
    <definedName name="__________________________ME21" localSheetId="0">#REF!</definedName>
    <definedName name="__________________________ME21" localSheetId="11">#REF!</definedName>
    <definedName name="__________________________ME21" localSheetId="12">#REF!</definedName>
    <definedName name="__________________________ME21" localSheetId="14">#REF!</definedName>
    <definedName name="__________________________ME21" localSheetId="1">#REF!</definedName>
    <definedName name="__________________________ME21" localSheetId="7">#REF!</definedName>
    <definedName name="__________________________ME21" localSheetId="9">#REF!</definedName>
    <definedName name="__________________________ME21" localSheetId="10">#REF!</definedName>
    <definedName name="__________________________ME21">#REF!</definedName>
    <definedName name="__________________________ME22" localSheetId="8">#REF!</definedName>
    <definedName name="__________________________ME22" localSheetId="13">#REF!</definedName>
    <definedName name="__________________________ME22" localSheetId="0">#REF!</definedName>
    <definedName name="__________________________ME22" localSheetId="11">#REF!</definedName>
    <definedName name="__________________________ME22" localSheetId="12">#REF!</definedName>
    <definedName name="__________________________ME22" localSheetId="14">#REF!</definedName>
    <definedName name="__________________________ME22" localSheetId="1">#REF!</definedName>
    <definedName name="__________________________ME22" localSheetId="7">#REF!</definedName>
    <definedName name="__________________________ME22" localSheetId="9">#REF!</definedName>
    <definedName name="__________________________ME22" localSheetId="10">#REF!</definedName>
    <definedName name="__________________________ME22">#REF!</definedName>
    <definedName name="__________________________ME23" localSheetId="8">#REF!</definedName>
    <definedName name="__________________________ME23" localSheetId="13">#REF!</definedName>
    <definedName name="__________________________ME23" localSheetId="0">#REF!</definedName>
    <definedName name="__________________________ME23" localSheetId="11">#REF!</definedName>
    <definedName name="__________________________ME23" localSheetId="12">#REF!</definedName>
    <definedName name="__________________________ME23" localSheetId="14">#REF!</definedName>
    <definedName name="__________________________ME23" localSheetId="1">#REF!</definedName>
    <definedName name="__________________________ME23" localSheetId="7">#REF!</definedName>
    <definedName name="__________________________ME23" localSheetId="9">#REF!</definedName>
    <definedName name="__________________________ME23" localSheetId="10">#REF!</definedName>
    <definedName name="__________________________ME23">#REF!</definedName>
    <definedName name="__________________________ME24" localSheetId="8">#REF!</definedName>
    <definedName name="__________________________ME24" localSheetId="13">#REF!</definedName>
    <definedName name="__________________________ME24" localSheetId="0">#REF!</definedName>
    <definedName name="__________________________ME24" localSheetId="11">#REF!</definedName>
    <definedName name="__________________________ME24" localSheetId="12">#REF!</definedName>
    <definedName name="__________________________ME24" localSheetId="14">#REF!</definedName>
    <definedName name="__________________________ME24" localSheetId="1">#REF!</definedName>
    <definedName name="__________________________ME24" localSheetId="7">#REF!</definedName>
    <definedName name="__________________________ME24" localSheetId="9">#REF!</definedName>
    <definedName name="__________________________ME24" localSheetId="10">#REF!</definedName>
    <definedName name="__________________________ME24">#REF!</definedName>
    <definedName name="__________________________ME25" localSheetId="8">#REF!</definedName>
    <definedName name="__________________________ME25" localSheetId="13">#REF!</definedName>
    <definedName name="__________________________ME25" localSheetId="0">#REF!</definedName>
    <definedName name="__________________________ME25" localSheetId="11">#REF!</definedName>
    <definedName name="__________________________ME25" localSheetId="12">#REF!</definedName>
    <definedName name="__________________________ME25" localSheetId="14">#REF!</definedName>
    <definedName name="__________________________ME25" localSheetId="1">#REF!</definedName>
    <definedName name="__________________________ME25" localSheetId="7">#REF!</definedName>
    <definedName name="__________________________ME25" localSheetId="9">#REF!</definedName>
    <definedName name="__________________________ME25" localSheetId="10">#REF!</definedName>
    <definedName name="__________________________ME25">#REF!</definedName>
    <definedName name="__________________________ME26" localSheetId="8">#REF!</definedName>
    <definedName name="__________________________ME26" localSheetId="13">#REF!</definedName>
    <definedName name="__________________________ME26" localSheetId="0">#REF!</definedName>
    <definedName name="__________________________ME26" localSheetId="11">#REF!</definedName>
    <definedName name="__________________________ME26" localSheetId="12">#REF!</definedName>
    <definedName name="__________________________ME26" localSheetId="14">#REF!</definedName>
    <definedName name="__________________________ME26" localSheetId="1">#REF!</definedName>
    <definedName name="__________________________ME26" localSheetId="7">#REF!</definedName>
    <definedName name="__________________________ME26" localSheetId="9">#REF!</definedName>
    <definedName name="__________________________ME26" localSheetId="10">#REF!</definedName>
    <definedName name="__________________________ME26">#REF!</definedName>
    <definedName name="__________________________ME27" localSheetId="8">#REF!</definedName>
    <definedName name="__________________________ME27" localSheetId="13">#REF!</definedName>
    <definedName name="__________________________ME27" localSheetId="0">#REF!</definedName>
    <definedName name="__________________________ME27" localSheetId="11">#REF!</definedName>
    <definedName name="__________________________ME27" localSheetId="12">#REF!</definedName>
    <definedName name="__________________________ME27" localSheetId="14">#REF!</definedName>
    <definedName name="__________________________ME27" localSheetId="1">#REF!</definedName>
    <definedName name="__________________________ME27" localSheetId="7">#REF!</definedName>
    <definedName name="__________________________ME27" localSheetId="9">#REF!</definedName>
    <definedName name="__________________________ME27" localSheetId="10">#REF!</definedName>
    <definedName name="__________________________ME27">#REF!</definedName>
    <definedName name="__________________________ME28" localSheetId="8">#REF!</definedName>
    <definedName name="__________________________ME28" localSheetId="13">#REF!</definedName>
    <definedName name="__________________________ME28" localSheetId="0">#REF!</definedName>
    <definedName name="__________________________ME28" localSheetId="11">#REF!</definedName>
    <definedName name="__________________________ME28" localSheetId="12">#REF!</definedName>
    <definedName name="__________________________ME28" localSheetId="14">#REF!</definedName>
    <definedName name="__________________________ME28" localSheetId="1">#REF!</definedName>
    <definedName name="__________________________ME28" localSheetId="7">#REF!</definedName>
    <definedName name="__________________________ME28" localSheetId="9">#REF!</definedName>
    <definedName name="__________________________ME28" localSheetId="10">#REF!</definedName>
    <definedName name="__________________________ME28">#REF!</definedName>
    <definedName name="__________________________ME29" localSheetId="8">#REF!</definedName>
    <definedName name="__________________________ME29" localSheetId="13">#REF!</definedName>
    <definedName name="__________________________ME29" localSheetId="0">#REF!</definedName>
    <definedName name="__________________________ME29" localSheetId="11">#REF!</definedName>
    <definedName name="__________________________ME29" localSheetId="12">#REF!</definedName>
    <definedName name="__________________________ME29" localSheetId="14">#REF!</definedName>
    <definedName name="__________________________ME29" localSheetId="1">#REF!</definedName>
    <definedName name="__________________________ME29" localSheetId="7">#REF!</definedName>
    <definedName name="__________________________ME29" localSheetId="9">#REF!</definedName>
    <definedName name="__________________________ME29" localSheetId="10">#REF!</definedName>
    <definedName name="__________________________ME29">#REF!</definedName>
    <definedName name="__________________________ME30" localSheetId="8">#REF!</definedName>
    <definedName name="__________________________ME30" localSheetId="13">#REF!</definedName>
    <definedName name="__________________________ME30" localSheetId="0">#REF!</definedName>
    <definedName name="__________________________ME30" localSheetId="11">#REF!</definedName>
    <definedName name="__________________________ME30" localSheetId="12">#REF!</definedName>
    <definedName name="__________________________ME30" localSheetId="14">#REF!</definedName>
    <definedName name="__________________________ME30" localSheetId="1">#REF!</definedName>
    <definedName name="__________________________ME30" localSheetId="7">#REF!</definedName>
    <definedName name="__________________________ME30" localSheetId="9">#REF!</definedName>
    <definedName name="__________________________ME30" localSheetId="10">#REF!</definedName>
    <definedName name="__________________________ME30">#REF!</definedName>
    <definedName name="__________________________ME31" localSheetId="8">#REF!</definedName>
    <definedName name="__________________________ME31" localSheetId="13">#REF!</definedName>
    <definedName name="__________________________ME31" localSheetId="0">#REF!</definedName>
    <definedName name="__________________________ME31" localSheetId="11">#REF!</definedName>
    <definedName name="__________________________ME31" localSheetId="12">#REF!</definedName>
    <definedName name="__________________________ME31" localSheetId="14">#REF!</definedName>
    <definedName name="__________________________ME31" localSheetId="1">#REF!</definedName>
    <definedName name="__________________________ME31" localSheetId="7">#REF!</definedName>
    <definedName name="__________________________ME31" localSheetId="9">#REF!</definedName>
    <definedName name="__________________________ME31" localSheetId="10">#REF!</definedName>
    <definedName name="__________________________ME31">#REF!</definedName>
    <definedName name="__________________________ME32" localSheetId="8">#REF!</definedName>
    <definedName name="__________________________ME32" localSheetId="13">#REF!</definedName>
    <definedName name="__________________________ME32" localSheetId="0">#REF!</definedName>
    <definedName name="__________________________ME32" localSheetId="11">#REF!</definedName>
    <definedName name="__________________________ME32" localSheetId="12">#REF!</definedName>
    <definedName name="__________________________ME32" localSheetId="14">#REF!</definedName>
    <definedName name="__________________________ME32" localSheetId="1">#REF!</definedName>
    <definedName name="__________________________ME32" localSheetId="7">#REF!</definedName>
    <definedName name="__________________________ME32" localSheetId="9">#REF!</definedName>
    <definedName name="__________________________ME32" localSheetId="10">#REF!</definedName>
    <definedName name="__________________________ME32">#REF!</definedName>
    <definedName name="__________________________ME33" localSheetId="8">#REF!</definedName>
    <definedName name="__________________________ME33" localSheetId="13">#REF!</definedName>
    <definedName name="__________________________ME33" localSheetId="0">#REF!</definedName>
    <definedName name="__________________________ME33" localSheetId="11">#REF!</definedName>
    <definedName name="__________________________ME33" localSheetId="12">#REF!</definedName>
    <definedName name="__________________________ME33" localSheetId="14">#REF!</definedName>
    <definedName name="__________________________ME33" localSheetId="1">#REF!</definedName>
    <definedName name="__________________________ME33" localSheetId="7">#REF!</definedName>
    <definedName name="__________________________ME33" localSheetId="9">#REF!</definedName>
    <definedName name="__________________________ME33" localSheetId="10">#REF!</definedName>
    <definedName name="__________________________ME33">#REF!</definedName>
    <definedName name="__________________________ME34" localSheetId="8">#REF!</definedName>
    <definedName name="__________________________ME34" localSheetId="13">#REF!</definedName>
    <definedName name="__________________________ME34" localSheetId="0">#REF!</definedName>
    <definedName name="__________________________ME34" localSheetId="11">#REF!</definedName>
    <definedName name="__________________________ME34" localSheetId="12">#REF!</definedName>
    <definedName name="__________________________ME34" localSheetId="14">#REF!</definedName>
    <definedName name="__________________________ME34" localSheetId="1">#REF!</definedName>
    <definedName name="__________________________ME34" localSheetId="7">#REF!</definedName>
    <definedName name="__________________________ME34" localSheetId="9">#REF!</definedName>
    <definedName name="__________________________ME34" localSheetId="10">#REF!</definedName>
    <definedName name="__________________________ME34">#REF!</definedName>
    <definedName name="_________________________DIV11" localSheetId="8">'[5]daftar kuantitas'!#REF!</definedName>
    <definedName name="_________________________DIV11" localSheetId="13">'[5]daftar kuantitas'!#REF!</definedName>
    <definedName name="_________________________DIV11" localSheetId="0">'[5]daftar kuantitas'!#REF!</definedName>
    <definedName name="_________________________DIV11" localSheetId="11">'[5]daftar kuantitas'!#REF!</definedName>
    <definedName name="_________________________DIV11" localSheetId="12">'[5]daftar kuantitas'!#REF!</definedName>
    <definedName name="_________________________DIV11" localSheetId="14">'[5]daftar kuantitas'!#REF!</definedName>
    <definedName name="_________________________DIV11" localSheetId="1">'[5]daftar kuantitas'!#REF!</definedName>
    <definedName name="_________________________DIV11" localSheetId="7">'[5]daftar kuantitas'!#REF!</definedName>
    <definedName name="_________________________DIV11" localSheetId="9">'[5]daftar kuantitas'!#REF!</definedName>
    <definedName name="_________________________DIV11" localSheetId="10">'[5]daftar kuantitas'!#REF!</definedName>
    <definedName name="_________________________DIV11">'[5]daftar kuantitas'!#REF!</definedName>
    <definedName name="_________________________HAL1" localSheetId="8">#REF!</definedName>
    <definedName name="_________________________HAL1" localSheetId="13">#REF!</definedName>
    <definedName name="_________________________HAL1" localSheetId="0">#REF!</definedName>
    <definedName name="_________________________HAL1" localSheetId="11">#REF!</definedName>
    <definedName name="_________________________HAL1" localSheetId="12">#REF!</definedName>
    <definedName name="_________________________HAL1" localSheetId="14">#REF!</definedName>
    <definedName name="_________________________HAL1" localSheetId="1">#REF!</definedName>
    <definedName name="_________________________HAL1" localSheetId="7">#REF!</definedName>
    <definedName name="_________________________HAL1" localSheetId="9">#REF!</definedName>
    <definedName name="_________________________HAL1" localSheetId="10">#REF!</definedName>
    <definedName name="_________________________HAL1">#REF!</definedName>
    <definedName name="_________________________HAL2" localSheetId="8">#REF!</definedName>
    <definedName name="_________________________HAL2" localSheetId="13">#REF!</definedName>
    <definedName name="_________________________HAL2" localSheetId="0">#REF!</definedName>
    <definedName name="_________________________HAL2" localSheetId="11">#REF!</definedName>
    <definedName name="_________________________HAL2" localSheetId="12">#REF!</definedName>
    <definedName name="_________________________HAL2" localSheetId="14">#REF!</definedName>
    <definedName name="_________________________HAL2" localSheetId="1">#REF!</definedName>
    <definedName name="_________________________HAL2" localSheetId="7">#REF!</definedName>
    <definedName name="_________________________HAL2" localSheetId="9">#REF!</definedName>
    <definedName name="_________________________HAL2" localSheetId="10">#REF!</definedName>
    <definedName name="_________________________HAL2">#REF!</definedName>
    <definedName name="_________________________MDE01" localSheetId="8">#REF!</definedName>
    <definedName name="_________________________MDE01" localSheetId="13">#REF!</definedName>
    <definedName name="_________________________MDE01" localSheetId="0">#REF!</definedName>
    <definedName name="_________________________MDE01" localSheetId="11">#REF!</definedName>
    <definedName name="_________________________MDE01" localSheetId="12">#REF!</definedName>
    <definedName name="_________________________MDE01" localSheetId="14">#REF!</definedName>
    <definedName name="_________________________MDE01" localSheetId="1">#REF!</definedName>
    <definedName name="_________________________MDE01" localSheetId="7">#REF!</definedName>
    <definedName name="_________________________MDE01" localSheetId="9">#REF!</definedName>
    <definedName name="_________________________MDE01" localSheetId="10">#REF!</definedName>
    <definedName name="_________________________MDE01">#REF!</definedName>
    <definedName name="_________________________MDE02" localSheetId="8">#REF!</definedName>
    <definedName name="_________________________MDE02" localSheetId="13">#REF!</definedName>
    <definedName name="_________________________MDE02" localSheetId="0">#REF!</definedName>
    <definedName name="_________________________MDE02" localSheetId="11">#REF!</definedName>
    <definedName name="_________________________MDE02" localSheetId="12">#REF!</definedName>
    <definedName name="_________________________MDE02" localSheetId="14">#REF!</definedName>
    <definedName name="_________________________MDE02" localSheetId="1">#REF!</definedName>
    <definedName name="_________________________MDE02" localSheetId="7">#REF!</definedName>
    <definedName name="_________________________MDE02" localSheetId="9">#REF!</definedName>
    <definedName name="_________________________MDE02" localSheetId="10">#REF!</definedName>
    <definedName name="_________________________MDE02">#REF!</definedName>
    <definedName name="_________________________MDE03" localSheetId="8">#REF!</definedName>
    <definedName name="_________________________MDE03" localSheetId="13">#REF!</definedName>
    <definedName name="_________________________MDE03" localSheetId="0">#REF!</definedName>
    <definedName name="_________________________MDE03" localSheetId="11">#REF!</definedName>
    <definedName name="_________________________MDE03" localSheetId="12">#REF!</definedName>
    <definedName name="_________________________MDE03" localSheetId="14">#REF!</definedName>
    <definedName name="_________________________MDE03" localSheetId="1">#REF!</definedName>
    <definedName name="_________________________MDE03" localSheetId="7">#REF!</definedName>
    <definedName name="_________________________MDE03" localSheetId="9">#REF!</definedName>
    <definedName name="_________________________MDE03" localSheetId="10">#REF!</definedName>
    <definedName name="_________________________MDE03">#REF!</definedName>
    <definedName name="_________________________MDE04" localSheetId="8">#REF!</definedName>
    <definedName name="_________________________MDE04" localSheetId="13">#REF!</definedName>
    <definedName name="_________________________MDE04" localSheetId="0">#REF!</definedName>
    <definedName name="_________________________MDE04" localSheetId="11">#REF!</definedName>
    <definedName name="_________________________MDE04" localSheetId="12">#REF!</definedName>
    <definedName name="_________________________MDE04" localSheetId="14">#REF!</definedName>
    <definedName name="_________________________MDE04" localSheetId="1">#REF!</definedName>
    <definedName name="_________________________MDE04" localSheetId="7">#REF!</definedName>
    <definedName name="_________________________MDE04" localSheetId="9">#REF!</definedName>
    <definedName name="_________________________MDE04" localSheetId="10">#REF!</definedName>
    <definedName name="_________________________MDE04">#REF!</definedName>
    <definedName name="_________________________MDE05" localSheetId="8">#REF!</definedName>
    <definedName name="_________________________MDE05" localSheetId="13">#REF!</definedName>
    <definedName name="_________________________MDE05" localSheetId="0">#REF!</definedName>
    <definedName name="_________________________MDE05" localSheetId="11">#REF!</definedName>
    <definedName name="_________________________MDE05" localSheetId="12">#REF!</definedName>
    <definedName name="_________________________MDE05" localSheetId="14">#REF!</definedName>
    <definedName name="_________________________MDE05" localSheetId="1">#REF!</definedName>
    <definedName name="_________________________MDE05" localSheetId="7">#REF!</definedName>
    <definedName name="_________________________MDE05" localSheetId="9">#REF!</definedName>
    <definedName name="_________________________MDE05" localSheetId="10">#REF!</definedName>
    <definedName name="_________________________MDE05">#REF!</definedName>
    <definedName name="_________________________MDE06" localSheetId="8">#REF!</definedName>
    <definedName name="_________________________MDE06" localSheetId="13">#REF!</definedName>
    <definedName name="_________________________MDE06" localSheetId="0">#REF!</definedName>
    <definedName name="_________________________MDE06" localSheetId="11">#REF!</definedName>
    <definedName name="_________________________MDE06" localSheetId="12">#REF!</definedName>
    <definedName name="_________________________MDE06" localSheetId="14">#REF!</definedName>
    <definedName name="_________________________MDE06" localSheetId="1">#REF!</definedName>
    <definedName name="_________________________MDE06" localSheetId="7">#REF!</definedName>
    <definedName name="_________________________MDE06" localSheetId="9">#REF!</definedName>
    <definedName name="_________________________MDE06" localSheetId="10">#REF!</definedName>
    <definedName name="_________________________MDE06">#REF!</definedName>
    <definedName name="_________________________MDE07" localSheetId="8">#REF!</definedName>
    <definedName name="_________________________MDE07" localSheetId="13">#REF!</definedName>
    <definedName name="_________________________MDE07" localSheetId="0">#REF!</definedName>
    <definedName name="_________________________MDE07" localSheetId="11">#REF!</definedName>
    <definedName name="_________________________MDE07" localSheetId="12">#REF!</definedName>
    <definedName name="_________________________MDE07" localSheetId="14">#REF!</definedName>
    <definedName name="_________________________MDE07" localSheetId="1">#REF!</definedName>
    <definedName name="_________________________MDE07" localSheetId="7">#REF!</definedName>
    <definedName name="_________________________MDE07" localSheetId="9">#REF!</definedName>
    <definedName name="_________________________MDE07" localSheetId="10">#REF!</definedName>
    <definedName name="_________________________MDE07">#REF!</definedName>
    <definedName name="_________________________MDE08" localSheetId="8">#REF!</definedName>
    <definedName name="_________________________MDE08" localSheetId="13">#REF!</definedName>
    <definedName name="_________________________MDE08" localSheetId="0">#REF!</definedName>
    <definedName name="_________________________MDE08" localSheetId="11">#REF!</definedName>
    <definedName name="_________________________MDE08" localSheetId="12">#REF!</definedName>
    <definedName name="_________________________MDE08" localSheetId="14">#REF!</definedName>
    <definedName name="_________________________MDE08" localSheetId="1">#REF!</definedName>
    <definedName name="_________________________MDE08" localSheetId="7">#REF!</definedName>
    <definedName name="_________________________MDE08" localSheetId="9">#REF!</definedName>
    <definedName name="_________________________MDE08" localSheetId="10">#REF!</definedName>
    <definedName name="_________________________MDE08">#REF!</definedName>
    <definedName name="_________________________MDE09" localSheetId="8">#REF!</definedName>
    <definedName name="_________________________MDE09" localSheetId="13">#REF!</definedName>
    <definedName name="_________________________MDE09" localSheetId="0">#REF!</definedName>
    <definedName name="_________________________MDE09" localSheetId="11">#REF!</definedName>
    <definedName name="_________________________MDE09" localSheetId="12">#REF!</definedName>
    <definedName name="_________________________MDE09" localSheetId="14">#REF!</definedName>
    <definedName name="_________________________MDE09" localSheetId="1">#REF!</definedName>
    <definedName name="_________________________MDE09" localSheetId="7">#REF!</definedName>
    <definedName name="_________________________MDE09" localSheetId="9">#REF!</definedName>
    <definedName name="_________________________MDE09" localSheetId="10">#REF!</definedName>
    <definedName name="_________________________MDE09">#REF!</definedName>
    <definedName name="_________________________MDE10" localSheetId="8">#REF!</definedName>
    <definedName name="_________________________MDE10" localSheetId="13">#REF!</definedName>
    <definedName name="_________________________MDE10" localSheetId="0">#REF!</definedName>
    <definedName name="_________________________MDE10" localSheetId="11">#REF!</definedName>
    <definedName name="_________________________MDE10" localSheetId="12">#REF!</definedName>
    <definedName name="_________________________MDE10" localSheetId="14">#REF!</definedName>
    <definedName name="_________________________MDE10" localSheetId="1">#REF!</definedName>
    <definedName name="_________________________MDE10" localSheetId="7">#REF!</definedName>
    <definedName name="_________________________MDE10" localSheetId="9">#REF!</definedName>
    <definedName name="_________________________MDE10" localSheetId="10">#REF!</definedName>
    <definedName name="_________________________MDE10">#REF!</definedName>
    <definedName name="_________________________MDE11" localSheetId="8">#REF!</definedName>
    <definedName name="_________________________MDE11" localSheetId="13">#REF!</definedName>
    <definedName name="_________________________MDE11" localSheetId="0">#REF!</definedName>
    <definedName name="_________________________MDE11" localSheetId="11">#REF!</definedName>
    <definedName name="_________________________MDE11" localSheetId="12">#REF!</definedName>
    <definedName name="_________________________MDE11" localSheetId="14">#REF!</definedName>
    <definedName name="_________________________MDE11" localSheetId="1">#REF!</definedName>
    <definedName name="_________________________MDE11" localSheetId="7">#REF!</definedName>
    <definedName name="_________________________MDE11" localSheetId="9">#REF!</definedName>
    <definedName name="_________________________MDE11" localSheetId="10">#REF!</definedName>
    <definedName name="_________________________MDE11">#REF!</definedName>
    <definedName name="_________________________MDE12" localSheetId="8">#REF!</definedName>
    <definedName name="_________________________MDE12" localSheetId="13">#REF!</definedName>
    <definedName name="_________________________MDE12" localSheetId="0">#REF!</definedName>
    <definedName name="_________________________MDE12" localSheetId="11">#REF!</definedName>
    <definedName name="_________________________MDE12" localSheetId="12">#REF!</definedName>
    <definedName name="_________________________MDE12" localSheetId="14">#REF!</definedName>
    <definedName name="_________________________MDE12" localSheetId="1">#REF!</definedName>
    <definedName name="_________________________MDE12" localSheetId="7">#REF!</definedName>
    <definedName name="_________________________MDE12" localSheetId="9">#REF!</definedName>
    <definedName name="_________________________MDE12" localSheetId="10">#REF!</definedName>
    <definedName name="_________________________MDE12">#REF!</definedName>
    <definedName name="_________________________MDE13" localSheetId="8">#REF!</definedName>
    <definedName name="_________________________MDE13" localSheetId="13">#REF!</definedName>
    <definedName name="_________________________MDE13" localSheetId="0">#REF!</definedName>
    <definedName name="_________________________MDE13" localSheetId="11">#REF!</definedName>
    <definedName name="_________________________MDE13" localSheetId="12">#REF!</definedName>
    <definedName name="_________________________MDE13" localSheetId="14">#REF!</definedName>
    <definedName name="_________________________MDE13" localSheetId="1">#REF!</definedName>
    <definedName name="_________________________MDE13" localSheetId="7">#REF!</definedName>
    <definedName name="_________________________MDE13" localSheetId="9">#REF!</definedName>
    <definedName name="_________________________MDE13" localSheetId="10">#REF!</definedName>
    <definedName name="_________________________MDE13">#REF!</definedName>
    <definedName name="_________________________MDE14" localSheetId="8">#REF!</definedName>
    <definedName name="_________________________MDE14" localSheetId="13">#REF!</definedName>
    <definedName name="_________________________MDE14" localSheetId="0">#REF!</definedName>
    <definedName name="_________________________MDE14" localSheetId="11">#REF!</definedName>
    <definedName name="_________________________MDE14" localSheetId="12">#REF!</definedName>
    <definedName name="_________________________MDE14" localSheetId="14">#REF!</definedName>
    <definedName name="_________________________MDE14" localSheetId="1">#REF!</definedName>
    <definedName name="_________________________MDE14" localSheetId="7">#REF!</definedName>
    <definedName name="_________________________MDE14" localSheetId="9">#REF!</definedName>
    <definedName name="_________________________MDE14" localSheetId="10">#REF!</definedName>
    <definedName name="_________________________MDE14">#REF!</definedName>
    <definedName name="_________________________MDE15" localSheetId="8">#REF!</definedName>
    <definedName name="_________________________MDE15" localSheetId="13">#REF!</definedName>
    <definedName name="_________________________MDE15" localSheetId="0">#REF!</definedName>
    <definedName name="_________________________MDE15" localSheetId="11">#REF!</definedName>
    <definedName name="_________________________MDE15" localSheetId="12">#REF!</definedName>
    <definedName name="_________________________MDE15" localSheetId="14">#REF!</definedName>
    <definedName name="_________________________MDE15" localSheetId="1">#REF!</definedName>
    <definedName name="_________________________MDE15" localSheetId="7">#REF!</definedName>
    <definedName name="_________________________MDE15" localSheetId="9">#REF!</definedName>
    <definedName name="_________________________MDE15" localSheetId="10">#REF!</definedName>
    <definedName name="_________________________MDE15">#REF!</definedName>
    <definedName name="_________________________MDE16" localSheetId="8">#REF!</definedName>
    <definedName name="_________________________MDE16" localSheetId="13">#REF!</definedName>
    <definedName name="_________________________MDE16" localSheetId="0">#REF!</definedName>
    <definedName name="_________________________MDE16" localSheetId="11">#REF!</definedName>
    <definedName name="_________________________MDE16" localSheetId="12">#REF!</definedName>
    <definedName name="_________________________MDE16" localSheetId="14">#REF!</definedName>
    <definedName name="_________________________MDE16" localSheetId="1">#REF!</definedName>
    <definedName name="_________________________MDE16" localSheetId="7">#REF!</definedName>
    <definedName name="_________________________MDE16" localSheetId="9">#REF!</definedName>
    <definedName name="_________________________MDE16" localSheetId="10">#REF!</definedName>
    <definedName name="_________________________MDE16">#REF!</definedName>
    <definedName name="_________________________MDE17" localSheetId="8">#REF!</definedName>
    <definedName name="_________________________MDE17" localSheetId="13">#REF!</definedName>
    <definedName name="_________________________MDE17" localSheetId="0">#REF!</definedName>
    <definedName name="_________________________MDE17" localSheetId="11">#REF!</definedName>
    <definedName name="_________________________MDE17" localSheetId="12">#REF!</definedName>
    <definedName name="_________________________MDE17" localSheetId="14">#REF!</definedName>
    <definedName name="_________________________MDE17" localSheetId="1">#REF!</definedName>
    <definedName name="_________________________MDE17" localSheetId="7">#REF!</definedName>
    <definedName name="_________________________MDE17" localSheetId="9">#REF!</definedName>
    <definedName name="_________________________MDE17" localSheetId="10">#REF!</definedName>
    <definedName name="_________________________MDE17">#REF!</definedName>
    <definedName name="_________________________MDE18" localSheetId="8">#REF!</definedName>
    <definedName name="_________________________MDE18" localSheetId="13">#REF!</definedName>
    <definedName name="_________________________MDE18" localSheetId="0">#REF!</definedName>
    <definedName name="_________________________MDE18" localSheetId="11">#REF!</definedName>
    <definedName name="_________________________MDE18" localSheetId="12">#REF!</definedName>
    <definedName name="_________________________MDE18" localSheetId="14">#REF!</definedName>
    <definedName name="_________________________MDE18" localSheetId="1">#REF!</definedName>
    <definedName name="_________________________MDE18" localSheetId="7">#REF!</definedName>
    <definedName name="_________________________MDE18" localSheetId="9">#REF!</definedName>
    <definedName name="_________________________MDE18" localSheetId="10">#REF!</definedName>
    <definedName name="_________________________MDE18">#REF!</definedName>
    <definedName name="_________________________MDE19" localSheetId="8">#REF!</definedName>
    <definedName name="_________________________MDE19" localSheetId="13">#REF!</definedName>
    <definedName name="_________________________MDE19" localSheetId="0">#REF!</definedName>
    <definedName name="_________________________MDE19" localSheetId="11">#REF!</definedName>
    <definedName name="_________________________MDE19" localSheetId="12">#REF!</definedName>
    <definedName name="_________________________MDE19" localSheetId="14">#REF!</definedName>
    <definedName name="_________________________MDE19" localSheetId="1">#REF!</definedName>
    <definedName name="_________________________MDE19" localSheetId="7">#REF!</definedName>
    <definedName name="_________________________MDE19" localSheetId="9">#REF!</definedName>
    <definedName name="_________________________MDE19" localSheetId="10">#REF!</definedName>
    <definedName name="_________________________MDE19">#REF!</definedName>
    <definedName name="_________________________MDE20" localSheetId="8">#REF!</definedName>
    <definedName name="_________________________MDE20" localSheetId="13">#REF!</definedName>
    <definedName name="_________________________MDE20" localSheetId="0">#REF!</definedName>
    <definedName name="_________________________MDE20" localSheetId="11">#REF!</definedName>
    <definedName name="_________________________MDE20" localSheetId="12">#REF!</definedName>
    <definedName name="_________________________MDE20" localSheetId="14">#REF!</definedName>
    <definedName name="_________________________MDE20" localSheetId="1">#REF!</definedName>
    <definedName name="_________________________MDE20" localSheetId="7">#REF!</definedName>
    <definedName name="_________________________MDE20" localSheetId="9">#REF!</definedName>
    <definedName name="_________________________MDE20" localSheetId="10">#REF!</definedName>
    <definedName name="_________________________MDE20">#REF!</definedName>
    <definedName name="_________________________MDE21" localSheetId="8">#REF!</definedName>
    <definedName name="_________________________MDE21" localSheetId="13">#REF!</definedName>
    <definedName name="_________________________MDE21" localSheetId="0">#REF!</definedName>
    <definedName name="_________________________MDE21" localSheetId="11">#REF!</definedName>
    <definedName name="_________________________MDE21" localSheetId="12">#REF!</definedName>
    <definedName name="_________________________MDE21" localSheetId="14">#REF!</definedName>
    <definedName name="_________________________MDE21" localSheetId="1">#REF!</definedName>
    <definedName name="_________________________MDE21" localSheetId="7">#REF!</definedName>
    <definedName name="_________________________MDE21" localSheetId="9">#REF!</definedName>
    <definedName name="_________________________MDE21" localSheetId="10">#REF!</definedName>
    <definedName name="_________________________MDE21">#REF!</definedName>
    <definedName name="_________________________MDE22" localSheetId="8">#REF!</definedName>
    <definedName name="_________________________MDE22" localSheetId="13">#REF!</definedName>
    <definedName name="_________________________MDE22" localSheetId="0">#REF!</definedName>
    <definedName name="_________________________MDE22" localSheetId="11">#REF!</definedName>
    <definedName name="_________________________MDE22" localSheetId="12">#REF!</definedName>
    <definedName name="_________________________MDE22" localSheetId="14">#REF!</definedName>
    <definedName name="_________________________MDE22" localSheetId="1">#REF!</definedName>
    <definedName name="_________________________MDE22" localSheetId="7">#REF!</definedName>
    <definedName name="_________________________MDE22" localSheetId="9">#REF!</definedName>
    <definedName name="_________________________MDE22" localSheetId="10">#REF!</definedName>
    <definedName name="_________________________MDE22">#REF!</definedName>
    <definedName name="_________________________MDE23" localSheetId="8">#REF!</definedName>
    <definedName name="_________________________MDE23" localSheetId="13">#REF!</definedName>
    <definedName name="_________________________MDE23" localSheetId="0">#REF!</definedName>
    <definedName name="_________________________MDE23" localSheetId="11">#REF!</definedName>
    <definedName name="_________________________MDE23" localSheetId="12">#REF!</definedName>
    <definedName name="_________________________MDE23" localSheetId="14">#REF!</definedName>
    <definedName name="_________________________MDE23" localSheetId="1">#REF!</definedName>
    <definedName name="_________________________MDE23" localSheetId="7">#REF!</definedName>
    <definedName name="_________________________MDE23" localSheetId="9">#REF!</definedName>
    <definedName name="_________________________MDE23" localSheetId="10">#REF!</definedName>
    <definedName name="_________________________MDE23">#REF!</definedName>
    <definedName name="_________________________MDE24" localSheetId="8">#REF!</definedName>
    <definedName name="_________________________MDE24" localSheetId="13">#REF!</definedName>
    <definedName name="_________________________MDE24" localSheetId="0">#REF!</definedName>
    <definedName name="_________________________MDE24" localSheetId="11">#REF!</definedName>
    <definedName name="_________________________MDE24" localSheetId="12">#REF!</definedName>
    <definedName name="_________________________MDE24" localSheetId="14">#REF!</definedName>
    <definedName name="_________________________MDE24" localSheetId="1">#REF!</definedName>
    <definedName name="_________________________MDE24" localSheetId="7">#REF!</definedName>
    <definedName name="_________________________MDE24" localSheetId="9">#REF!</definedName>
    <definedName name="_________________________MDE24" localSheetId="10">#REF!</definedName>
    <definedName name="_________________________MDE24">#REF!</definedName>
    <definedName name="_________________________MDE25" localSheetId="8">#REF!</definedName>
    <definedName name="_________________________MDE25" localSheetId="13">#REF!</definedName>
    <definedName name="_________________________MDE25" localSheetId="0">#REF!</definedName>
    <definedName name="_________________________MDE25" localSheetId="11">#REF!</definedName>
    <definedName name="_________________________MDE25" localSheetId="12">#REF!</definedName>
    <definedName name="_________________________MDE25" localSheetId="14">#REF!</definedName>
    <definedName name="_________________________MDE25" localSheetId="1">#REF!</definedName>
    <definedName name="_________________________MDE25" localSheetId="7">#REF!</definedName>
    <definedName name="_________________________MDE25" localSheetId="9">#REF!</definedName>
    <definedName name="_________________________MDE25" localSheetId="10">#REF!</definedName>
    <definedName name="_________________________MDE25">#REF!</definedName>
    <definedName name="_________________________MDE26" localSheetId="8">#REF!</definedName>
    <definedName name="_________________________MDE26" localSheetId="13">#REF!</definedName>
    <definedName name="_________________________MDE26" localSheetId="0">#REF!</definedName>
    <definedName name="_________________________MDE26" localSheetId="11">#REF!</definedName>
    <definedName name="_________________________MDE26" localSheetId="12">#REF!</definedName>
    <definedName name="_________________________MDE26" localSheetId="14">#REF!</definedName>
    <definedName name="_________________________MDE26" localSheetId="1">#REF!</definedName>
    <definedName name="_________________________MDE26" localSheetId="7">#REF!</definedName>
    <definedName name="_________________________MDE26" localSheetId="9">#REF!</definedName>
    <definedName name="_________________________MDE26" localSheetId="10">#REF!</definedName>
    <definedName name="_________________________MDE26">#REF!</definedName>
    <definedName name="_________________________MDE27" localSheetId="8">#REF!</definedName>
    <definedName name="_________________________MDE27" localSheetId="13">#REF!</definedName>
    <definedName name="_________________________MDE27" localSheetId="0">#REF!</definedName>
    <definedName name="_________________________MDE27" localSheetId="11">#REF!</definedName>
    <definedName name="_________________________MDE27" localSheetId="12">#REF!</definedName>
    <definedName name="_________________________MDE27" localSheetId="14">#REF!</definedName>
    <definedName name="_________________________MDE27" localSheetId="1">#REF!</definedName>
    <definedName name="_________________________MDE27" localSheetId="7">#REF!</definedName>
    <definedName name="_________________________MDE27" localSheetId="9">#REF!</definedName>
    <definedName name="_________________________MDE27" localSheetId="10">#REF!</definedName>
    <definedName name="_________________________MDE27">#REF!</definedName>
    <definedName name="_________________________MDE28" localSheetId="8">#REF!</definedName>
    <definedName name="_________________________MDE28" localSheetId="13">#REF!</definedName>
    <definedName name="_________________________MDE28" localSheetId="0">#REF!</definedName>
    <definedName name="_________________________MDE28" localSheetId="11">#REF!</definedName>
    <definedName name="_________________________MDE28" localSheetId="12">#REF!</definedName>
    <definedName name="_________________________MDE28" localSheetId="14">#REF!</definedName>
    <definedName name="_________________________MDE28" localSheetId="1">#REF!</definedName>
    <definedName name="_________________________MDE28" localSheetId="7">#REF!</definedName>
    <definedName name="_________________________MDE28" localSheetId="9">#REF!</definedName>
    <definedName name="_________________________MDE28" localSheetId="10">#REF!</definedName>
    <definedName name="_________________________MDE28">#REF!</definedName>
    <definedName name="_________________________MDE29" localSheetId="8">#REF!</definedName>
    <definedName name="_________________________MDE29" localSheetId="13">#REF!</definedName>
    <definedName name="_________________________MDE29" localSheetId="0">#REF!</definedName>
    <definedName name="_________________________MDE29" localSheetId="11">#REF!</definedName>
    <definedName name="_________________________MDE29" localSheetId="12">#REF!</definedName>
    <definedName name="_________________________MDE29" localSheetId="14">#REF!</definedName>
    <definedName name="_________________________MDE29" localSheetId="1">#REF!</definedName>
    <definedName name="_________________________MDE29" localSheetId="7">#REF!</definedName>
    <definedName name="_________________________MDE29" localSheetId="9">#REF!</definedName>
    <definedName name="_________________________MDE29" localSheetId="10">#REF!</definedName>
    <definedName name="_________________________MDE29">#REF!</definedName>
    <definedName name="_________________________MDE30" localSheetId="8">#REF!</definedName>
    <definedName name="_________________________MDE30" localSheetId="13">#REF!</definedName>
    <definedName name="_________________________MDE30" localSheetId="0">#REF!</definedName>
    <definedName name="_________________________MDE30" localSheetId="11">#REF!</definedName>
    <definedName name="_________________________MDE30" localSheetId="12">#REF!</definedName>
    <definedName name="_________________________MDE30" localSheetId="14">#REF!</definedName>
    <definedName name="_________________________MDE30" localSheetId="1">#REF!</definedName>
    <definedName name="_________________________MDE30" localSheetId="7">#REF!</definedName>
    <definedName name="_________________________MDE30" localSheetId="9">#REF!</definedName>
    <definedName name="_________________________MDE30" localSheetId="10">#REF!</definedName>
    <definedName name="_________________________MDE30">#REF!</definedName>
    <definedName name="_________________________MDE31" localSheetId="8">#REF!</definedName>
    <definedName name="_________________________MDE31" localSheetId="13">#REF!</definedName>
    <definedName name="_________________________MDE31" localSheetId="0">#REF!</definedName>
    <definedName name="_________________________MDE31" localSheetId="11">#REF!</definedName>
    <definedName name="_________________________MDE31" localSheetId="12">#REF!</definedName>
    <definedName name="_________________________MDE31" localSheetId="14">#REF!</definedName>
    <definedName name="_________________________MDE31" localSheetId="1">#REF!</definedName>
    <definedName name="_________________________MDE31" localSheetId="7">#REF!</definedName>
    <definedName name="_________________________MDE31" localSheetId="9">#REF!</definedName>
    <definedName name="_________________________MDE31" localSheetId="10">#REF!</definedName>
    <definedName name="_________________________MDE31">#REF!</definedName>
    <definedName name="_________________________MDE32" localSheetId="8">#REF!</definedName>
    <definedName name="_________________________MDE32" localSheetId="13">#REF!</definedName>
    <definedName name="_________________________MDE32" localSheetId="0">#REF!</definedName>
    <definedName name="_________________________MDE32" localSheetId="11">#REF!</definedName>
    <definedName name="_________________________MDE32" localSheetId="12">#REF!</definedName>
    <definedName name="_________________________MDE32" localSheetId="14">#REF!</definedName>
    <definedName name="_________________________MDE32" localSheetId="1">#REF!</definedName>
    <definedName name="_________________________MDE32" localSheetId="7">#REF!</definedName>
    <definedName name="_________________________MDE32" localSheetId="9">#REF!</definedName>
    <definedName name="_________________________MDE32" localSheetId="10">#REF!</definedName>
    <definedName name="_________________________MDE32">#REF!</definedName>
    <definedName name="_________________________MDE33" localSheetId="8">#REF!</definedName>
    <definedName name="_________________________MDE33" localSheetId="13">#REF!</definedName>
    <definedName name="_________________________MDE33" localSheetId="0">#REF!</definedName>
    <definedName name="_________________________MDE33" localSheetId="11">#REF!</definedName>
    <definedName name="_________________________MDE33" localSheetId="12">#REF!</definedName>
    <definedName name="_________________________MDE33" localSheetId="14">#REF!</definedName>
    <definedName name="_________________________MDE33" localSheetId="1">#REF!</definedName>
    <definedName name="_________________________MDE33" localSheetId="7">#REF!</definedName>
    <definedName name="_________________________MDE33" localSheetId="9">#REF!</definedName>
    <definedName name="_________________________MDE33" localSheetId="10">#REF!</definedName>
    <definedName name="_________________________MDE33">#REF!</definedName>
    <definedName name="_________________________MDE34" localSheetId="8">#REF!</definedName>
    <definedName name="_________________________MDE34" localSheetId="13">#REF!</definedName>
    <definedName name="_________________________MDE34" localSheetId="0">#REF!</definedName>
    <definedName name="_________________________MDE34" localSheetId="11">#REF!</definedName>
    <definedName name="_________________________MDE34" localSheetId="12">#REF!</definedName>
    <definedName name="_________________________MDE34" localSheetId="14">#REF!</definedName>
    <definedName name="_________________________MDE34" localSheetId="1">#REF!</definedName>
    <definedName name="_________________________MDE34" localSheetId="7">#REF!</definedName>
    <definedName name="_________________________MDE34" localSheetId="9">#REF!</definedName>
    <definedName name="_________________________MDE34" localSheetId="10">#REF!</definedName>
    <definedName name="_________________________MDE34">#REF!</definedName>
    <definedName name="_________________________ME01" localSheetId="8">#REF!</definedName>
    <definedName name="_________________________ME01" localSheetId="13">#REF!</definedName>
    <definedName name="_________________________ME01" localSheetId="0">#REF!</definedName>
    <definedName name="_________________________ME01" localSheetId="11">#REF!</definedName>
    <definedName name="_________________________ME01" localSheetId="12">#REF!</definedName>
    <definedName name="_________________________ME01" localSheetId="14">#REF!</definedName>
    <definedName name="_________________________ME01" localSheetId="1">#REF!</definedName>
    <definedName name="_________________________ME01" localSheetId="7">#REF!</definedName>
    <definedName name="_________________________ME01" localSheetId="9">#REF!</definedName>
    <definedName name="_________________________ME01" localSheetId="10">#REF!</definedName>
    <definedName name="_________________________ME01">#REF!</definedName>
    <definedName name="_________________________ME02" localSheetId="8">#REF!</definedName>
    <definedName name="_________________________ME02" localSheetId="13">#REF!</definedName>
    <definedName name="_________________________ME02" localSheetId="0">#REF!</definedName>
    <definedName name="_________________________ME02" localSheetId="11">#REF!</definedName>
    <definedName name="_________________________ME02" localSheetId="12">#REF!</definedName>
    <definedName name="_________________________ME02" localSheetId="14">#REF!</definedName>
    <definedName name="_________________________ME02" localSheetId="1">#REF!</definedName>
    <definedName name="_________________________ME02" localSheetId="7">#REF!</definedName>
    <definedName name="_________________________ME02" localSheetId="9">#REF!</definedName>
    <definedName name="_________________________ME02" localSheetId="10">#REF!</definedName>
    <definedName name="_________________________ME02">#REF!</definedName>
    <definedName name="_________________________ME03" localSheetId="8">#REF!</definedName>
    <definedName name="_________________________ME03" localSheetId="13">#REF!</definedName>
    <definedName name="_________________________ME03" localSheetId="0">#REF!</definedName>
    <definedName name="_________________________ME03" localSheetId="11">#REF!</definedName>
    <definedName name="_________________________ME03" localSheetId="12">#REF!</definedName>
    <definedName name="_________________________ME03" localSheetId="14">#REF!</definedName>
    <definedName name="_________________________ME03" localSheetId="1">#REF!</definedName>
    <definedName name="_________________________ME03" localSheetId="7">#REF!</definedName>
    <definedName name="_________________________ME03" localSheetId="9">#REF!</definedName>
    <definedName name="_________________________ME03" localSheetId="10">#REF!</definedName>
    <definedName name="_________________________ME03">#REF!</definedName>
    <definedName name="_________________________ME04" localSheetId="8">#REF!</definedName>
    <definedName name="_________________________ME04" localSheetId="13">#REF!</definedName>
    <definedName name="_________________________ME04" localSheetId="0">#REF!</definedName>
    <definedName name="_________________________ME04" localSheetId="11">#REF!</definedName>
    <definedName name="_________________________ME04" localSheetId="12">#REF!</definedName>
    <definedName name="_________________________ME04" localSheetId="14">#REF!</definedName>
    <definedName name="_________________________ME04" localSheetId="1">#REF!</definedName>
    <definedName name="_________________________ME04" localSheetId="7">#REF!</definedName>
    <definedName name="_________________________ME04" localSheetId="9">#REF!</definedName>
    <definedName name="_________________________ME04" localSheetId="10">#REF!</definedName>
    <definedName name="_________________________ME04">#REF!</definedName>
    <definedName name="_________________________ME05" localSheetId="8">#REF!</definedName>
    <definedName name="_________________________ME05" localSheetId="13">#REF!</definedName>
    <definedName name="_________________________ME05" localSheetId="0">#REF!</definedName>
    <definedName name="_________________________ME05" localSheetId="11">#REF!</definedName>
    <definedName name="_________________________ME05" localSheetId="12">#REF!</definedName>
    <definedName name="_________________________ME05" localSheetId="14">#REF!</definedName>
    <definedName name="_________________________ME05" localSheetId="1">#REF!</definedName>
    <definedName name="_________________________ME05" localSheetId="7">#REF!</definedName>
    <definedName name="_________________________ME05" localSheetId="9">#REF!</definedName>
    <definedName name="_________________________ME05" localSheetId="10">#REF!</definedName>
    <definedName name="_________________________ME05">#REF!</definedName>
    <definedName name="_________________________ME06" localSheetId="8">#REF!</definedName>
    <definedName name="_________________________ME06" localSheetId="13">#REF!</definedName>
    <definedName name="_________________________ME06" localSheetId="0">#REF!</definedName>
    <definedName name="_________________________ME06" localSheetId="11">#REF!</definedName>
    <definedName name="_________________________ME06" localSheetId="12">#REF!</definedName>
    <definedName name="_________________________ME06" localSheetId="14">#REF!</definedName>
    <definedName name="_________________________ME06" localSheetId="1">#REF!</definedName>
    <definedName name="_________________________ME06" localSheetId="7">#REF!</definedName>
    <definedName name="_________________________ME06" localSheetId="9">#REF!</definedName>
    <definedName name="_________________________ME06" localSheetId="10">#REF!</definedName>
    <definedName name="_________________________ME06">#REF!</definedName>
    <definedName name="_________________________ME07" localSheetId="8">#REF!</definedName>
    <definedName name="_________________________ME07" localSheetId="13">#REF!</definedName>
    <definedName name="_________________________ME07" localSheetId="0">#REF!</definedName>
    <definedName name="_________________________ME07" localSheetId="11">#REF!</definedName>
    <definedName name="_________________________ME07" localSheetId="12">#REF!</definedName>
    <definedName name="_________________________ME07" localSheetId="14">#REF!</definedName>
    <definedName name="_________________________ME07" localSheetId="1">#REF!</definedName>
    <definedName name="_________________________ME07" localSheetId="7">#REF!</definedName>
    <definedName name="_________________________ME07" localSheetId="9">#REF!</definedName>
    <definedName name="_________________________ME07" localSheetId="10">#REF!</definedName>
    <definedName name="_________________________ME07">#REF!</definedName>
    <definedName name="_________________________ME08" localSheetId="8">#REF!</definedName>
    <definedName name="_________________________ME08" localSheetId="13">#REF!</definedName>
    <definedName name="_________________________ME08" localSheetId="0">#REF!</definedName>
    <definedName name="_________________________ME08" localSheetId="11">#REF!</definedName>
    <definedName name="_________________________ME08" localSheetId="12">#REF!</definedName>
    <definedName name="_________________________ME08" localSheetId="14">#REF!</definedName>
    <definedName name="_________________________ME08" localSheetId="1">#REF!</definedName>
    <definedName name="_________________________ME08" localSheetId="7">#REF!</definedName>
    <definedName name="_________________________ME08" localSheetId="9">#REF!</definedName>
    <definedName name="_________________________ME08" localSheetId="10">#REF!</definedName>
    <definedName name="_________________________ME08">#REF!</definedName>
    <definedName name="_________________________ME09" localSheetId="8">#REF!</definedName>
    <definedName name="_________________________ME09" localSheetId="13">#REF!</definedName>
    <definedName name="_________________________ME09" localSheetId="0">#REF!</definedName>
    <definedName name="_________________________ME09" localSheetId="11">#REF!</definedName>
    <definedName name="_________________________ME09" localSheetId="12">#REF!</definedName>
    <definedName name="_________________________ME09" localSheetId="14">#REF!</definedName>
    <definedName name="_________________________ME09" localSheetId="1">#REF!</definedName>
    <definedName name="_________________________ME09" localSheetId="7">#REF!</definedName>
    <definedName name="_________________________ME09" localSheetId="9">#REF!</definedName>
    <definedName name="_________________________ME09" localSheetId="10">#REF!</definedName>
    <definedName name="_________________________ME09">#REF!</definedName>
    <definedName name="_________________________ME10" localSheetId="8">#REF!</definedName>
    <definedName name="_________________________ME10" localSheetId="13">#REF!</definedName>
    <definedName name="_________________________ME10" localSheetId="0">#REF!</definedName>
    <definedName name="_________________________ME10" localSheetId="11">#REF!</definedName>
    <definedName name="_________________________ME10" localSheetId="12">#REF!</definedName>
    <definedName name="_________________________ME10" localSheetId="14">#REF!</definedName>
    <definedName name="_________________________ME10" localSheetId="1">#REF!</definedName>
    <definedName name="_________________________ME10" localSheetId="7">#REF!</definedName>
    <definedName name="_________________________ME10" localSheetId="9">#REF!</definedName>
    <definedName name="_________________________ME10" localSheetId="10">#REF!</definedName>
    <definedName name="_________________________ME10">#REF!</definedName>
    <definedName name="_________________________ME11" localSheetId="8">#REF!</definedName>
    <definedName name="_________________________ME11" localSheetId="13">#REF!</definedName>
    <definedName name="_________________________ME11" localSheetId="0">#REF!</definedName>
    <definedName name="_________________________ME11" localSheetId="11">#REF!</definedName>
    <definedName name="_________________________ME11" localSheetId="12">#REF!</definedName>
    <definedName name="_________________________ME11" localSheetId="14">#REF!</definedName>
    <definedName name="_________________________ME11" localSheetId="1">#REF!</definedName>
    <definedName name="_________________________ME11" localSheetId="7">#REF!</definedName>
    <definedName name="_________________________ME11" localSheetId="9">#REF!</definedName>
    <definedName name="_________________________ME11" localSheetId="10">#REF!</definedName>
    <definedName name="_________________________ME11">#REF!</definedName>
    <definedName name="_________________________ME12" localSheetId="8">#REF!</definedName>
    <definedName name="_________________________ME12" localSheetId="13">#REF!</definedName>
    <definedName name="_________________________ME12" localSheetId="0">#REF!</definedName>
    <definedName name="_________________________ME12" localSheetId="11">#REF!</definedName>
    <definedName name="_________________________ME12" localSheetId="12">#REF!</definedName>
    <definedName name="_________________________ME12" localSheetId="14">#REF!</definedName>
    <definedName name="_________________________ME12" localSheetId="1">#REF!</definedName>
    <definedName name="_________________________ME12" localSheetId="7">#REF!</definedName>
    <definedName name="_________________________ME12" localSheetId="9">#REF!</definedName>
    <definedName name="_________________________ME12" localSheetId="10">#REF!</definedName>
    <definedName name="_________________________ME12">#REF!</definedName>
    <definedName name="_________________________ME13" localSheetId="8">#REF!</definedName>
    <definedName name="_________________________ME13" localSheetId="13">#REF!</definedName>
    <definedName name="_________________________ME13" localSheetId="0">#REF!</definedName>
    <definedName name="_________________________ME13" localSheetId="11">#REF!</definedName>
    <definedName name="_________________________ME13" localSheetId="12">#REF!</definedName>
    <definedName name="_________________________ME13" localSheetId="14">#REF!</definedName>
    <definedName name="_________________________ME13" localSheetId="1">#REF!</definedName>
    <definedName name="_________________________ME13" localSheetId="7">#REF!</definedName>
    <definedName name="_________________________ME13" localSheetId="9">#REF!</definedName>
    <definedName name="_________________________ME13" localSheetId="10">#REF!</definedName>
    <definedName name="_________________________ME13">#REF!</definedName>
    <definedName name="_________________________ME14" localSheetId="8">#REF!</definedName>
    <definedName name="_________________________ME14" localSheetId="13">#REF!</definedName>
    <definedName name="_________________________ME14" localSheetId="0">#REF!</definedName>
    <definedName name="_________________________ME14" localSheetId="11">#REF!</definedName>
    <definedName name="_________________________ME14" localSheetId="12">#REF!</definedName>
    <definedName name="_________________________ME14" localSheetId="14">#REF!</definedName>
    <definedName name="_________________________ME14" localSheetId="1">#REF!</definedName>
    <definedName name="_________________________ME14" localSheetId="7">#REF!</definedName>
    <definedName name="_________________________ME14" localSheetId="9">#REF!</definedName>
    <definedName name="_________________________ME14" localSheetId="10">#REF!</definedName>
    <definedName name="_________________________ME14">#REF!</definedName>
    <definedName name="_________________________ME15" localSheetId="8">#REF!</definedName>
    <definedName name="_________________________ME15" localSheetId="13">#REF!</definedName>
    <definedName name="_________________________ME15" localSheetId="0">#REF!</definedName>
    <definedName name="_________________________ME15" localSheetId="11">#REF!</definedName>
    <definedName name="_________________________ME15" localSheetId="12">#REF!</definedName>
    <definedName name="_________________________ME15" localSheetId="14">#REF!</definedName>
    <definedName name="_________________________ME15" localSheetId="1">#REF!</definedName>
    <definedName name="_________________________ME15" localSheetId="7">#REF!</definedName>
    <definedName name="_________________________ME15" localSheetId="9">#REF!</definedName>
    <definedName name="_________________________ME15" localSheetId="10">#REF!</definedName>
    <definedName name="_________________________ME15">#REF!</definedName>
    <definedName name="_________________________ME16" localSheetId="8">#REF!</definedName>
    <definedName name="_________________________ME16" localSheetId="13">#REF!</definedName>
    <definedName name="_________________________ME16" localSheetId="0">#REF!</definedName>
    <definedName name="_________________________ME16" localSheetId="11">#REF!</definedName>
    <definedName name="_________________________ME16" localSheetId="12">#REF!</definedName>
    <definedName name="_________________________ME16" localSheetId="14">#REF!</definedName>
    <definedName name="_________________________ME16" localSheetId="1">#REF!</definedName>
    <definedName name="_________________________ME16" localSheetId="7">#REF!</definedName>
    <definedName name="_________________________ME16" localSheetId="9">#REF!</definedName>
    <definedName name="_________________________ME16" localSheetId="10">#REF!</definedName>
    <definedName name="_________________________ME16">#REF!</definedName>
    <definedName name="_________________________ME17" localSheetId="8">#REF!</definedName>
    <definedName name="_________________________ME17" localSheetId="13">#REF!</definedName>
    <definedName name="_________________________ME17" localSheetId="0">#REF!</definedName>
    <definedName name="_________________________ME17" localSheetId="11">#REF!</definedName>
    <definedName name="_________________________ME17" localSheetId="12">#REF!</definedName>
    <definedName name="_________________________ME17" localSheetId="14">#REF!</definedName>
    <definedName name="_________________________ME17" localSheetId="1">#REF!</definedName>
    <definedName name="_________________________ME17" localSheetId="7">#REF!</definedName>
    <definedName name="_________________________ME17" localSheetId="9">#REF!</definedName>
    <definedName name="_________________________ME17" localSheetId="10">#REF!</definedName>
    <definedName name="_________________________ME17">#REF!</definedName>
    <definedName name="_________________________ME18" localSheetId="8">#REF!</definedName>
    <definedName name="_________________________ME18" localSheetId="13">#REF!</definedName>
    <definedName name="_________________________ME18" localSheetId="0">#REF!</definedName>
    <definedName name="_________________________ME18" localSheetId="11">#REF!</definedName>
    <definedName name="_________________________ME18" localSheetId="12">#REF!</definedName>
    <definedName name="_________________________ME18" localSheetId="14">#REF!</definedName>
    <definedName name="_________________________ME18" localSheetId="1">#REF!</definedName>
    <definedName name="_________________________ME18" localSheetId="7">#REF!</definedName>
    <definedName name="_________________________ME18" localSheetId="9">#REF!</definedName>
    <definedName name="_________________________ME18" localSheetId="10">#REF!</definedName>
    <definedName name="_________________________ME18">#REF!</definedName>
    <definedName name="_________________________ME19" localSheetId="8">#REF!</definedName>
    <definedName name="_________________________ME19" localSheetId="13">#REF!</definedName>
    <definedName name="_________________________ME19" localSheetId="0">#REF!</definedName>
    <definedName name="_________________________ME19" localSheetId="11">#REF!</definedName>
    <definedName name="_________________________ME19" localSheetId="12">#REF!</definedName>
    <definedName name="_________________________ME19" localSheetId="14">#REF!</definedName>
    <definedName name="_________________________ME19" localSheetId="1">#REF!</definedName>
    <definedName name="_________________________ME19" localSheetId="7">#REF!</definedName>
    <definedName name="_________________________ME19" localSheetId="9">#REF!</definedName>
    <definedName name="_________________________ME19" localSheetId="10">#REF!</definedName>
    <definedName name="_________________________ME19">#REF!</definedName>
    <definedName name="_________________________ME20" localSheetId="8">#REF!</definedName>
    <definedName name="_________________________ME20" localSheetId="13">#REF!</definedName>
    <definedName name="_________________________ME20" localSheetId="0">#REF!</definedName>
    <definedName name="_________________________ME20" localSheetId="11">#REF!</definedName>
    <definedName name="_________________________ME20" localSheetId="12">#REF!</definedName>
    <definedName name="_________________________ME20" localSheetId="14">#REF!</definedName>
    <definedName name="_________________________ME20" localSheetId="1">#REF!</definedName>
    <definedName name="_________________________ME20" localSheetId="7">#REF!</definedName>
    <definedName name="_________________________ME20" localSheetId="9">#REF!</definedName>
    <definedName name="_________________________ME20" localSheetId="10">#REF!</definedName>
    <definedName name="_________________________ME20">#REF!</definedName>
    <definedName name="_________________________ME21" localSheetId="8">#REF!</definedName>
    <definedName name="_________________________ME21" localSheetId="13">#REF!</definedName>
    <definedName name="_________________________ME21" localSheetId="0">#REF!</definedName>
    <definedName name="_________________________ME21" localSheetId="11">#REF!</definedName>
    <definedName name="_________________________ME21" localSheetId="12">#REF!</definedName>
    <definedName name="_________________________ME21" localSheetId="14">#REF!</definedName>
    <definedName name="_________________________ME21" localSheetId="1">#REF!</definedName>
    <definedName name="_________________________ME21" localSheetId="7">#REF!</definedName>
    <definedName name="_________________________ME21" localSheetId="9">#REF!</definedName>
    <definedName name="_________________________ME21" localSheetId="10">#REF!</definedName>
    <definedName name="_________________________ME21">#REF!</definedName>
    <definedName name="_________________________ME22" localSheetId="8">#REF!</definedName>
    <definedName name="_________________________ME22" localSheetId="13">#REF!</definedName>
    <definedName name="_________________________ME22" localSheetId="0">#REF!</definedName>
    <definedName name="_________________________ME22" localSheetId="11">#REF!</definedName>
    <definedName name="_________________________ME22" localSheetId="12">#REF!</definedName>
    <definedName name="_________________________ME22" localSheetId="14">#REF!</definedName>
    <definedName name="_________________________ME22" localSheetId="1">#REF!</definedName>
    <definedName name="_________________________ME22" localSheetId="7">#REF!</definedName>
    <definedName name="_________________________ME22" localSheetId="9">#REF!</definedName>
    <definedName name="_________________________ME22" localSheetId="10">#REF!</definedName>
    <definedName name="_________________________ME22">#REF!</definedName>
    <definedName name="_________________________ME23" localSheetId="8">#REF!</definedName>
    <definedName name="_________________________ME23" localSheetId="13">#REF!</definedName>
    <definedName name="_________________________ME23" localSheetId="0">#REF!</definedName>
    <definedName name="_________________________ME23" localSheetId="11">#REF!</definedName>
    <definedName name="_________________________ME23" localSheetId="12">#REF!</definedName>
    <definedName name="_________________________ME23" localSheetId="14">#REF!</definedName>
    <definedName name="_________________________ME23" localSheetId="1">#REF!</definedName>
    <definedName name="_________________________ME23" localSheetId="7">#REF!</definedName>
    <definedName name="_________________________ME23" localSheetId="9">#REF!</definedName>
    <definedName name="_________________________ME23" localSheetId="10">#REF!</definedName>
    <definedName name="_________________________ME23">#REF!</definedName>
    <definedName name="_________________________ME24" localSheetId="8">#REF!</definedName>
    <definedName name="_________________________ME24" localSheetId="13">#REF!</definedName>
    <definedName name="_________________________ME24" localSheetId="0">#REF!</definedName>
    <definedName name="_________________________ME24" localSheetId="11">#REF!</definedName>
    <definedName name="_________________________ME24" localSheetId="12">#REF!</definedName>
    <definedName name="_________________________ME24" localSheetId="14">#REF!</definedName>
    <definedName name="_________________________ME24" localSheetId="1">#REF!</definedName>
    <definedName name="_________________________ME24" localSheetId="7">#REF!</definedName>
    <definedName name="_________________________ME24" localSheetId="9">#REF!</definedName>
    <definedName name="_________________________ME24" localSheetId="10">#REF!</definedName>
    <definedName name="_________________________ME24">#REF!</definedName>
    <definedName name="_________________________ME25" localSheetId="8">#REF!</definedName>
    <definedName name="_________________________ME25" localSheetId="13">#REF!</definedName>
    <definedName name="_________________________ME25" localSheetId="0">#REF!</definedName>
    <definedName name="_________________________ME25" localSheetId="11">#REF!</definedName>
    <definedName name="_________________________ME25" localSheetId="12">#REF!</definedName>
    <definedName name="_________________________ME25" localSheetId="14">#REF!</definedName>
    <definedName name="_________________________ME25" localSheetId="1">#REF!</definedName>
    <definedName name="_________________________ME25" localSheetId="7">#REF!</definedName>
    <definedName name="_________________________ME25" localSheetId="9">#REF!</definedName>
    <definedName name="_________________________ME25" localSheetId="10">#REF!</definedName>
    <definedName name="_________________________ME25">#REF!</definedName>
    <definedName name="_________________________ME26" localSheetId="8">#REF!</definedName>
    <definedName name="_________________________ME26" localSheetId="13">#REF!</definedName>
    <definedName name="_________________________ME26" localSheetId="0">#REF!</definedName>
    <definedName name="_________________________ME26" localSheetId="11">#REF!</definedName>
    <definedName name="_________________________ME26" localSheetId="12">#REF!</definedName>
    <definedName name="_________________________ME26" localSheetId="14">#REF!</definedName>
    <definedName name="_________________________ME26" localSheetId="1">#REF!</definedName>
    <definedName name="_________________________ME26" localSheetId="7">#REF!</definedName>
    <definedName name="_________________________ME26" localSheetId="9">#REF!</definedName>
    <definedName name="_________________________ME26" localSheetId="10">#REF!</definedName>
    <definedName name="_________________________ME26">#REF!</definedName>
    <definedName name="_________________________ME27" localSheetId="8">#REF!</definedName>
    <definedName name="_________________________ME27" localSheetId="13">#REF!</definedName>
    <definedName name="_________________________ME27" localSheetId="0">#REF!</definedName>
    <definedName name="_________________________ME27" localSheetId="11">#REF!</definedName>
    <definedName name="_________________________ME27" localSheetId="12">#REF!</definedName>
    <definedName name="_________________________ME27" localSheetId="14">#REF!</definedName>
    <definedName name="_________________________ME27" localSheetId="1">#REF!</definedName>
    <definedName name="_________________________ME27" localSheetId="7">#REF!</definedName>
    <definedName name="_________________________ME27" localSheetId="9">#REF!</definedName>
    <definedName name="_________________________ME27" localSheetId="10">#REF!</definedName>
    <definedName name="_________________________ME27">#REF!</definedName>
    <definedName name="_________________________ME28" localSheetId="8">#REF!</definedName>
    <definedName name="_________________________ME28" localSheetId="13">#REF!</definedName>
    <definedName name="_________________________ME28" localSheetId="0">#REF!</definedName>
    <definedName name="_________________________ME28" localSheetId="11">#REF!</definedName>
    <definedName name="_________________________ME28" localSheetId="12">#REF!</definedName>
    <definedName name="_________________________ME28" localSheetId="14">#REF!</definedName>
    <definedName name="_________________________ME28" localSheetId="1">#REF!</definedName>
    <definedName name="_________________________ME28" localSheetId="7">#REF!</definedName>
    <definedName name="_________________________ME28" localSheetId="9">#REF!</definedName>
    <definedName name="_________________________ME28" localSheetId="10">#REF!</definedName>
    <definedName name="_________________________ME28">#REF!</definedName>
    <definedName name="_________________________ME29" localSheetId="8">#REF!</definedName>
    <definedName name="_________________________ME29" localSheetId="13">#REF!</definedName>
    <definedName name="_________________________ME29" localSheetId="0">#REF!</definedName>
    <definedName name="_________________________ME29" localSheetId="11">#REF!</definedName>
    <definedName name="_________________________ME29" localSheetId="12">#REF!</definedName>
    <definedName name="_________________________ME29" localSheetId="14">#REF!</definedName>
    <definedName name="_________________________ME29" localSheetId="1">#REF!</definedName>
    <definedName name="_________________________ME29" localSheetId="7">#REF!</definedName>
    <definedName name="_________________________ME29" localSheetId="9">#REF!</definedName>
    <definedName name="_________________________ME29" localSheetId="10">#REF!</definedName>
    <definedName name="_________________________ME29">#REF!</definedName>
    <definedName name="_________________________ME30" localSheetId="8">#REF!</definedName>
    <definedName name="_________________________ME30" localSheetId="13">#REF!</definedName>
    <definedName name="_________________________ME30" localSheetId="0">#REF!</definedName>
    <definedName name="_________________________ME30" localSheetId="11">#REF!</definedName>
    <definedName name="_________________________ME30" localSheetId="12">#REF!</definedName>
    <definedName name="_________________________ME30" localSheetId="14">#REF!</definedName>
    <definedName name="_________________________ME30" localSheetId="1">#REF!</definedName>
    <definedName name="_________________________ME30" localSheetId="7">#REF!</definedName>
    <definedName name="_________________________ME30" localSheetId="9">#REF!</definedName>
    <definedName name="_________________________ME30" localSheetId="10">#REF!</definedName>
    <definedName name="_________________________ME30">#REF!</definedName>
    <definedName name="_________________________ME31" localSheetId="8">#REF!</definedName>
    <definedName name="_________________________ME31" localSheetId="13">#REF!</definedName>
    <definedName name="_________________________ME31" localSheetId="0">#REF!</definedName>
    <definedName name="_________________________ME31" localSheetId="11">#REF!</definedName>
    <definedName name="_________________________ME31" localSheetId="12">#REF!</definedName>
    <definedName name="_________________________ME31" localSheetId="14">#REF!</definedName>
    <definedName name="_________________________ME31" localSheetId="1">#REF!</definedName>
    <definedName name="_________________________ME31" localSheetId="7">#REF!</definedName>
    <definedName name="_________________________ME31" localSheetId="9">#REF!</definedName>
    <definedName name="_________________________ME31" localSheetId="10">#REF!</definedName>
    <definedName name="_________________________ME31">#REF!</definedName>
    <definedName name="_________________________ME32" localSheetId="8">#REF!</definedName>
    <definedName name="_________________________ME32" localSheetId="13">#REF!</definedName>
    <definedName name="_________________________ME32" localSheetId="0">#REF!</definedName>
    <definedName name="_________________________ME32" localSheetId="11">#REF!</definedName>
    <definedName name="_________________________ME32" localSheetId="12">#REF!</definedName>
    <definedName name="_________________________ME32" localSheetId="14">#REF!</definedName>
    <definedName name="_________________________ME32" localSheetId="1">#REF!</definedName>
    <definedName name="_________________________ME32" localSheetId="7">#REF!</definedName>
    <definedName name="_________________________ME32" localSheetId="9">#REF!</definedName>
    <definedName name="_________________________ME32" localSheetId="10">#REF!</definedName>
    <definedName name="_________________________ME32">#REF!</definedName>
    <definedName name="_________________________ME33" localSheetId="8">#REF!</definedName>
    <definedName name="_________________________ME33" localSheetId="13">#REF!</definedName>
    <definedName name="_________________________ME33" localSheetId="0">#REF!</definedName>
    <definedName name="_________________________ME33" localSheetId="11">#REF!</definedName>
    <definedName name="_________________________ME33" localSheetId="12">#REF!</definedName>
    <definedName name="_________________________ME33" localSheetId="14">#REF!</definedName>
    <definedName name="_________________________ME33" localSheetId="1">#REF!</definedName>
    <definedName name="_________________________ME33" localSheetId="7">#REF!</definedName>
    <definedName name="_________________________ME33" localSheetId="9">#REF!</definedName>
    <definedName name="_________________________ME33" localSheetId="10">#REF!</definedName>
    <definedName name="_________________________ME33">#REF!</definedName>
    <definedName name="_________________________ME34" localSheetId="8">#REF!</definedName>
    <definedName name="_________________________ME34" localSheetId="13">#REF!</definedName>
    <definedName name="_________________________ME34" localSheetId="0">#REF!</definedName>
    <definedName name="_________________________ME34" localSheetId="11">#REF!</definedName>
    <definedName name="_________________________ME34" localSheetId="12">#REF!</definedName>
    <definedName name="_________________________ME34" localSheetId="14">#REF!</definedName>
    <definedName name="_________________________ME34" localSheetId="1">#REF!</definedName>
    <definedName name="_________________________ME34" localSheetId="7">#REF!</definedName>
    <definedName name="_________________________ME34" localSheetId="9">#REF!</definedName>
    <definedName name="_________________________ME34" localSheetId="10">#REF!</definedName>
    <definedName name="_________________________ME34">#REF!</definedName>
    <definedName name="________________________DIV1" localSheetId="13">#REF!</definedName>
    <definedName name="________________________DIV1" localSheetId="14">#REF!</definedName>
    <definedName name="________________________DIV1">#REF!</definedName>
    <definedName name="________________________DIV10" localSheetId="8">#REF!</definedName>
    <definedName name="________________________DIV10" localSheetId="13">#REF!</definedName>
    <definedName name="________________________DIV10" localSheetId="0">#REF!</definedName>
    <definedName name="________________________DIV10" localSheetId="11">#REF!</definedName>
    <definedName name="________________________DIV10" localSheetId="12">#REF!</definedName>
    <definedName name="________________________DIV10" localSheetId="14">#REF!</definedName>
    <definedName name="________________________DIV10" localSheetId="1">#REF!</definedName>
    <definedName name="________________________DIV10" localSheetId="7">#REF!</definedName>
    <definedName name="________________________DIV10" localSheetId="9">#REF!</definedName>
    <definedName name="________________________DIV10" localSheetId="10">#REF!</definedName>
    <definedName name="________________________DIV10">#REF!</definedName>
    <definedName name="________________________DIV11" localSheetId="8">'[5]daftar kuantitas'!#REF!</definedName>
    <definedName name="________________________DIV11" localSheetId="13">'[5]daftar kuantitas'!#REF!</definedName>
    <definedName name="________________________DIV11" localSheetId="0">'[5]daftar kuantitas'!#REF!</definedName>
    <definedName name="________________________DIV11" localSheetId="11">'[5]daftar kuantitas'!#REF!</definedName>
    <definedName name="________________________DIV11" localSheetId="12">'[5]daftar kuantitas'!#REF!</definedName>
    <definedName name="________________________DIV11" localSheetId="14">'[5]daftar kuantitas'!#REF!</definedName>
    <definedName name="________________________DIV11" localSheetId="1">'[5]daftar kuantitas'!#REF!</definedName>
    <definedName name="________________________DIV11" localSheetId="7">'[5]daftar kuantitas'!#REF!</definedName>
    <definedName name="________________________DIV11" localSheetId="9">'[5]daftar kuantitas'!#REF!</definedName>
    <definedName name="________________________DIV11" localSheetId="10">'[5]daftar kuantitas'!#REF!</definedName>
    <definedName name="________________________DIV11">'[5]daftar kuantitas'!#REF!</definedName>
    <definedName name="________________________DIV2" localSheetId="13">#REF!</definedName>
    <definedName name="________________________DIV2" localSheetId="14">#REF!</definedName>
    <definedName name="________________________DIV2">#REF!</definedName>
    <definedName name="________________________DIV3" localSheetId="13">#REF!</definedName>
    <definedName name="________________________DIV3" localSheetId="14">#REF!</definedName>
    <definedName name="________________________DIV3">#REF!</definedName>
    <definedName name="________________________DIV4" localSheetId="13">#REF!</definedName>
    <definedName name="________________________DIV4" localSheetId="14">#REF!</definedName>
    <definedName name="________________________DIV4">#REF!</definedName>
    <definedName name="________________________DIV5" localSheetId="13">#REF!</definedName>
    <definedName name="________________________DIV5" localSheetId="14">#REF!</definedName>
    <definedName name="________________________DIV5">#REF!</definedName>
    <definedName name="________________________DIV6" localSheetId="13">#REF!</definedName>
    <definedName name="________________________DIV6" localSheetId="14">#REF!</definedName>
    <definedName name="________________________DIV6">#REF!</definedName>
    <definedName name="________________________DIV7" localSheetId="13">#REF!</definedName>
    <definedName name="________________________DIV7" localSheetId="14">#REF!</definedName>
    <definedName name="________________________DIV7">#REF!</definedName>
    <definedName name="________________________DIV8" localSheetId="8">#REF!</definedName>
    <definedName name="________________________DIV8" localSheetId="13">#REF!</definedName>
    <definedName name="________________________DIV8" localSheetId="0">#REF!</definedName>
    <definedName name="________________________DIV8" localSheetId="11">#REF!</definedName>
    <definedName name="________________________DIV8" localSheetId="12">#REF!</definedName>
    <definedName name="________________________DIV8" localSheetId="14">#REF!</definedName>
    <definedName name="________________________DIV8" localSheetId="1">#REF!</definedName>
    <definedName name="________________________DIV8" localSheetId="7">#REF!</definedName>
    <definedName name="________________________DIV8" localSheetId="9">#REF!</definedName>
    <definedName name="________________________DIV8" localSheetId="10">#REF!</definedName>
    <definedName name="________________________DIV8">#REF!</definedName>
    <definedName name="________________________DIV9" localSheetId="8">#REF!</definedName>
    <definedName name="________________________DIV9" localSheetId="13">#REF!</definedName>
    <definedName name="________________________DIV9" localSheetId="0">#REF!</definedName>
    <definedName name="________________________DIV9" localSheetId="11">#REF!</definedName>
    <definedName name="________________________DIV9" localSheetId="12">#REF!</definedName>
    <definedName name="________________________DIV9" localSheetId="14">#REF!</definedName>
    <definedName name="________________________DIV9" localSheetId="1">#REF!</definedName>
    <definedName name="________________________DIV9" localSheetId="7">#REF!</definedName>
    <definedName name="________________________DIV9" localSheetId="9">#REF!</definedName>
    <definedName name="________________________DIV9" localSheetId="10">#REF!</definedName>
    <definedName name="________________________DIV9">#REF!</definedName>
    <definedName name="________________________HAL1" localSheetId="8">#REF!</definedName>
    <definedName name="________________________HAL1" localSheetId="13">#REF!</definedName>
    <definedName name="________________________HAL1" localSheetId="0">#REF!</definedName>
    <definedName name="________________________HAL1" localSheetId="11">#REF!</definedName>
    <definedName name="________________________HAL1" localSheetId="12">#REF!</definedName>
    <definedName name="________________________HAL1" localSheetId="14">#REF!</definedName>
    <definedName name="________________________HAL1" localSheetId="1">#REF!</definedName>
    <definedName name="________________________HAL1" localSheetId="7">#REF!</definedName>
    <definedName name="________________________HAL1" localSheetId="9">#REF!</definedName>
    <definedName name="________________________HAL1" localSheetId="10">#REF!</definedName>
    <definedName name="________________________HAL1">#REF!</definedName>
    <definedName name="________________________HAL2" localSheetId="8">#REF!</definedName>
    <definedName name="________________________HAL2" localSheetId="13">#REF!</definedName>
    <definedName name="________________________HAL2" localSheetId="0">#REF!</definedName>
    <definedName name="________________________HAL2" localSheetId="11">#REF!</definedName>
    <definedName name="________________________HAL2" localSheetId="12">#REF!</definedName>
    <definedName name="________________________HAL2" localSheetId="14">#REF!</definedName>
    <definedName name="________________________HAL2" localSheetId="1">#REF!</definedName>
    <definedName name="________________________HAL2" localSheetId="7">#REF!</definedName>
    <definedName name="________________________HAL2" localSheetId="9">#REF!</definedName>
    <definedName name="________________________HAL2" localSheetId="10">#REF!</definedName>
    <definedName name="________________________HAL2">#REF!</definedName>
    <definedName name="________________________MDE01">[6]ALAT!$BO$27</definedName>
    <definedName name="________________________MDE02">[6]ALAT!$BO$47</definedName>
    <definedName name="________________________MDE03">[6]ALAT!$BO$67</definedName>
    <definedName name="________________________MDE04">[6]ALAT!$BO$87</definedName>
    <definedName name="________________________MDE05">[6]ALAT!$BO$107</definedName>
    <definedName name="________________________MDE06">[6]ALAT!$BO$127</definedName>
    <definedName name="________________________MDE07">[6]ALAT!$BO$147</definedName>
    <definedName name="________________________MDE08">[6]ALAT!$BO$167</definedName>
    <definedName name="________________________MDE09">[6]ALAT!$BO$187</definedName>
    <definedName name="________________________MDE10">[6]ALAT!$BO$207</definedName>
    <definedName name="________________________MDE11">[6]ALAT!$BO$227</definedName>
    <definedName name="________________________MDE12">[6]ALAT!$BO$247</definedName>
    <definedName name="________________________MDE13">[6]ALAT!$BO$267</definedName>
    <definedName name="________________________MDE14">[6]ALAT!$BO$287</definedName>
    <definedName name="________________________MDE15">[6]ALAT!$BO$307</definedName>
    <definedName name="________________________MDE16">[6]ALAT!$BO$327</definedName>
    <definedName name="________________________MDE17">[6]ALAT!$BO$347</definedName>
    <definedName name="________________________MDE18">[6]ALAT!$BO$367</definedName>
    <definedName name="________________________MDE19">[6]ALAT!$BO$387</definedName>
    <definedName name="________________________MDE20">[6]ALAT!$BO$407</definedName>
    <definedName name="________________________MDE21">[6]ALAT!$BO$427</definedName>
    <definedName name="________________________MDE22">[6]ALAT!$BO$447</definedName>
    <definedName name="________________________MDE23">[6]ALAT!$BO$467</definedName>
    <definedName name="________________________MDE24">[6]ALAT!$BO$487</definedName>
    <definedName name="________________________MDE25">[6]ALAT!$BO$507</definedName>
    <definedName name="________________________MDE26">[6]ALAT!$BO$527</definedName>
    <definedName name="________________________MDE27">[6]ALAT!$BO$547</definedName>
    <definedName name="________________________MDE28">[6]ALAT!$BO$567</definedName>
    <definedName name="________________________MDE29">[6]ALAT!$BO$587</definedName>
    <definedName name="________________________MDE30">[6]ALAT!$BO$607</definedName>
    <definedName name="________________________MDE31">[6]ALAT!$BO$627</definedName>
    <definedName name="________________________MDE32">[6]ALAT!$BO$647</definedName>
    <definedName name="________________________MDE33">[6]ALAT!$BO$667</definedName>
    <definedName name="________________________MDE34">[6]ALAT!$BO$698</definedName>
    <definedName name="________________________MDE35">'[7]Peralatan (2)'!$R$27</definedName>
    <definedName name="________________________ME01">[6]ALAT!$BO$26</definedName>
    <definedName name="________________________ME02">[6]ALAT!$BO$46</definedName>
    <definedName name="________________________ME03">[6]ALAT!$BO$66</definedName>
    <definedName name="________________________ME04">[6]ALAT!$BO$86</definedName>
    <definedName name="________________________ME05">[6]ALAT!$BO$106</definedName>
    <definedName name="________________________ME06">[6]ALAT!$BO$126</definedName>
    <definedName name="________________________ME07">[6]ALAT!$BO$146</definedName>
    <definedName name="________________________ME08">[6]ALAT!$BO$166</definedName>
    <definedName name="________________________ME09">[6]ALAT!$BO$186</definedName>
    <definedName name="________________________ME10">[6]ALAT!$BO$206</definedName>
    <definedName name="________________________ME11">[6]ALAT!$BO$226</definedName>
    <definedName name="________________________ME12">[6]ALAT!$BO$246</definedName>
    <definedName name="________________________ME13">[6]ALAT!$BO$266</definedName>
    <definedName name="________________________ME14">[6]ALAT!$BO$286</definedName>
    <definedName name="________________________ME15">[6]ALAT!$BO$306</definedName>
    <definedName name="________________________ME16">[6]ALAT!$BO$326</definedName>
    <definedName name="________________________ME17">[6]ALAT!$BO$346</definedName>
    <definedName name="________________________ME18">[6]ALAT!$BO$366</definedName>
    <definedName name="________________________ME19">[6]ALAT!$BO$386</definedName>
    <definedName name="________________________ME20">[6]ALAT!$BO$406</definedName>
    <definedName name="________________________ME21">[6]ALAT!$BO$426</definedName>
    <definedName name="________________________ME22">[6]ALAT!$BO$446</definedName>
    <definedName name="________________________ME23">[6]ALAT!$BO$466</definedName>
    <definedName name="________________________ME24">[6]ALAT!$BO$486</definedName>
    <definedName name="________________________ME25">[6]ALAT!$BO$506</definedName>
    <definedName name="________________________ME26">[6]ALAT!$BO$526</definedName>
    <definedName name="________________________ME27">[6]ALAT!$BO$546</definedName>
    <definedName name="________________________ME28">[6]ALAT!$BO$566</definedName>
    <definedName name="________________________ME29">[6]ALAT!$BO$586</definedName>
    <definedName name="________________________ME30">[6]ALAT!$BO$606</definedName>
    <definedName name="________________________ME31">[6]ALAT!$BO$626</definedName>
    <definedName name="________________________ME32">[6]ALAT!$BO$646</definedName>
    <definedName name="________________________ME33">[6]ALAT!$BO$666</definedName>
    <definedName name="________________________ME34">[6]ALAT!$BO$697</definedName>
    <definedName name="________________________ME35">'[7]Peralatan (2)'!$R$26</definedName>
    <definedName name="_______________________abb91" localSheetId="8">[8]chitimc!#REF!</definedName>
    <definedName name="_______________________abb91" localSheetId="13">[8]chitimc!#REF!</definedName>
    <definedName name="_______________________abb91" localSheetId="0">[8]chitimc!#REF!</definedName>
    <definedName name="_______________________abb91" localSheetId="11">[8]chitimc!#REF!</definedName>
    <definedName name="_______________________abb91" localSheetId="12">[8]chitimc!#REF!</definedName>
    <definedName name="_______________________abb91" localSheetId="14">[8]chitimc!#REF!</definedName>
    <definedName name="_______________________abb91" localSheetId="1">[8]chitimc!#REF!</definedName>
    <definedName name="_______________________abb91" localSheetId="7">[8]chitimc!#REF!</definedName>
    <definedName name="_______________________abb91" localSheetId="9">[8]chitimc!#REF!</definedName>
    <definedName name="_______________________abb91" localSheetId="10">[8]chitimc!#REF!</definedName>
    <definedName name="_______________________abb91">[8]chitimc!#REF!</definedName>
    <definedName name="_______________________CT250" localSheetId="8">'[8]dongia _2_'!#REF!</definedName>
    <definedName name="_______________________CT250" localSheetId="13">'[8]dongia _2_'!#REF!</definedName>
    <definedName name="_______________________CT250" localSheetId="0">'[8]dongia _2_'!#REF!</definedName>
    <definedName name="_______________________CT250" localSheetId="11">'[8]dongia _2_'!#REF!</definedName>
    <definedName name="_______________________CT250" localSheetId="12">'[8]dongia _2_'!#REF!</definedName>
    <definedName name="_______________________CT250" localSheetId="14">'[8]dongia _2_'!#REF!</definedName>
    <definedName name="_______________________CT250" localSheetId="1">'[8]dongia _2_'!#REF!</definedName>
    <definedName name="_______________________CT250" localSheetId="7">'[8]dongia _2_'!#REF!</definedName>
    <definedName name="_______________________CT250" localSheetId="9">'[8]dongia _2_'!#REF!</definedName>
    <definedName name="_______________________CT250" localSheetId="10">'[8]dongia _2_'!#REF!</definedName>
    <definedName name="_______________________CT250">'[8]dongia _2_'!#REF!</definedName>
    <definedName name="_______________________ddn400" localSheetId="8">#REF!</definedName>
    <definedName name="_______________________ddn400" localSheetId="13">#REF!</definedName>
    <definedName name="_______________________ddn400" localSheetId="0">#REF!</definedName>
    <definedName name="_______________________ddn400" localSheetId="11">#REF!</definedName>
    <definedName name="_______________________ddn400" localSheetId="12">#REF!</definedName>
    <definedName name="_______________________ddn400" localSheetId="14">#REF!</definedName>
    <definedName name="_______________________ddn400" localSheetId="1">#REF!</definedName>
    <definedName name="_______________________ddn400" localSheetId="7">#REF!</definedName>
    <definedName name="_______________________ddn400" localSheetId="9">#REF!</definedName>
    <definedName name="_______________________ddn400" localSheetId="10">#REF!</definedName>
    <definedName name="_______________________ddn400">#REF!</definedName>
    <definedName name="_______________________ddn600" localSheetId="8">#REF!</definedName>
    <definedName name="_______________________ddn600" localSheetId="13">#REF!</definedName>
    <definedName name="_______________________ddn600" localSheetId="0">#REF!</definedName>
    <definedName name="_______________________ddn600" localSheetId="11">#REF!</definedName>
    <definedName name="_______________________ddn600" localSheetId="12">#REF!</definedName>
    <definedName name="_______________________ddn600" localSheetId="14">#REF!</definedName>
    <definedName name="_______________________ddn600" localSheetId="1">#REF!</definedName>
    <definedName name="_______________________ddn600" localSheetId="7">#REF!</definedName>
    <definedName name="_______________________ddn600" localSheetId="9">#REF!</definedName>
    <definedName name="_______________________ddn600" localSheetId="10">#REF!</definedName>
    <definedName name="_______________________ddn600">#REF!</definedName>
    <definedName name="_______________________dgt100" localSheetId="8">'[8]dongia _2_'!#REF!</definedName>
    <definedName name="_______________________dgt100" localSheetId="13">'[8]dongia _2_'!#REF!</definedName>
    <definedName name="_______________________dgt100" localSheetId="0">'[8]dongia _2_'!#REF!</definedName>
    <definedName name="_______________________dgt100" localSheetId="11">'[8]dongia _2_'!#REF!</definedName>
    <definedName name="_______________________dgt100" localSheetId="12">'[8]dongia _2_'!#REF!</definedName>
    <definedName name="_______________________dgt100" localSheetId="14">'[8]dongia _2_'!#REF!</definedName>
    <definedName name="_______________________dgt100" localSheetId="1">'[8]dongia _2_'!#REF!</definedName>
    <definedName name="_______________________dgt100" localSheetId="7">'[8]dongia _2_'!#REF!</definedName>
    <definedName name="_______________________dgt100" localSheetId="9">'[8]dongia _2_'!#REF!</definedName>
    <definedName name="_______________________dgt100" localSheetId="10">'[8]dongia _2_'!#REF!</definedName>
    <definedName name="_______________________dgt100">'[8]dongia _2_'!#REF!</definedName>
    <definedName name="_______________________DIV1">'[9]Kuantitas &amp; Harga ruas II'!$G$20</definedName>
    <definedName name="_______________________DIV10" localSheetId="8">'[9]Kuantitas &amp; Harga ruas II'!#REF!</definedName>
    <definedName name="_______________________DIV10" localSheetId="13">'[9]Kuantitas &amp; Harga ruas II'!#REF!</definedName>
    <definedName name="_______________________DIV10" localSheetId="0">'[9]Kuantitas &amp; Harga ruas II'!#REF!</definedName>
    <definedName name="_______________________DIV10" localSheetId="11">'[9]Kuantitas &amp; Harga ruas II'!#REF!</definedName>
    <definedName name="_______________________DIV10" localSheetId="12">'[9]Kuantitas &amp; Harga ruas II'!#REF!</definedName>
    <definedName name="_______________________DIV10" localSheetId="14">'[9]Kuantitas &amp; Harga ruas II'!#REF!</definedName>
    <definedName name="_______________________DIV10" localSheetId="1">'[9]Kuantitas &amp; Harga ruas II'!#REF!</definedName>
    <definedName name="_______________________DIV10" localSheetId="7">'[9]Kuantitas &amp; Harga ruas II'!#REF!</definedName>
    <definedName name="_______________________DIV10" localSheetId="9">'[9]Kuantitas &amp; Harga ruas II'!#REF!</definedName>
    <definedName name="_______________________DIV10" localSheetId="10">'[9]Kuantitas &amp; Harga ruas II'!#REF!</definedName>
    <definedName name="_______________________DIV10">'[9]Kuantitas &amp; Harga ruas II'!#REF!</definedName>
    <definedName name="_______________________DIV11" localSheetId="8">'[5]daftar kuantitas'!#REF!</definedName>
    <definedName name="_______________________DIV11" localSheetId="13">'[5]daftar kuantitas'!#REF!</definedName>
    <definedName name="_______________________DIV11" localSheetId="0">'[5]daftar kuantitas'!#REF!</definedName>
    <definedName name="_______________________DIV11" localSheetId="11">'[5]daftar kuantitas'!#REF!</definedName>
    <definedName name="_______________________DIV11" localSheetId="12">'[5]daftar kuantitas'!#REF!</definedName>
    <definedName name="_______________________DIV11" localSheetId="14">'[5]daftar kuantitas'!#REF!</definedName>
    <definedName name="_______________________DIV11" localSheetId="1">'[5]daftar kuantitas'!#REF!</definedName>
    <definedName name="_______________________DIV11" localSheetId="7">'[5]daftar kuantitas'!#REF!</definedName>
    <definedName name="_______________________DIV11" localSheetId="9">'[5]daftar kuantitas'!#REF!</definedName>
    <definedName name="_______________________DIV11" localSheetId="10">'[5]daftar kuantitas'!#REF!</definedName>
    <definedName name="_______________________DIV11">'[5]daftar kuantitas'!#REF!</definedName>
    <definedName name="_______________________DIV2">'[9]Kuantitas &amp; Harga ruas II'!$G$27</definedName>
    <definedName name="_______________________DIV3">'[9]Kuantitas &amp; Harga ruas II'!$G$38</definedName>
    <definedName name="_______________________DIV4">'[9]Kuantitas &amp; Harga ruas II'!$G$51</definedName>
    <definedName name="_______________________DIV5">'[9]Kuantitas &amp; Harga ruas II'!$G$58</definedName>
    <definedName name="_______________________DIV6">'[9]Kuantitas &amp; Harga ruas II'!$G$67</definedName>
    <definedName name="_______________________DIV7">'[9]Kuantitas &amp; Harga ruas II'!$G$78</definedName>
    <definedName name="_______________________DIV8" localSheetId="8">'[9]Kuantitas &amp; Harga ruas II'!#REF!</definedName>
    <definedName name="_______________________DIV8" localSheetId="13">'[9]Kuantitas &amp; Harga ruas II'!#REF!</definedName>
    <definedName name="_______________________DIV8" localSheetId="0">'[9]Kuantitas &amp; Harga ruas II'!#REF!</definedName>
    <definedName name="_______________________DIV8" localSheetId="11">'[9]Kuantitas &amp; Harga ruas II'!#REF!</definedName>
    <definedName name="_______________________DIV8" localSheetId="12">'[9]Kuantitas &amp; Harga ruas II'!#REF!</definedName>
    <definedName name="_______________________DIV8" localSheetId="14">'[9]Kuantitas &amp; Harga ruas II'!#REF!</definedName>
    <definedName name="_______________________DIV8" localSheetId="1">'[9]Kuantitas &amp; Harga ruas II'!#REF!</definedName>
    <definedName name="_______________________DIV8" localSheetId="7">'[9]Kuantitas &amp; Harga ruas II'!#REF!</definedName>
    <definedName name="_______________________DIV8" localSheetId="9">'[9]Kuantitas &amp; Harga ruas II'!#REF!</definedName>
    <definedName name="_______________________DIV8" localSheetId="10">'[9]Kuantitas &amp; Harga ruas II'!#REF!</definedName>
    <definedName name="_______________________DIV8">'[9]Kuantitas &amp; Harga ruas II'!#REF!</definedName>
    <definedName name="_______________________DIV9" localSheetId="8">'[9]Kuantitas &amp; Harga ruas II'!#REF!</definedName>
    <definedName name="_______________________DIV9" localSheetId="13">'[9]Kuantitas &amp; Harga ruas II'!#REF!</definedName>
    <definedName name="_______________________DIV9" localSheetId="0">'[9]Kuantitas &amp; Harga ruas II'!#REF!</definedName>
    <definedName name="_______________________DIV9" localSheetId="11">'[9]Kuantitas &amp; Harga ruas II'!#REF!</definedName>
    <definedName name="_______________________DIV9" localSheetId="12">'[9]Kuantitas &amp; Harga ruas II'!#REF!</definedName>
    <definedName name="_______________________DIV9" localSheetId="14">'[9]Kuantitas &amp; Harga ruas II'!#REF!</definedName>
    <definedName name="_______________________DIV9" localSheetId="1">'[9]Kuantitas &amp; Harga ruas II'!#REF!</definedName>
    <definedName name="_______________________DIV9" localSheetId="7">'[9]Kuantitas &amp; Harga ruas II'!#REF!</definedName>
    <definedName name="_______________________DIV9" localSheetId="9">'[9]Kuantitas &amp; Harga ruas II'!#REF!</definedName>
    <definedName name="_______________________DIV9" localSheetId="10">'[9]Kuantitas &amp; Harga ruas II'!#REF!</definedName>
    <definedName name="_______________________DIV9">'[9]Kuantitas &amp; Harga ruas II'!#REF!</definedName>
    <definedName name="_______________________GID1">[8]LKVL_CK_HT_GD1!$A$4</definedName>
    <definedName name="_______________________HAL1" localSheetId="8">#REF!</definedName>
    <definedName name="_______________________HAL1" localSheetId="13">#REF!</definedName>
    <definedName name="_______________________HAL1" localSheetId="0">#REF!</definedName>
    <definedName name="_______________________HAL1" localSheetId="11">#REF!</definedName>
    <definedName name="_______________________HAL1" localSheetId="12">#REF!</definedName>
    <definedName name="_______________________HAL1" localSheetId="14">#REF!</definedName>
    <definedName name="_______________________HAL1" localSheetId="1">#REF!</definedName>
    <definedName name="_______________________HAL1" localSheetId="7">#REF!</definedName>
    <definedName name="_______________________HAL1" localSheetId="9">#REF!</definedName>
    <definedName name="_______________________HAL1" localSheetId="10">#REF!</definedName>
    <definedName name="_______________________HAL1">#REF!</definedName>
    <definedName name="_______________________HAL2" localSheetId="8">#REF!</definedName>
    <definedName name="_______________________HAL2" localSheetId="13">#REF!</definedName>
    <definedName name="_______________________HAL2" localSheetId="0">#REF!</definedName>
    <definedName name="_______________________HAL2" localSheetId="11">#REF!</definedName>
    <definedName name="_______________________HAL2" localSheetId="12">#REF!</definedName>
    <definedName name="_______________________HAL2" localSheetId="14">#REF!</definedName>
    <definedName name="_______________________HAL2" localSheetId="1">#REF!</definedName>
    <definedName name="_______________________HAL2" localSheetId="7">#REF!</definedName>
    <definedName name="_______________________HAL2" localSheetId="9">#REF!</definedName>
    <definedName name="_______________________HAL2" localSheetId="10">#REF!</definedName>
    <definedName name="_______________________HAL2">#REF!</definedName>
    <definedName name="_______________________HAL7" localSheetId="8">'[9]Kuantitas &amp; Harga ruas II'!#REF!</definedName>
    <definedName name="_______________________HAL7" localSheetId="13">'[9]Kuantitas &amp; Harga ruas II'!#REF!</definedName>
    <definedName name="_______________________HAL7" localSheetId="0">'[9]Kuantitas &amp; Harga ruas II'!#REF!</definedName>
    <definedName name="_______________________HAL7" localSheetId="11">'[9]Kuantitas &amp; Harga ruas II'!#REF!</definedName>
    <definedName name="_______________________HAL7" localSheetId="12">'[9]Kuantitas &amp; Harga ruas II'!#REF!</definedName>
    <definedName name="_______________________HAL7" localSheetId="14">'[9]Kuantitas &amp; Harga ruas II'!#REF!</definedName>
    <definedName name="_______________________HAL7" localSheetId="1">'[9]Kuantitas &amp; Harga ruas II'!#REF!</definedName>
    <definedName name="_______________________HAL7" localSheetId="7">'[9]Kuantitas &amp; Harga ruas II'!#REF!</definedName>
    <definedName name="_______________________HAL7" localSheetId="9">'[9]Kuantitas &amp; Harga ruas II'!#REF!</definedName>
    <definedName name="_______________________HAL7" localSheetId="10">'[9]Kuantitas &amp; Harga ruas II'!#REF!</definedName>
    <definedName name="_______________________HAL7">'[9]Kuantitas &amp; Harga ruas II'!#REF!</definedName>
    <definedName name="_______________________MDE01">[5]Peralatan!$BO$27</definedName>
    <definedName name="_______________________MDE02">[5]Peralatan!$BO$47</definedName>
    <definedName name="_______________________MDE03">[5]Peralatan!$BO$76</definedName>
    <definedName name="_______________________MDE04">[5]Peralatan!$BO$96</definedName>
    <definedName name="_______________________MDE05">[5]Peralatan!$BO$116</definedName>
    <definedName name="_______________________MDE06">[5]Peralatan!$BO$136</definedName>
    <definedName name="_______________________MDE07">[5]Peralatan!$BO$156</definedName>
    <definedName name="_______________________MDE08">[5]Peralatan!$BO$176</definedName>
    <definedName name="_______________________MDE09">[5]Peralatan!$BO$196</definedName>
    <definedName name="_______________________MDE10">[5]Peralatan!$BO$216</definedName>
    <definedName name="_______________________MDE11">[5]Peralatan!$BO$236</definedName>
    <definedName name="_______________________MDE12">[5]Peralatan!$BO$256</definedName>
    <definedName name="_______________________MDE13">[5]Peralatan!$BO$276</definedName>
    <definedName name="_______________________MDE14">[5]Peralatan!$BO$296</definedName>
    <definedName name="_______________________MDE15">[5]Peralatan!$BO$316</definedName>
    <definedName name="_______________________MDE16">[5]Peralatan!$BO$336</definedName>
    <definedName name="_______________________MDE17">[5]Peralatan!$BO$356</definedName>
    <definedName name="_______________________MDE18">[5]Peralatan!$BO$376</definedName>
    <definedName name="_______________________MDE19">[5]Peralatan!$BO$396</definedName>
    <definedName name="_______________________MDE20">[5]Peralatan!$BO$416</definedName>
    <definedName name="_______________________MDE21">[5]Peralatan!$BO$436</definedName>
    <definedName name="_______________________MDE22">[5]Peralatan!$BO$456</definedName>
    <definedName name="_______________________MDE23">[5]Peralatan!$BO$476</definedName>
    <definedName name="_______________________MDE24">[5]Peralatan!$BO$496</definedName>
    <definedName name="_______________________MDE25">[5]Peralatan!$BO$516</definedName>
    <definedName name="_______________________MDE26">[5]Peralatan!$BO$536</definedName>
    <definedName name="_______________________MDE27">[5]Peralatan!$BO$556</definedName>
    <definedName name="_______________________MDE28">[5]Peralatan!$BO$576</definedName>
    <definedName name="_______________________MDE29">[5]Peralatan!$BO$596</definedName>
    <definedName name="_______________________MDE30">[5]Peralatan!$BO$616</definedName>
    <definedName name="_______________________MDE31">[5]Peralatan!$BO$636</definedName>
    <definedName name="_______________________MDE32">[5]Peralatan!$BO$656</definedName>
    <definedName name="_______________________MDE33">[5]Peralatan!$BO$676</definedName>
    <definedName name="_______________________MDE34">[5]Peralatan!$BO$707</definedName>
    <definedName name="_______________________MDE35">'[7]Peralatan (2)'!$R$27</definedName>
    <definedName name="_______________________ME01">[5]Peralatan!$BO$26</definedName>
    <definedName name="_______________________ME02">[5]Peralatan!$BO$46</definedName>
    <definedName name="_______________________ME03">[5]Peralatan!$BO$75</definedName>
    <definedName name="_______________________ME04">[5]Peralatan!$BO$95</definedName>
    <definedName name="_______________________ME05">[5]Peralatan!$BO$115</definedName>
    <definedName name="_______________________ME06">[5]Peralatan!$BO$135</definedName>
    <definedName name="_______________________ME07">[5]Peralatan!$BO$155</definedName>
    <definedName name="_______________________ME08">[5]Peralatan!$BO$175</definedName>
    <definedName name="_______________________ME09">[5]Peralatan!$BO$195</definedName>
    <definedName name="_______________________ME10">[5]Peralatan!$BO$215</definedName>
    <definedName name="_______________________ME11">[5]Peralatan!$BO$235</definedName>
    <definedName name="_______________________ME12">[5]Peralatan!$BO$255</definedName>
    <definedName name="_______________________ME13">[5]Peralatan!$BO$275</definedName>
    <definedName name="_______________________ME14">[5]Peralatan!$BO$295</definedName>
    <definedName name="_______________________ME15">[5]Peralatan!$BO$315</definedName>
    <definedName name="_______________________ME16">[5]Peralatan!$BO$335</definedName>
    <definedName name="_______________________ME17">[5]Peralatan!$BO$355</definedName>
    <definedName name="_______________________ME18">[5]Peralatan!$BO$375</definedName>
    <definedName name="_______________________ME19">[5]Peralatan!$BO$395</definedName>
    <definedName name="_______________________ME20">[5]Peralatan!$BO$415</definedName>
    <definedName name="_______________________ME21">[5]Peralatan!$BO$435</definedName>
    <definedName name="_______________________ME22">[5]Peralatan!$BO$455</definedName>
    <definedName name="_______________________ME23">[5]Peralatan!$BO$475</definedName>
    <definedName name="_______________________ME24">[5]Peralatan!$BO$495</definedName>
    <definedName name="_______________________ME25">[5]Peralatan!$BO$515</definedName>
    <definedName name="_______________________ME26">[5]Peralatan!$BO$535</definedName>
    <definedName name="_______________________ME27">[5]Peralatan!$BO$555</definedName>
    <definedName name="_______________________ME28">[5]Peralatan!$BO$575</definedName>
    <definedName name="_______________________ME29">[5]Peralatan!$BO$595</definedName>
    <definedName name="_______________________ME30">[5]Peralatan!$BO$615</definedName>
    <definedName name="_______________________ME31">[5]Peralatan!$BO$635</definedName>
    <definedName name="_______________________ME32">[5]Peralatan!$BO$655</definedName>
    <definedName name="_______________________ME33">[5]Peralatan!$BO$675</definedName>
    <definedName name="_______________________ME34">[5]Peralatan!$BO$706</definedName>
    <definedName name="_______________________ME35">'[7]Peralatan (2)'!$R$26</definedName>
    <definedName name="_______________________NCL100" localSheetId="8">#REF!</definedName>
    <definedName name="_______________________NCL100" localSheetId="13">#REF!</definedName>
    <definedName name="_______________________NCL100" localSheetId="0">#REF!</definedName>
    <definedName name="_______________________NCL100" localSheetId="11">#REF!</definedName>
    <definedName name="_______________________NCL100" localSheetId="12">#REF!</definedName>
    <definedName name="_______________________NCL100" localSheetId="14">#REF!</definedName>
    <definedName name="_______________________NCL100" localSheetId="1">#REF!</definedName>
    <definedName name="_______________________NCL100" localSheetId="7">#REF!</definedName>
    <definedName name="_______________________NCL100" localSheetId="9">#REF!</definedName>
    <definedName name="_______________________NCL100" localSheetId="10">#REF!</definedName>
    <definedName name="_______________________NCL100">#REF!</definedName>
    <definedName name="_______________________NCL200" localSheetId="8">#REF!</definedName>
    <definedName name="_______________________NCL200" localSheetId="13">#REF!</definedName>
    <definedName name="_______________________NCL200" localSheetId="0">#REF!</definedName>
    <definedName name="_______________________NCL200" localSheetId="11">#REF!</definedName>
    <definedName name="_______________________NCL200" localSheetId="12">#REF!</definedName>
    <definedName name="_______________________NCL200" localSheetId="14">#REF!</definedName>
    <definedName name="_______________________NCL200" localSheetId="1">#REF!</definedName>
    <definedName name="_______________________NCL200" localSheetId="7">#REF!</definedName>
    <definedName name="_______________________NCL200" localSheetId="9">#REF!</definedName>
    <definedName name="_______________________NCL200" localSheetId="10">#REF!</definedName>
    <definedName name="_______________________NCL200">#REF!</definedName>
    <definedName name="_______________________NCL250" localSheetId="8">#REF!</definedName>
    <definedName name="_______________________NCL250" localSheetId="13">#REF!</definedName>
    <definedName name="_______________________NCL250" localSheetId="0">#REF!</definedName>
    <definedName name="_______________________NCL250" localSheetId="11">#REF!</definedName>
    <definedName name="_______________________NCL250" localSheetId="12">#REF!</definedName>
    <definedName name="_______________________NCL250" localSheetId="14">#REF!</definedName>
    <definedName name="_______________________NCL250" localSheetId="1">#REF!</definedName>
    <definedName name="_______________________NCL250" localSheetId="7">#REF!</definedName>
    <definedName name="_______________________NCL250" localSheetId="9">#REF!</definedName>
    <definedName name="_______________________NCL250" localSheetId="10">#REF!</definedName>
    <definedName name="_______________________NCL250">#REF!</definedName>
    <definedName name="_______________________nin190" localSheetId="8">#REF!</definedName>
    <definedName name="_______________________nin190" localSheetId="13">#REF!</definedName>
    <definedName name="_______________________nin190" localSheetId="0">#REF!</definedName>
    <definedName name="_______________________nin190" localSheetId="11">#REF!</definedName>
    <definedName name="_______________________nin190" localSheetId="12">#REF!</definedName>
    <definedName name="_______________________nin190" localSheetId="14">#REF!</definedName>
    <definedName name="_______________________nin190" localSheetId="1">#REF!</definedName>
    <definedName name="_______________________nin190" localSheetId="7">#REF!</definedName>
    <definedName name="_______________________nin190" localSheetId="9">#REF!</definedName>
    <definedName name="_______________________nin190" localSheetId="10">#REF!</definedName>
    <definedName name="_______________________nin190">#REF!</definedName>
    <definedName name="_______________________sc1" localSheetId="8">#REF!</definedName>
    <definedName name="_______________________sc1" localSheetId="13">#REF!</definedName>
    <definedName name="_______________________sc1" localSheetId="0">#REF!</definedName>
    <definedName name="_______________________sc1" localSheetId="11">#REF!</definedName>
    <definedName name="_______________________sc1" localSheetId="12">#REF!</definedName>
    <definedName name="_______________________sc1" localSheetId="14">#REF!</definedName>
    <definedName name="_______________________sc1" localSheetId="1">#REF!</definedName>
    <definedName name="_______________________sc1" localSheetId="7">#REF!</definedName>
    <definedName name="_______________________sc1" localSheetId="9">#REF!</definedName>
    <definedName name="_______________________sc1" localSheetId="10">#REF!</definedName>
    <definedName name="_______________________sc1">#REF!</definedName>
    <definedName name="_______________________SC2" localSheetId="8">#REF!</definedName>
    <definedName name="_______________________SC2" localSheetId="13">#REF!</definedName>
    <definedName name="_______________________SC2" localSheetId="0">#REF!</definedName>
    <definedName name="_______________________SC2" localSheetId="11">#REF!</definedName>
    <definedName name="_______________________SC2" localSheetId="12">#REF!</definedName>
    <definedName name="_______________________SC2" localSheetId="14">#REF!</definedName>
    <definedName name="_______________________SC2" localSheetId="1">#REF!</definedName>
    <definedName name="_______________________SC2" localSheetId="7">#REF!</definedName>
    <definedName name="_______________________SC2" localSheetId="9">#REF!</definedName>
    <definedName name="_______________________SC2" localSheetId="10">#REF!</definedName>
    <definedName name="_______________________SC2">#REF!</definedName>
    <definedName name="_______________________sc3" localSheetId="8">#REF!</definedName>
    <definedName name="_______________________sc3" localSheetId="13">#REF!</definedName>
    <definedName name="_______________________sc3" localSheetId="0">#REF!</definedName>
    <definedName name="_______________________sc3" localSheetId="11">#REF!</definedName>
    <definedName name="_______________________sc3" localSheetId="12">#REF!</definedName>
    <definedName name="_______________________sc3" localSheetId="14">#REF!</definedName>
    <definedName name="_______________________sc3" localSheetId="1">#REF!</definedName>
    <definedName name="_______________________sc3" localSheetId="7">#REF!</definedName>
    <definedName name="_______________________sc3" localSheetId="9">#REF!</definedName>
    <definedName name="_______________________sc3" localSheetId="10">#REF!</definedName>
    <definedName name="_______________________sc3">#REF!</definedName>
    <definedName name="_______________________SN3" localSheetId="8">#REF!</definedName>
    <definedName name="_______________________SN3" localSheetId="13">#REF!</definedName>
    <definedName name="_______________________SN3" localSheetId="0">#REF!</definedName>
    <definedName name="_______________________SN3" localSheetId="11">#REF!</definedName>
    <definedName name="_______________________SN3" localSheetId="12">#REF!</definedName>
    <definedName name="_______________________SN3" localSheetId="14">#REF!</definedName>
    <definedName name="_______________________SN3" localSheetId="1">#REF!</definedName>
    <definedName name="_______________________SN3" localSheetId="7">#REF!</definedName>
    <definedName name="_______________________SN3" localSheetId="9">#REF!</definedName>
    <definedName name="_______________________SN3" localSheetId="10">#REF!</definedName>
    <definedName name="_______________________SN3">#REF!</definedName>
    <definedName name="_______________________th100" localSheetId="8">'[10]dongia _2_'!#REF!</definedName>
    <definedName name="_______________________th100" localSheetId="13">'[10]dongia _2_'!#REF!</definedName>
    <definedName name="_______________________th100" localSheetId="0">'[10]dongia _2_'!#REF!</definedName>
    <definedName name="_______________________th100" localSheetId="11">'[10]dongia _2_'!#REF!</definedName>
    <definedName name="_______________________th100" localSheetId="12">'[10]dongia _2_'!#REF!</definedName>
    <definedName name="_______________________th100" localSheetId="14">'[10]dongia _2_'!#REF!</definedName>
    <definedName name="_______________________th100" localSheetId="1">'[10]dongia _2_'!#REF!</definedName>
    <definedName name="_______________________th100" localSheetId="7">'[10]dongia _2_'!#REF!</definedName>
    <definedName name="_______________________th100" localSheetId="9">'[10]dongia _2_'!#REF!</definedName>
    <definedName name="_______________________th100" localSheetId="10">'[10]dongia _2_'!#REF!</definedName>
    <definedName name="_______________________th100">'[10]dongia _2_'!#REF!</definedName>
    <definedName name="_______________________TH160" localSheetId="8">'[10]dongia _2_'!#REF!</definedName>
    <definedName name="_______________________TH160" localSheetId="13">'[10]dongia _2_'!#REF!</definedName>
    <definedName name="_______________________TH160" localSheetId="0">'[10]dongia _2_'!#REF!</definedName>
    <definedName name="_______________________TH160" localSheetId="11">'[10]dongia _2_'!#REF!</definedName>
    <definedName name="_______________________TH160" localSheetId="12">'[10]dongia _2_'!#REF!</definedName>
    <definedName name="_______________________TH160" localSheetId="14">'[10]dongia _2_'!#REF!</definedName>
    <definedName name="_______________________TH160" localSheetId="1">'[10]dongia _2_'!#REF!</definedName>
    <definedName name="_______________________TH160" localSheetId="7">'[10]dongia _2_'!#REF!</definedName>
    <definedName name="_______________________TH160" localSheetId="9">'[10]dongia _2_'!#REF!</definedName>
    <definedName name="_______________________TH160" localSheetId="10">'[10]dongia _2_'!#REF!</definedName>
    <definedName name="_______________________TH160">'[10]dongia _2_'!#REF!</definedName>
    <definedName name="_______________________TL1" localSheetId="8">#REF!</definedName>
    <definedName name="_______________________TL1" localSheetId="13">#REF!</definedName>
    <definedName name="_______________________TL1" localSheetId="0">#REF!</definedName>
    <definedName name="_______________________TL1" localSheetId="11">#REF!</definedName>
    <definedName name="_______________________TL1" localSheetId="12">#REF!</definedName>
    <definedName name="_______________________TL1" localSheetId="14">#REF!</definedName>
    <definedName name="_______________________TL1" localSheetId="1">#REF!</definedName>
    <definedName name="_______________________TL1" localSheetId="7">#REF!</definedName>
    <definedName name="_______________________TL1" localSheetId="9">#REF!</definedName>
    <definedName name="_______________________TL1" localSheetId="10">#REF!</definedName>
    <definedName name="_______________________TL1">#REF!</definedName>
    <definedName name="_______________________TL2" localSheetId="8">#REF!</definedName>
    <definedName name="_______________________TL2" localSheetId="13">#REF!</definedName>
    <definedName name="_______________________TL2" localSheetId="0">#REF!</definedName>
    <definedName name="_______________________TL2" localSheetId="11">#REF!</definedName>
    <definedName name="_______________________TL2" localSheetId="12">#REF!</definedName>
    <definedName name="_______________________TL2" localSheetId="14">#REF!</definedName>
    <definedName name="_______________________TL2" localSheetId="1">#REF!</definedName>
    <definedName name="_______________________TL2" localSheetId="7">#REF!</definedName>
    <definedName name="_______________________TL2" localSheetId="9">#REF!</definedName>
    <definedName name="_______________________TL2" localSheetId="10">#REF!</definedName>
    <definedName name="_______________________TL2">#REF!</definedName>
    <definedName name="_______________________TL3" localSheetId="8">#REF!</definedName>
    <definedName name="_______________________TL3" localSheetId="13">#REF!</definedName>
    <definedName name="_______________________TL3" localSheetId="0">#REF!</definedName>
    <definedName name="_______________________TL3" localSheetId="11">#REF!</definedName>
    <definedName name="_______________________TL3" localSheetId="12">#REF!</definedName>
    <definedName name="_______________________TL3" localSheetId="14">#REF!</definedName>
    <definedName name="_______________________TL3" localSheetId="1">#REF!</definedName>
    <definedName name="_______________________TL3" localSheetId="7">#REF!</definedName>
    <definedName name="_______________________TL3" localSheetId="9">#REF!</definedName>
    <definedName name="_______________________TL3" localSheetId="10">#REF!</definedName>
    <definedName name="_______________________TL3">#REF!</definedName>
    <definedName name="_______________________TLA120" localSheetId="8">#REF!</definedName>
    <definedName name="_______________________TLA120" localSheetId="13">#REF!</definedName>
    <definedName name="_______________________TLA120" localSheetId="0">#REF!</definedName>
    <definedName name="_______________________TLA120" localSheetId="11">#REF!</definedName>
    <definedName name="_______________________TLA120" localSheetId="12">#REF!</definedName>
    <definedName name="_______________________TLA120" localSheetId="14">#REF!</definedName>
    <definedName name="_______________________TLA120" localSheetId="1">#REF!</definedName>
    <definedName name="_______________________TLA120" localSheetId="7">#REF!</definedName>
    <definedName name="_______________________TLA120" localSheetId="9">#REF!</definedName>
    <definedName name="_______________________TLA120" localSheetId="10">#REF!</definedName>
    <definedName name="_______________________TLA120">#REF!</definedName>
    <definedName name="_______________________TLA35" localSheetId="8">#REF!</definedName>
    <definedName name="_______________________TLA35" localSheetId="13">#REF!</definedName>
    <definedName name="_______________________TLA35" localSheetId="0">#REF!</definedName>
    <definedName name="_______________________TLA35" localSheetId="11">#REF!</definedName>
    <definedName name="_______________________TLA35" localSheetId="12">#REF!</definedName>
    <definedName name="_______________________TLA35" localSheetId="14">#REF!</definedName>
    <definedName name="_______________________TLA35" localSheetId="1">#REF!</definedName>
    <definedName name="_______________________TLA35" localSheetId="7">#REF!</definedName>
    <definedName name="_______________________TLA35" localSheetId="9">#REF!</definedName>
    <definedName name="_______________________TLA35" localSheetId="10">#REF!</definedName>
    <definedName name="_______________________TLA35">#REF!</definedName>
    <definedName name="_______________________TLA50" localSheetId="8">#REF!</definedName>
    <definedName name="_______________________TLA50" localSheetId="13">#REF!</definedName>
    <definedName name="_______________________TLA50" localSheetId="0">#REF!</definedName>
    <definedName name="_______________________TLA50" localSheetId="11">#REF!</definedName>
    <definedName name="_______________________TLA50" localSheetId="12">#REF!</definedName>
    <definedName name="_______________________TLA50" localSheetId="14">#REF!</definedName>
    <definedName name="_______________________TLA50" localSheetId="1">#REF!</definedName>
    <definedName name="_______________________TLA50" localSheetId="7">#REF!</definedName>
    <definedName name="_______________________TLA50" localSheetId="9">#REF!</definedName>
    <definedName name="_______________________TLA50" localSheetId="10">#REF!</definedName>
    <definedName name="_______________________TLA50">#REF!</definedName>
    <definedName name="_______________________TLA70" localSheetId="8">#REF!</definedName>
    <definedName name="_______________________TLA70" localSheetId="13">#REF!</definedName>
    <definedName name="_______________________TLA70" localSheetId="0">#REF!</definedName>
    <definedName name="_______________________TLA70" localSheetId="11">#REF!</definedName>
    <definedName name="_______________________TLA70" localSheetId="12">#REF!</definedName>
    <definedName name="_______________________TLA70" localSheetId="14">#REF!</definedName>
    <definedName name="_______________________TLA70" localSheetId="1">#REF!</definedName>
    <definedName name="_______________________TLA70" localSheetId="7">#REF!</definedName>
    <definedName name="_______________________TLA70" localSheetId="9">#REF!</definedName>
    <definedName name="_______________________TLA70" localSheetId="10">#REF!</definedName>
    <definedName name="_______________________TLA70">#REF!</definedName>
    <definedName name="_______________________TLA95" localSheetId="8">#REF!</definedName>
    <definedName name="_______________________TLA95" localSheetId="13">#REF!</definedName>
    <definedName name="_______________________TLA95" localSheetId="0">#REF!</definedName>
    <definedName name="_______________________TLA95" localSheetId="11">#REF!</definedName>
    <definedName name="_______________________TLA95" localSheetId="12">#REF!</definedName>
    <definedName name="_______________________TLA95" localSheetId="14">#REF!</definedName>
    <definedName name="_______________________TLA95" localSheetId="1">#REF!</definedName>
    <definedName name="_______________________TLA95" localSheetId="7">#REF!</definedName>
    <definedName name="_______________________TLA95" localSheetId="9">#REF!</definedName>
    <definedName name="_______________________TLA95" localSheetId="10">#REF!</definedName>
    <definedName name="_______________________TLA95">#REF!</definedName>
    <definedName name="_______________________TR250" localSheetId="8">'[10]dongia _2_'!#REF!</definedName>
    <definedName name="_______________________TR250" localSheetId="13">'[10]dongia _2_'!#REF!</definedName>
    <definedName name="_______________________TR250" localSheetId="0">'[10]dongia _2_'!#REF!</definedName>
    <definedName name="_______________________TR250" localSheetId="11">'[10]dongia _2_'!#REF!</definedName>
    <definedName name="_______________________TR250" localSheetId="12">'[10]dongia _2_'!#REF!</definedName>
    <definedName name="_______________________TR250" localSheetId="14">'[10]dongia _2_'!#REF!</definedName>
    <definedName name="_______________________TR250" localSheetId="1">'[10]dongia _2_'!#REF!</definedName>
    <definedName name="_______________________TR250" localSheetId="7">'[10]dongia _2_'!#REF!</definedName>
    <definedName name="_______________________TR250" localSheetId="9">'[10]dongia _2_'!#REF!</definedName>
    <definedName name="_______________________TR250" localSheetId="10">'[10]dongia _2_'!#REF!</definedName>
    <definedName name="_______________________TR250">'[10]dongia _2_'!#REF!</definedName>
    <definedName name="_______________________tr375" localSheetId="8">[10]giathanh1!#REF!</definedName>
    <definedName name="_______________________tr375" localSheetId="13">[10]giathanh1!#REF!</definedName>
    <definedName name="_______________________tr375" localSheetId="0">[10]giathanh1!#REF!</definedName>
    <definedName name="_______________________tr375" localSheetId="11">[10]giathanh1!#REF!</definedName>
    <definedName name="_______________________tr375" localSheetId="12">[10]giathanh1!#REF!</definedName>
    <definedName name="_______________________tr375" localSheetId="14">[10]giathanh1!#REF!</definedName>
    <definedName name="_______________________tr375" localSheetId="1">[10]giathanh1!#REF!</definedName>
    <definedName name="_______________________tr375" localSheetId="7">[10]giathanh1!#REF!</definedName>
    <definedName name="_______________________tr375" localSheetId="9">[10]giathanh1!#REF!</definedName>
    <definedName name="_______________________tr375" localSheetId="10">[10]giathanh1!#REF!</definedName>
    <definedName name="_______________________tr375">[10]giathanh1!#REF!</definedName>
    <definedName name="_______________________VL100" localSheetId="8">#REF!</definedName>
    <definedName name="_______________________VL100" localSheetId="13">#REF!</definedName>
    <definedName name="_______________________VL100" localSheetId="0">#REF!</definedName>
    <definedName name="_______________________VL100" localSheetId="11">#REF!</definedName>
    <definedName name="_______________________VL100" localSheetId="12">#REF!</definedName>
    <definedName name="_______________________VL100" localSheetId="14">#REF!</definedName>
    <definedName name="_______________________VL100" localSheetId="1">#REF!</definedName>
    <definedName name="_______________________VL100" localSheetId="7">#REF!</definedName>
    <definedName name="_______________________VL100" localSheetId="9">#REF!</definedName>
    <definedName name="_______________________VL100" localSheetId="10">#REF!</definedName>
    <definedName name="_______________________VL100">#REF!</definedName>
    <definedName name="_______________________VL200" localSheetId="8">#REF!</definedName>
    <definedName name="_______________________VL200" localSheetId="13">#REF!</definedName>
    <definedName name="_______________________VL200" localSheetId="0">#REF!</definedName>
    <definedName name="_______________________VL200" localSheetId="11">#REF!</definedName>
    <definedName name="_______________________VL200" localSheetId="12">#REF!</definedName>
    <definedName name="_______________________VL200" localSheetId="14">#REF!</definedName>
    <definedName name="_______________________VL200" localSheetId="1">#REF!</definedName>
    <definedName name="_______________________VL200" localSheetId="7">#REF!</definedName>
    <definedName name="_______________________VL200" localSheetId="9">#REF!</definedName>
    <definedName name="_______________________VL200" localSheetId="10">#REF!</definedName>
    <definedName name="_______________________VL200">#REF!</definedName>
    <definedName name="_______________________VL250" localSheetId="8">#REF!</definedName>
    <definedName name="_______________________VL250" localSheetId="13">#REF!</definedName>
    <definedName name="_______________________VL250" localSheetId="0">#REF!</definedName>
    <definedName name="_______________________VL250" localSheetId="11">#REF!</definedName>
    <definedName name="_______________________VL250" localSheetId="12">#REF!</definedName>
    <definedName name="_______________________VL250" localSheetId="14">#REF!</definedName>
    <definedName name="_______________________VL250" localSheetId="1">#REF!</definedName>
    <definedName name="_______________________VL250" localSheetId="7">#REF!</definedName>
    <definedName name="_______________________VL250" localSheetId="9">#REF!</definedName>
    <definedName name="_______________________VL250" localSheetId="10">#REF!</definedName>
    <definedName name="_______________________VL250">#REF!</definedName>
    <definedName name="______________________abb91" localSheetId="8">[8]chitimc!#REF!</definedName>
    <definedName name="______________________abb91" localSheetId="13">[8]chitimc!#REF!</definedName>
    <definedName name="______________________abb91" localSheetId="0">[8]chitimc!#REF!</definedName>
    <definedName name="______________________abb91" localSheetId="11">[8]chitimc!#REF!</definedName>
    <definedName name="______________________abb91" localSheetId="12">[8]chitimc!#REF!</definedName>
    <definedName name="______________________abb91" localSheetId="14">[8]chitimc!#REF!</definedName>
    <definedName name="______________________abb91" localSheetId="1">[8]chitimc!#REF!</definedName>
    <definedName name="______________________abb91" localSheetId="7">[8]chitimc!#REF!</definedName>
    <definedName name="______________________abb91" localSheetId="9">[8]chitimc!#REF!</definedName>
    <definedName name="______________________abb91" localSheetId="10">[8]chitimc!#REF!</definedName>
    <definedName name="______________________abb91">[8]chitimc!#REF!</definedName>
    <definedName name="______________________CT250" localSheetId="8">'[8]dongia _2_'!#REF!</definedName>
    <definedName name="______________________CT250" localSheetId="13">'[8]dongia _2_'!#REF!</definedName>
    <definedName name="______________________CT250" localSheetId="0">'[8]dongia _2_'!#REF!</definedName>
    <definedName name="______________________CT250" localSheetId="11">'[8]dongia _2_'!#REF!</definedName>
    <definedName name="______________________CT250" localSheetId="12">'[8]dongia _2_'!#REF!</definedName>
    <definedName name="______________________CT250" localSheetId="14">'[8]dongia _2_'!#REF!</definedName>
    <definedName name="______________________CT250" localSheetId="1">'[8]dongia _2_'!#REF!</definedName>
    <definedName name="______________________CT250" localSheetId="7">'[8]dongia _2_'!#REF!</definedName>
    <definedName name="______________________CT250" localSheetId="9">'[8]dongia _2_'!#REF!</definedName>
    <definedName name="______________________CT250" localSheetId="10">'[8]dongia _2_'!#REF!</definedName>
    <definedName name="______________________CT250">'[8]dongia _2_'!#REF!</definedName>
    <definedName name="______________________ddn400" localSheetId="8">#REF!</definedName>
    <definedName name="______________________ddn400" localSheetId="13">#REF!</definedName>
    <definedName name="______________________ddn400" localSheetId="0">#REF!</definedName>
    <definedName name="______________________ddn400" localSheetId="11">#REF!</definedName>
    <definedName name="______________________ddn400" localSheetId="12">#REF!</definedName>
    <definedName name="______________________ddn400" localSheetId="14">#REF!</definedName>
    <definedName name="______________________ddn400" localSheetId="1">#REF!</definedName>
    <definedName name="______________________ddn400" localSheetId="7">#REF!</definedName>
    <definedName name="______________________ddn400" localSheetId="9">#REF!</definedName>
    <definedName name="______________________ddn400" localSheetId="10">#REF!</definedName>
    <definedName name="______________________ddn400">#REF!</definedName>
    <definedName name="______________________ddn600" localSheetId="8">#REF!</definedName>
    <definedName name="______________________ddn600" localSheetId="13">#REF!</definedName>
    <definedName name="______________________ddn600" localSheetId="0">#REF!</definedName>
    <definedName name="______________________ddn600" localSheetId="11">#REF!</definedName>
    <definedName name="______________________ddn600" localSheetId="12">#REF!</definedName>
    <definedName name="______________________ddn600" localSheetId="14">#REF!</definedName>
    <definedName name="______________________ddn600" localSheetId="1">#REF!</definedName>
    <definedName name="______________________ddn600" localSheetId="7">#REF!</definedName>
    <definedName name="______________________ddn600" localSheetId="9">#REF!</definedName>
    <definedName name="______________________ddn600" localSheetId="10">#REF!</definedName>
    <definedName name="______________________ddn600">#REF!</definedName>
    <definedName name="______________________dgt100" localSheetId="8">'[8]dongia _2_'!#REF!</definedName>
    <definedName name="______________________dgt100" localSheetId="13">'[8]dongia _2_'!#REF!</definedName>
    <definedName name="______________________dgt100" localSheetId="0">'[8]dongia _2_'!#REF!</definedName>
    <definedName name="______________________dgt100" localSheetId="11">'[8]dongia _2_'!#REF!</definedName>
    <definedName name="______________________dgt100" localSheetId="12">'[8]dongia _2_'!#REF!</definedName>
    <definedName name="______________________dgt100" localSheetId="14">'[8]dongia _2_'!#REF!</definedName>
    <definedName name="______________________dgt100" localSheetId="1">'[8]dongia _2_'!#REF!</definedName>
    <definedName name="______________________dgt100" localSheetId="7">'[8]dongia _2_'!#REF!</definedName>
    <definedName name="______________________dgt100" localSheetId="9">'[8]dongia _2_'!#REF!</definedName>
    <definedName name="______________________dgt100" localSheetId="10">'[8]dongia _2_'!#REF!</definedName>
    <definedName name="______________________dgt100">'[8]dongia _2_'!#REF!</definedName>
    <definedName name="______________________DIV1">'[5]daftar kuantitas'!$G$20</definedName>
    <definedName name="______________________DIV10" localSheetId="8">'[5]daftar kuantitas'!#REF!</definedName>
    <definedName name="______________________DIV10" localSheetId="13">'[5]daftar kuantitas'!#REF!</definedName>
    <definedName name="______________________DIV10" localSheetId="0">'[5]daftar kuantitas'!#REF!</definedName>
    <definedName name="______________________DIV10" localSheetId="11">'[5]daftar kuantitas'!#REF!</definedName>
    <definedName name="______________________DIV10" localSheetId="12">'[5]daftar kuantitas'!#REF!</definedName>
    <definedName name="______________________DIV10" localSheetId="14">'[5]daftar kuantitas'!#REF!</definedName>
    <definedName name="______________________DIV10" localSheetId="1">'[5]daftar kuantitas'!#REF!</definedName>
    <definedName name="______________________DIV10" localSheetId="7">'[5]daftar kuantitas'!#REF!</definedName>
    <definedName name="______________________DIV10" localSheetId="9">'[5]daftar kuantitas'!#REF!</definedName>
    <definedName name="______________________DIV10" localSheetId="10">'[5]daftar kuantitas'!#REF!</definedName>
    <definedName name="______________________DIV10">'[5]daftar kuantitas'!#REF!</definedName>
    <definedName name="______________________DIV11" localSheetId="8">'[5]daftar kuantitas'!#REF!</definedName>
    <definedName name="______________________DIV11" localSheetId="13">'[5]daftar kuantitas'!#REF!</definedName>
    <definedName name="______________________DIV11" localSheetId="0">'[5]daftar kuantitas'!#REF!</definedName>
    <definedName name="______________________DIV11" localSheetId="11">'[5]daftar kuantitas'!#REF!</definedName>
    <definedName name="______________________DIV11" localSheetId="12">'[5]daftar kuantitas'!#REF!</definedName>
    <definedName name="______________________DIV11" localSheetId="14">'[5]daftar kuantitas'!#REF!</definedName>
    <definedName name="______________________DIV11" localSheetId="1">'[5]daftar kuantitas'!#REF!</definedName>
    <definedName name="______________________DIV11" localSheetId="7">'[5]daftar kuantitas'!#REF!</definedName>
    <definedName name="______________________DIV11" localSheetId="9">'[5]daftar kuantitas'!#REF!</definedName>
    <definedName name="______________________DIV11" localSheetId="10">'[5]daftar kuantitas'!#REF!</definedName>
    <definedName name="______________________DIV11">'[5]daftar kuantitas'!#REF!</definedName>
    <definedName name="______________________DIV2">'[5]daftar kuantitas'!$G$28</definedName>
    <definedName name="______________________DIV3">'[5]daftar kuantitas'!$G$35</definedName>
    <definedName name="______________________DIV4">'[5]daftar kuantitas'!$G$48</definedName>
    <definedName name="______________________DIV5">'[5]daftar kuantitas'!$G$55</definedName>
    <definedName name="______________________DIV7">'[5]daftar kuantitas'!$G$73</definedName>
    <definedName name="______________________DIV8" localSheetId="8">'[5]daftar kuantitas'!#REF!</definedName>
    <definedName name="______________________DIV8" localSheetId="13">'[5]daftar kuantitas'!#REF!</definedName>
    <definedName name="______________________DIV8" localSheetId="0">'[5]daftar kuantitas'!#REF!</definedName>
    <definedName name="______________________DIV8" localSheetId="11">'[5]daftar kuantitas'!#REF!</definedName>
    <definedName name="______________________DIV8" localSheetId="12">'[5]daftar kuantitas'!#REF!</definedName>
    <definedName name="______________________DIV8" localSheetId="14">'[5]daftar kuantitas'!#REF!</definedName>
    <definedName name="______________________DIV8" localSheetId="1">'[5]daftar kuantitas'!#REF!</definedName>
    <definedName name="______________________DIV8" localSheetId="7">'[5]daftar kuantitas'!#REF!</definedName>
    <definedName name="______________________DIV8" localSheetId="9">'[5]daftar kuantitas'!#REF!</definedName>
    <definedName name="______________________DIV8" localSheetId="10">'[5]daftar kuantitas'!#REF!</definedName>
    <definedName name="______________________DIV8">'[5]daftar kuantitas'!#REF!</definedName>
    <definedName name="______________________DIV9" localSheetId="8">'[5]daftar kuantitas'!#REF!</definedName>
    <definedName name="______________________DIV9" localSheetId="13">'[5]daftar kuantitas'!#REF!</definedName>
    <definedName name="______________________DIV9" localSheetId="0">'[5]daftar kuantitas'!#REF!</definedName>
    <definedName name="______________________DIV9" localSheetId="11">'[5]daftar kuantitas'!#REF!</definedName>
    <definedName name="______________________DIV9" localSheetId="12">'[5]daftar kuantitas'!#REF!</definedName>
    <definedName name="______________________DIV9" localSheetId="14">'[5]daftar kuantitas'!#REF!</definedName>
    <definedName name="______________________DIV9" localSheetId="1">'[5]daftar kuantitas'!#REF!</definedName>
    <definedName name="______________________DIV9" localSheetId="7">'[5]daftar kuantitas'!#REF!</definedName>
    <definedName name="______________________DIV9" localSheetId="9">'[5]daftar kuantitas'!#REF!</definedName>
    <definedName name="______________________DIV9" localSheetId="10">'[5]daftar kuantitas'!#REF!</definedName>
    <definedName name="______________________DIV9">'[5]daftar kuantitas'!#REF!</definedName>
    <definedName name="______________________GID1">[8]LKVL_CK_HT_GD1!$A$4</definedName>
    <definedName name="______________________HAL1" localSheetId="8">#REF!</definedName>
    <definedName name="______________________HAL1" localSheetId="13">#REF!</definedName>
    <definedName name="______________________HAL1" localSheetId="0">#REF!</definedName>
    <definedName name="______________________HAL1" localSheetId="11">#REF!</definedName>
    <definedName name="______________________HAL1" localSheetId="12">#REF!</definedName>
    <definedName name="______________________HAL1" localSheetId="14">#REF!</definedName>
    <definedName name="______________________HAL1" localSheetId="1">#REF!</definedName>
    <definedName name="______________________HAL1" localSheetId="7">#REF!</definedName>
    <definedName name="______________________HAL1" localSheetId="9">#REF!</definedName>
    <definedName name="______________________HAL1" localSheetId="10">#REF!</definedName>
    <definedName name="______________________HAL1">#REF!</definedName>
    <definedName name="______________________HAL2" localSheetId="8">#REF!</definedName>
    <definedName name="______________________HAL2" localSheetId="13">#REF!</definedName>
    <definedName name="______________________HAL2" localSheetId="0">#REF!</definedName>
    <definedName name="______________________HAL2" localSheetId="11">#REF!</definedName>
    <definedName name="______________________HAL2" localSheetId="12">#REF!</definedName>
    <definedName name="______________________HAL2" localSheetId="14">#REF!</definedName>
    <definedName name="______________________HAL2" localSheetId="1">#REF!</definedName>
    <definedName name="______________________HAL2" localSheetId="7">#REF!</definedName>
    <definedName name="______________________HAL2" localSheetId="9">#REF!</definedName>
    <definedName name="______________________HAL2" localSheetId="10">#REF!</definedName>
    <definedName name="______________________HAL2">#REF!</definedName>
    <definedName name="______________________HAL7" localSheetId="8">'[5]daftar kuantitas'!#REF!</definedName>
    <definedName name="______________________HAL7" localSheetId="13">'[5]daftar kuantitas'!#REF!</definedName>
    <definedName name="______________________HAL7" localSheetId="0">'[5]daftar kuantitas'!#REF!</definedName>
    <definedName name="______________________HAL7" localSheetId="11">'[5]daftar kuantitas'!#REF!</definedName>
    <definedName name="______________________HAL7" localSheetId="12">'[5]daftar kuantitas'!#REF!</definedName>
    <definedName name="______________________HAL7" localSheetId="14">'[5]daftar kuantitas'!#REF!</definedName>
    <definedName name="______________________HAL7" localSheetId="1">'[5]daftar kuantitas'!#REF!</definedName>
    <definedName name="______________________HAL7" localSheetId="7">'[5]daftar kuantitas'!#REF!</definedName>
    <definedName name="______________________HAL7" localSheetId="9">'[5]daftar kuantitas'!#REF!</definedName>
    <definedName name="______________________HAL7" localSheetId="10">'[5]daftar kuantitas'!#REF!</definedName>
    <definedName name="______________________HAL7">'[5]daftar kuantitas'!#REF!</definedName>
    <definedName name="______________________MAC12" localSheetId="8">#REF!</definedName>
    <definedName name="______________________MAC12" localSheetId="13">#REF!</definedName>
    <definedName name="______________________MAC12" localSheetId="0">#REF!</definedName>
    <definedName name="______________________MAC12" localSheetId="11">#REF!</definedName>
    <definedName name="______________________MAC12" localSheetId="12">#REF!</definedName>
    <definedName name="______________________MAC12" localSheetId="14">#REF!</definedName>
    <definedName name="______________________MAC12" localSheetId="1">#REF!</definedName>
    <definedName name="______________________MAC12" localSheetId="7">#REF!</definedName>
    <definedName name="______________________MAC12" localSheetId="9">#REF!</definedName>
    <definedName name="______________________MAC12" localSheetId="10">#REF!</definedName>
    <definedName name="______________________MAC12">#REF!</definedName>
    <definedName name="______________________MAC46" localSheetId="8">#REF!</definedName>
    <definedName name="______________________MAC46" localSheetId="13">#REF!</definedName>
    <definedName name="______________________MAC46" localSheetId="0">#REF!</definedName>
    <definedName name="______________________MAC46" localSheetId="11">#REF!</definedName>
    <definedName name="______________________MAC46" localSheetId="12">#REF!</definedName>
    <definedName name="______________________MAC46" localSheetId="14">#REF!</definedName>
    <definedName name="______________________MAC46" localSheetId="1">#REF!</definedName>
    <definedName name="______________________MAC46" localSheetId="7">#REF!</definedName>
    <definedName name="______________________MAC46" localSheetId="9">#REF!</definedName>
    <definedName name="______________________MAC46" localSheetId="10">#REF!</definedName>
    <definedName name="______________________MAC46">#REF!</definedName>
    <definedName name="______________________MDE01">[11]ALAT!$BO$27</definedName>
    <definedName name="______________________MDE02">[11]ALAT!$BO$47</definedName>
    <definedName name="______________________MDE03">[11]ALAT!$BO$67</definedName>
    <definedName name="______________________MDE04">[11]ALAT!$BO$87</definedName>
    <definedName name="______________________MDE05">[11]ALAT!$BO$107</definedName>
    <definedName name="______________________MDE06">[11]ALAT!$BO$127</definedName>
    <definedName name="______________________MDE07">[11]ALAT!$BO$147</definedName>
    <definedName name="______________________MDE08">[11]ALAT!$BO$167</definedName>
    <definedName name="______________________MDE09">[11]ALAT!$BO$187</definedName>
    <definedName name="______________________MDE10">[11]ALAT!$BO$207</definedName>
    <definedName name="______________________MDE11">[11]ALAT!$BO$227</definedName>
    <definedName name="______________________MDE12">[11]ALAT!$BO$247</definedName>
    <definedName name="______________________MDE13">[11]ALAT!$BO$267</definedName>
    <definedName name="______________________MDE14">[11]ALAT!$BO$287</definedName>
    <definedName name="______________________MDE15">[11]ALAT!$BO$307</definedName>
    <definedName name="______________________MDE16">[11]ALAT!$BO$327</definedName>
    <definedName name="______________________MDE17">[11]ALAT!$BO$347</definedName>
    <definedName name="______________________MDE18">[11]ALAT!$BO$367</definedName>
    <definedName name="______________________MDE19">[11]ALAT!$BO$387</definedName>
    <definedName name="______________________MDE20">[11]ALAT!$BO$407</definedName>
    <definedName name="______________________MDE21">[11]ALAT!$BO$427</definedName>
    <definedName name="______________________MDE22">[11]ALAT!$BO$447</definedName>
    <definedName name="______________________MDE23">[11]ALAT!$BO$467</definedName>
    <definedName name="______________________MDE24">[11]ALAT!$BO$487</definedName>
    <definedName name="______________________MDE25">[11]ALAT!$BO$507</definedName>
    <definedName name="______________________MDE26">[11]ALAT!$BO$527</definedName>
    <definedName name="______________________MDE27">[11]ALAT!$BO$547</definedName>
    <definedName name="______________________MDE28">[11]ALAT!$BO$567</definedName>
    <definedName name="______________________MDE29">[11]ALAT!$BO$587</definedName>
    <definedName name="______________________MDE30">[11]ALAT!$BO$607</definedName>
    <definedName name="______________________MDE31">[11]ALAT!$BO$627</definedName>
    <definedName name="______________________MDE32">[11]ALAT!$BO$647</definedName>
    <definedName name="______________________MDE33">[11]ALAT!$BO$667</definedName>
    <definedName name="______________________MDE34">[11]ALAT!$BO$698</definedName>
    <definedName name="______________________MDE35">'[7]Peralatan (2)'!$R$27</definedName>
    <definedName name="______________________ME01">[11]ALAT!$BO$26</definedName>
    <definedName name="______________________ME02">[11]ALAT!$BO$46</definedName>
    <definedName name="______________________ME03">[11]ALAT!$BO$66</definedName>
    <definedName name="______________________ME04">[11]ALAT!$BO$86</definedName>
    <definedName name="______________________ME05">[11]ALAT!$BO$106</definedName>
    <definedName name="______________________ME06">[11]ALAT!$BO$126</definedName>
    <definedName name="______________________ME07">[11]ALAT!$BO$146</definedName>
    <definedName name="______________________ME08">[11]ALAT!$BO$166</definedName>
    <definedName name="______________________ME09">[11]ALAT!$BO$186</definedName>
    <definedName name="______________________ME10">[11]ALAT!$BO$206</definedName>
    <definedName name="______________________ME11">[11]ALAT!$BO$226</definedName>
    <definedName name="______________________ME12">[11]ALAT!$BO$246</definedName>
    <definedName name="______________________ME13">[11]ALAT!$BO$266</definedName>
    <definedName name="______________________ME14">[11]ALAT!$BO$286</definedName>
    <definedName name="______________________ME15">[11]ALAT!$BO$306</definedName>
    <definedName name="______________________ME16">[11]ALAT!$BO$326</definedName>
    <definedName name="______________________ME17">[11]ALAT!$BO$346</definedName>
    <definedName name="______________________ME18">[11]ALAT!$BO$366</definedName>
    <definedName name="______________________ME19">[11]ALAT!$BO$386</definedName>
    <definedName name="______________________ME20">[11]ALAT!$BO$406</definedName>
    <definedName name="______________________ME21">[11]ALAT!$BO$426</definedName>
    <definedName name="______________________ME22">[11]ALAT!$BO$446</definedName>
    <definedName name="______________________ME23">[11]ALAT!$BO$466</definedName>
    <definedName name="______________________ME24">[11]ALAT!$BO$486</definedName>
    <definedName name="______________________ME25">[11]ALAT!$BO$506</definedName>
    <definedName name="______________________ME26">[11]ALAT!$BO$526</definedName>
    <definedName name="______________________ME27">[11]ALAT!$BO$546</definedName>
    <definedName name="______________________ME28">[11]ALAT!$BO$566</definedName>
    <definedName name="______________________ME29">[11]ALAT!$BO$586</definedName>
    <definedName name="______________________ME30">[11]ALAT!$BO$606</definedName>
    <definedName name="______________________ME31">[11]ALAT!$BO$626</definedName>
    <definedName name="______________________ME32">[11]ALAT!$BO$646</definedName>
    <definedName name="______________________ME33">[11]ALAT!$BO$666</definedName>
    <definedName name="______________________ME34">[11]ALAT!$BO$697</definedName>
    <definedName name="______________________ME35">'[7]Peralatan (2)'!$R$26</definedName>
    <definedName name="______________________NCL100" localSheetId="8">#REF!</definedName>
    <definedName name="______________________NCL100" localSheetId="13">#REF!</definedName>
    <definedName name="______________________NCL100" localSheetId="0">#REF!</definedName>
    <definedName name="______________________NCL100" localSheetId="11">#REF!</definedName>
    <definedName name="______________________NCL100" localSheetId="12">#REF!</definedName>
    <definedName name="______________________NCL100" localSheetId="14">#REF!</definedName>
    <definedName name="______________________NCL100" localSheetId="1">#REF!</definedName>
    <definedName name="______________________NCL100" localSheetId="7">#REF!</definedName>
    <definedName name="______________________NCL100" localSheetId="9">#REF!</definedName>
    <definedName name="______________________NCL100" localSheetId="10">#REF!</definedName>
    <definedName name="______________________NCL100">#REF!</definedName>
    <definedName name="______________________NCL200" localSheetId="8">#REF!</definedName>
    <definedName name="______________________NCL200" localSheetId="13">#REF!</definedName>
    <definedName name="______________________NCL200" localSheetId="0">#REF!</definedName>
    <definedName name="______________________NCL200" localSheetId="11">#REF!</definedName>
    <definedName name="______________________NCL200" localSheetId="12">#REF!</definedName>
    <definedName name="______________________NCL200" localSheetId="14">#REF!</definedName>
    <definedName name="______________________NCL200" localSheetId="1">#REF!</definedName>
    <definedName name="______________________NCL200" localSheetId="7">#REF!</definedName>
    <definedName name="______________________NCL200" localSheetId="9">#REF!</definedName>
    <definedName name="______________________NCL200" localSheetId="10">#REF!</definedName>
    <definedName name="______________________NCL200">#REF!</definedName>
    <definedName name="______________________NCL250" localSheetId="8">#REF!</definedName>
    <definedName name="______________________NCL250" localSheetId="13">#REF!</definedName>
    <definedName name="______________________NCL250" localSheetId="0">#REF!</definedName>
    <definedName name="______________________NCL250" localSheetId="11">#REF!</definedName>
    <definedName name="______________________NCL250" localSheetId="12">#REF!</definedName>
    <definedName name="______________________NCL250" localSheetId="14">#REF!</definedName>
    <definedName name="______________________NCL250" localSheetId="1">#REF!</definedName>
    <definedName name="______________________NCL250" localSheetId="7">#REF!</definedName>
    <definedName name="______________________NCL250" localSheetId="9">#REF!</definedName>
    <definedName name="______________________NCL250" localSheetId="10">#REF!</definedName>
    <definedName name="______________________NCL250">#REF!</definedName>
    <definedName name="______________________nin190" localSheetId="8">#REF!</definedName>
    <definedName name="______________________nin190" localSheetId="13">#REF!</definedName>
    <definedName name="______________________nin190" localSheetId="0">#REF!</definedName>
    <definedName name="______________________nin190" localSheetId="11">#REF!</definedName>
    <definedName name="______________________nin190" localSheetId="12">#REF!</definedName>
    <definedName name="______________________nin190" localSheetId="14">#REF!</definedName>
    <definedName name="______________________nin190" localSheetId="1">#REF!</definedName>
    <definedName name="______________________nin190" localSheetId="7">#REF!</definedName>
    <definedName name="______________________nin190" localSheetId="9">#REF!</definedName>
    <definedName name="______________________nin190" localSheetId="10">#REF!</definedName>
    <definedName name="______________________nin190">#REF!</definedName>
    <definedName name="______________________sc1" localSheetId="8">#REF!</definedName>
    <definedName name="______________________sc1" localSheetId="13">#REF!</definedName>
    <definedName name="______________________sc1" localSheetId="0">#REF!</definedName>
    <definedName name="______________________sc1" localSheetId="11">#REF!</definedName>
    <definedName name="______________________sc1" localSheetId="12">#REF!</definedName>
    <definedName name="______________________sc1" localSheetId="14">#REF!</definedName>
    <definedName name="______________________sc1" localSheetId="1">#REF!</definedName>
    <definedName name="______________________sc1" localSheetId="7">#REF!</definedName>
    <definedName name="______________________sc1" localSheetId="9">#REF!</definedName>
    <definedName name="______________________sc1" localSheetId="10">#REF!</definedName>
    <definedName name="______________________sc1">#REF!</definedName>
    <definedName name="______________________SC2" localSheetId="8">#REF!</definedName>
    <definedName name="______________________SC2" localSheetId="13">#REF!</definedName>
    <definedName name="______________________SC2" localSheetId="0">#REF!</definedName>
    <definedName name="______________________SC2" localSheetId="11">#REF!</definedName>
    <definedName name="______________________SC2" localSheetId="12">#REF!</definedName>
    <definedName name="______________________SC2" localSheetId="14">#REF!</definedName>
    <definedName name="______________________SC2" localSheetId="1">#REF!</definedName>
    <definedName name="______________________SC2" localSheetId="7">#REF!</definedName>
    <definedName name="______________________SC2" localSheetId="9">#REF!</definedName>
    <definedName name="______________________SC2" localSheetId="10">#REF!</definedName>
    <definedName name="______________________SC2">#REF!</definedName>
    <definedName name="______________________sc3" localSheetId="8">#REF!</definedName>
    <definedName name="______________________sc3" localSheetId="13">#REF!</definedName>
    <definedName name="______________________sc3" localSheetId="0">#REF!</definedName>
    <definedName name="______________________sc3" localSheetId="11">#REF!</definedName>
    <definedName name="______________________sc3" localSheetId="12">#REF!</definedName>
    <definedName name="______________________sc3" localSheetId="14">#REF!</definedName>
    <definedName name="______________________sc3" localSheetId="1">#REF!</definedName>
    <definedName name="______________________sc3" localSheetId="7">#REF!</definedName>
    <definedName name="______________________sc3" localSheetId="9">#REF!</definedName>
    <definedName name="______________________sc3" localSheetId="10">#REF!</definedName>
    <definedName name="______________________sc3">#REF!</definedName>
    <definedName name="______________________SN3" localSheetId="8">#REF!</definedName>
    <definedName name="______________________SN3" localSheetId="13">#REF!</definedName>
    <definedName name="______________________SN3" localSheetId="0">#REF!</definedName>
    <definedName name="______________________SN3" localSheetId="11">#REF!</definedName>
    <definedName name="______________________SN3" localSheetId="12">#REF!</definedName>
    <definedName name="______________________SN3" localSheetId="14">#REF!</definedName>
    <definedName name="______________________SN3" localSheetId="1">#REF!</definedName>
    <definedName name="______________________SN3" localSheetId="7">#REF!</definedName>
    <definedName name="______________________SN3" localSheetId="9">#REF!</definedName>
    <definedName name="______________________SN3" localSheetId="10">#REF!</definedName>
    <definedName name="______________________SN3">#REF!</definedName>
    <definedName name="______________________th100" localSheetId="8">'[10]dongia _2_'!#REF!</definedName>
    <definedName name="______________________th100" localSheetId="13">'[10]dongia _2_'!#REF!</definedName>
    <definedName name="______________________th100" localSheetId="0">'[10]dongia _2_'!#REF!</definedName>
    <definedName name="______________________th100" localSheetId="11">'[10]dongia _2_'!#REF!</definedName>
    <definedName name="______________________th100" localSheetId="12">'[10]dongia _2_'!#REF!</definedName>
    <definedName name="______________________th100" localSheetId="14">'[10]dongia _2_'!#REF!</definedName>
    <definedName name="______________________th100" localSheetId="1">'[10]dongia _2_'!#REF!</definedName>
    <definedName name="______________________th100" localSheetId="7">'[10]dongia _2_'!#REF!</definedName>
    <definedName name="______________________th100" localSheetId="9">'[10]dongia _2_'!#REF!</definedName>
    <definedName name="______________________th100" localSheetId="10">'[10]dongia _2_'!#REF!</definedName>
    <definedName name="______________________th100">'[10]dongia _2_'!#REF!</definedName>
    <definedName name="______________________TH160" localSheetId="8">'[10]dongia _2_'!#REF!</definedName>
    <definedName name="______________________TH160" localSheetId="13">'[10]dongia _2_'!#REF!</definedName>
    <definedName name="______________________TH160" localSheetId="0">'[10]dongia _2_'!#REF!</definedName>
    <definedName name="______________________TH160" localSheetId="11">'[10]dongia _2_'!#REF!</definedName>
    <definedName name="______________________TH160" localSheetId="12">'[10]dongia _2_'!#REF!</definedName>
    <definedName name="______________________TH160" localSheetId="14">'[10]dongia _2_'!#REF!</definedName>
    <definedName name="______________________TH160" localSheetId="1">'[10]dongia _2_'!#REF!</definedName>
    <definedName name="______________________TH160" localSheetId="7">'[10]dongia _2_'!#REF!</definedName>
    <definedName name="______________________TH160" localSheetId="9">'[10]dongia _2_'!#REF!</definedName>
    <definedName name="______________________TH160" localSheetId="10">'[10]dongia _2_'!#REF!</definedName>
    <definedName name="______________________TH160">'[10]dongia _2_'!#REF!</definedName>
    <definedName name="______________________TL1" localSheetId="8">#REF!</definedName>
    <definedName name="______________________TL1" localSheetId="13">#REF!</definedName>
    <definedName name="______________________TL1" localSheetId="0">#REF!</definedName>
    <definedName name="______________________TL1" localSheetId="11">#REF!</definedName>
    <definedName name="______________________TL1" localSheetId="12">#REF!</definedName>
    <definedName name="______________________TL1" localSheetId="14">#REF!</definedName>
    <definedName name="______________________TL1" localSheetId="1">#REF!</definedName>
    <definedName name="______________________TL1" localSheetId="7">#REF!</definedName>
    <definedName name="______________________TL1" localSheetId="9">#REF!</definedName>
    <definedName name="______________________TL1" localSheetId="10">#REF!</definedName>
    <definedName name="______________________TL1">#REF!</definedName>
    <definedName name="______________________TL2" localSheetId="8">#REF!</definedName>
    <definedName name="______________________TL2" localSheetId="13">#REF!</definedName>
    <definedName name="______________________TL2" localSheetId="0">#REF!</definedName>
    <definedName name="______________________TL2" localSheetId="11">#REF!</definedName>
    <definedName name="______________________TL2" localSheetId="12">#REF!</definedName>
    <definedName name="______________________TL2" localSheetId="14">#REF!</definedName>
    <definedName name="______________________TL2" localSheetId="1">#REF!</definedName>
    <definedName name="______________________TL2" localSheetId="7">#REF!</definedName>
    <definedName name="______________________TL2" localSheetId="9">#REF!</definedName>
    <definedName name="______________________TL2" localSheetId="10">#REF!</definedName>
    <definedName name="______________________TL2">#REF!</definedName>
    <definedName name="______________________TL3" localSheetId="8">#REF!</definedName>
    <definedName name="______________________TL3" localSheetId="13">#REF!</definedName>
    <definedName name="______________________TL3" localSheetId="0">#REF!</definedName>
    <definedName name="______________________TL3" localSheetId="11">#REF!</definedName>
    <definedName name="______________________TL3" localSheetId="12">#REF!</definedName>
    <definedName name="______________________TL3" localSheetId="14">#REF!</definedName>
    <definedName name="______________________TL3" localSheetId="1">#REF!</definedName>
    <definedName name="______________________TL3" localSheetId="7">#REF!</definedName>
    <definedName name="______________________TL3" localSheetId="9">#REF!</definedName>
    <definedName name="______________________TL3" localSheetId="10">#REF!</definedName>
    <definedName name="______________________TL3">#REF!</definedName>
    <definedName name="______________________TLA120" localSheetId="8">#REF!</definedName>
    <definedName name="______________________TLA120" localSheetId="13">#REF!</definedName>
    <definedName name="______________________TLA120" localSheetId="0">#REF!</definedName>
    <definedName name="______________________TLA120" localSheetId="11">#REF!</definedName>
    <definedName name="______________________TLA120" localSheetId="12">#REF!</definedName>
    <definedName name="______________________TLA120" localSheetId="14">#REF!</definedName>
    <definedName name="______________________TLA120" localSheetId="1">#REF!</definedName>
    <definedName name="______________________TLA120" localSheetId="7">#REF!</definedName>
    <definedName name="______________________TLA120" localSheetId="9">#REF!</definedName>
    <definedName name="______________________TLA120" localSheetId="10">#REF!</definedName>
    <definedName name="______________________TLA120">#REF!</definedName>
    <definedName name="______________________TLA35" localSheetId="8">#REF!</definedName>
    <definedName name="______________________TLA35" localSheetId="13">#REF!</definedName>
    <definedName name="______________________TLA35" localSheetId="0">#REF!</definedName>
    <definedName name="______________________TLA35" localSheetId="11">#REF!</definedName>
    <definedName name="______________________TLA35" localSheetId="12">#REF!</definedName>
    <definedName name="______________________TLA35" localSheetId="14">#REF!</definedName>
    <definedName name="______________________TLA35" localSheetId="1">#REF!</definedName>
    <definedName name="______________________TLA35" localSheetId="7">#REF!</definedName>
    <definedName name="______________________TLA35" localSheetId="9">#REF!</definedName>
    <definedName name="______________________TLA35" localSheetId="10">#REF!</definedName>
    <definedName name="______________________TLA35">#REF!</definedName>
    <definedName name="______________________TLA50" localSheetId="8">#REF!</definedName>
    <definedName name="______________________TLA50" localSheetId="13">#REF!</definedName>
    <definedName name="______________________TLA50" localSheetId="0">#REF!</definedName>
    <definedName name="______________________TLA50" localSheetId="11">#REF!</definedName>
    <definedName name="______________________TLA50" localSheetId="12">#REF!</definedName>
    <definedName name="______________________TLA50" localSheetId="14">#REF!</definedName>
    <definedName name="______________________TLA50" localSheetId="1">#REF!</definedName>
    <definedName name="______________________TLA50" localSheetId="7">#REF!</definedName>
    <definedName name="______________________TLA50" localSheetId="9">#REF!</definedName>
    <definedName name="______________________TLA50" localSheetId="10">#REF!</definedName>
    <definedName name="______________________TLA50">#REF!</definedName>
    <definedName name="______________________TLA70" localSheetId="8">#REF!</definedName>
    <definedName name="______________________TLA70" localSheetId="13">#REF!</definedName>
    <definedName name="______________________TLA70" localSheetId="0">#REF!</definedName>
    <definedName name="______________________TLA70" localSheetId="11">#REF!</definedName>
    <definedName name="______________________TLA70" localSheetId="12">#REF!</definedName>
    <definedName name="______________________TLA70" localSheetId="14">#REF!</definedName>
    <definedName name="______________________TLA70" localSheetId="1">#REF!</definedName>
    <definedName name="______________________TLA70" localSheetId="7">#REF!</definedName>
    <definedName name="______________________TLA70" localSheetId="9">#REF!</definedName>
    <definedName name="______________________TLA70" localSheetId="10">#REF!</definedName>
    <definedName name="______________________TLA70">#REF!</definedName>
    <definedName name="______________________TLA95" localSheetId="8">#REF!</definedName>
    <definedName name="______________________TLA95" localSheetId="13">#REF!</definedName>
    <definedName name="______________________TLA95" localSheetId="0">#REF!</definedName>
    <definedName name="______________________TLA95" localSheetId="11">#REF!</definedName>
    <definedName name="______________________TLA95" localSheetId="12">#REF!</definedName>
    <definedName name="______________________TLA95" localSheetId="14">#REF!</definedName>
    <definedName name="______________________TLA95" localSheetId="1">#REF!</definedName>
    <definedName name="______________________TLA95" localSheetId="7">#REF!</definedName>
    <definedName name="______________________TLA95" localSheetId="9">#REF!</definedName>
    <definedName name="______________________TLA95" localSheetId="10">#REF!</definedName>
    <definedName name="______________________TLA95">#REF!</definedName>
    <definedName name="______________________TR250" localSheetId="8">'[10]dongia _2_'!#REF!</definedName>
    <definedName name="______________________TR250" localSheetId="13">'[10]dongia _2_'!#REF!</definedName>
    <definedName name="______________________TR250" localSheetId="0">'[10]dongia _2_'!#REF!</definedName>
    <definedName name="______________________TR250" localSheetId="11">'[10]dongia _2_'!#REF!</definedName>
    <definedName name="______________________TR250" localSheetId="12">'[10]dongia _2_'!#REF!</definedName>
    <definedName name="______________________TR250" localSheetId="14">'[10]dongia _2_'!#REF!</definedName>
    <definedName name="______________________TR250" localSheetId="1">'[10]dongia _2_'!#REF!</definedName>
    <definedName name="______________________TR250" localSheetId="7">'[10]dongia _2_'!#REF!</definedName>
    <definedName name="______________________TR250" localSheetId="9">'[10]dongia _2_'!#REF!</definedName>
    <definedName name="______________________TR250" localSheetId="10">'[10]dongia _2_'!#REF!</definedName>
    <definedName name="______________________TR250">'[10]dongia _2_'!#REF!</definedName>
    <definedName name="______________________tr375" localSheetId="8">[10]giathanh1!#REF!</definedName>
    <definedName name="______________________tr375" localSheetId="13">[10]giathanh1!#REF!</definedName>
    <definedName name="______________________tr375" localSheetId="0">[10]giathanh1!#REF!</definedName>
    <definedName name="______________________tr375" localSheetId="11">[10]giathanh1!#REF!</definedName>
    <definedName name="______________________tr375" localSheetId="12">[10]giathanh1!#REF!</definedName>
    <definedName name="______________________tr375" localSheetId="14">[10]giathanh1!#REF!</definedName>
    <definedName name="______________________tr375" localSheetId="1">[10]giathanh1!#REF!</definedName>
    <definedName name="______________________tr375" localSheetId="7">[10]giathanh1!#REF!</definedName>
    <definedName name="______________________tr375" localSheetId="9">[10]giathanh1!#REF!</definedName>
    <definedName name="______________________tr375" localSheetId="10">[10]giathanh1!#REF!</definedName>
    <definedName name="______________________tr375">[10]giathanh1!#REF!</definedName>
    <definedName name="______________________VL100" localSheetId="8">#REF!</definedName>
    <definedName name="______________________VL100" localSheetId="13">#REF!</definedName>
    <definedName name="______________________VL100" localSheetId="0">#REF!</definedName>
    <definedName name="______________________VL100" localSheetId="11">#REF!</definedName>
    <definedName name="______________________VL100" localSheetId="12">#REF!</definedName>
    <definedName name="______________________VL100" localSheetId="14">#REF!</definedName>
    <definedName name="______________________VL100" localSheetId="1">#REF!</definedName>
    <definedName name="______________________VL100" localSheetId="7">#REF!</definedName>
    <definedName name="______________________VL100" localSheetId="9">#REF!</definedName>
    <definedName name="______________________VL100" localSheetId="10">#REF!</definedName>
    <definedName name="______________________VL100">#REF!</definedName>
    <definedName name="______________________VL200" localSheetId="8">#REF!</definedName>
    <definedName name="______________________VL200" localSheetId="13">#REF!</definedName>
    <definedName name="______________________VL200" localSheetId="0">#REF!</definedName>
    <definedName name="______________________VL200" localSheetId="11">#REF!</definedName>
    <definedName name="______________________VL200" localSheetId="12">#REF!</definedName>
    <definedName name="______________________VL200" localSheetId="14">#REF!</definedName>
    <definedName name="______________________VL200" localSheetId="1">#REF!</definedName>
    <definedName name="______________________VL200" localSheetId="7">#REF!</definedName>
    <definedName name="______________________VL200" localSheetId="9">#REF!</definedName>
    <definedName name="______________________VL200" localSheetId="10">#REF!</definedName>
    <definedName name="______________________VL200">#REF!</definedName>
    <definedName name="______________________VL250" localSheetId="8">#REF!</definedName>
    <definedName name="______________________VL250" localSheetId="13">#REF!</definedName>
    <definedName name="______________________VL250" localSheetId="0">#REF!</definedName>
    <definedName name="______________________VL250" localSheetId="11">#REF!</definedName>
    <definedName name="______________________VL250" localSheetId="12">#REF!</definedName>
    <definedName name="______________________VL250" localSheetId="14">#REF!</definedName>
    <definedName name="______________________VL250" localSheetId="1">#REF!</definedName>
    <definedName name="______________________VL250" localSheetId="7">#REF!</definedName>
    <definedName name="______________________VL250" localSheetId="9">#REF!</definedName>
    <definedName name="______________________VL250" localSheetId="10">#REF!</definedName>
    <definedName name="______________________VL250">#REF!</definedName>
    <definedName name="_____________________abb91" localSheetId="8">[8]chitimc!#REF!</definedName>
    <definedName name="_____________________abb91" localSheetId="13">[8]chitimc!#REF!</definedName>
    <definedName name="_____________________abb91" localSheetId="0">[8]chitimc!#REF!</definedName>
    <definedName name="_____________________abb91" localSheetId="11">[8]chitimc!#REF!</definedName>
    <definedName name="_____________________abb91" localSheetId="12">[8]chitimc!#REF!</definedName>
    <definedName name="_____________________abb91" localSheetId="14">[8]chitimc!#REF!</definedName>
    <definedName name="_____________________abb91" localSheetId="1">[8]chitimc!#REF!</definedName>
    <definedName name="_____________________abb91" localSheetId="7">[8]chitimc!#REF!</definedName>
    <definedName name="_____________________abb91" localSheetId="9">[8]chitimc!#REF!</definedName>
    <definedName name="_____________________abb91" localSheetId="10">[8]chitimc!#REF!</definedName>
    <definedName name="_____________________abb91">[8]chitimc!#REF!</definedName>
    <definedName name="_____________________CT250" localSheetId="8">'[8]dongia _2_'!#REF!</definedName>
    <definedName name="_____________________CT250" localSheetId="13">'[8]dongia _2_'!#REF!</definedName>
    <definedName name="_____________________CT250" localSheetId="0">'[8]dongia _2_'!#REF!</definedName>
    <definedName name="_____________________CT250" localSheetId="11">'[8]dongia _2_'!#REF!</definedName>
    <definedName name="_____________________CT250" localSheetId="12">'[8]dongia _2_'!#REF!</definedName>
    <definedName name="_____________________CT250" localSheetId="14">'[8]dongia _2_'!#REF!</definedName>
    <definedName name="_____________________CT250" localSheetId="1">'[8]dongia _2_'!#REF!</definedName>
    <definedName name="_____________________CT250" localSheetId="7">'[8]dongia _2_'!#REF!</definedName>
    <definedName name="_____________________CT250" localSheetId="9">'[8]dongia _2_'!#REF!</definedName>
    <definedName name="_____________________CT250" localSheetId="10">'[8]dongia _2_'!#REF!</definedName>
    <definedName name="_____________________CT250">'[8]dongia _2_'!#REF!</definedName>
    <definedName name="_____________________ddn400" localSheetId="8">#REF!</definedName>
    <definedName name="_____________________ddn400" localSheetId="13">#REF!</definedName>
    <definedName name="_____________________ddn400" localSheetId="0">#REF!</definedName>
    <definedName name="_____________________ddn400" localSheetId="11">#REF!</definedName>
    <definedName name="_____________________ddn400" localSheetId="12">#REF!</definedName>
    <definedName name="_____________________ddn400" localSheetId="14">#REF!</definedName>
    <definedName name="_____________________ddn400" localSheetId="1">#REF!</definedName>
    <definedName name="_____________________ddn400" localSheetId="7">#REF!</definedName>
    <definedName name="_____________________ddn400" localSheetId="9">#REF!</definedName>
    <definedName name="_____________________ddn400" localSheetId="10">#REF!</definedName>
    <definedName name="_____________________ddn400">#REF!</definedName>
    <definedName name="_____________________ddn600" localSheetId="8">#REF!</definedName>
    <definedName name="_____________________ddn600" localSheetId="13">#REF!</definedName>
    <definedName name="_____________________ddn600" localSheetId="0">#REF!</definedName>
    <definedName name="_____________________ddn600" localSheetId="11">#REF!</definedName>
    <definedName name="_____________________ddn600" localSheetId="12">#REF!</definedName>
    <definedName name="_____________________ddn600" localSheetId="14">#REF!</definedName>
    <definedName name="_____________________ddn600" localSheetId="1">#REF!</definedName>
    <definedName name="_____________________ddn600" localSheetId="7">#REF!</definedName>
    <definedName name="_____________________ddn600" localSheetId="9">#REF!</definedName>
    <definedName name="_____________________ddn600" localSheetId="10">#REF!</definedName>
    <definedName name="_____________________ddn600">#REF!</definedName>
    <definedName name="_____________________dgt100" localSheetId="8">'[8]dongia _2_'!#REF!</definedName>
    <definedName name="_____________________dgt100" localSheetId="13">'[8]dongia _2_'!#REF!</definedName>
    <definedName name="_____________________dgt100" localSheetId="0">'[8]dongia _2_'!#REF!</definedName>
    <definedName name="_____________________dgt100" localSheetId="11">'[8]dongia _2_'!#REF!</definedName>
    <definedName name="_____________________dgt100" localSheetId="12">'[8]dongia _2_'!#REF!</definedName>
    <definedName name="_____________________dgt100" localSheetId="14">'[8]dongia _2_'!#REF!</definedName>
    <definedName name="_____________________dgt100" localSheetId="1">'[8]dongia _2_'!#REF!</definedName>
    <definedName name="_____________________dgt100" localSheetId="7">'[8]dongia _2_'!#REF!</definedName>
    <definedName name="_____________________dgt100" localSheetId="9">'[8]dongia _2_'!#REF!</definedName>
    <definedName name="_____________________dgt100" localSheetId="10">'[8]dongia _2_'!#REF!</definedName>
    <definedName name="_____________________dgt100">'[8]dongia _2_'!#REF!</definedName>
    <definedName name="_____________________DIV10" localSheetId="8">'[5]daftar kuantitas'!#REF!</definedName>
    <definedName name="_____________________DIV10" localSheetId="13">'[5]daftar kuantitas'!#REF!</definedName>
    <definedName name="_____________________DIV10" localSheetId="0">'[5]daftar kuantitas'!#REF!</definedName>
    <definedName name="_____________________DIV10" localSheetId="11">'[5]daftar kuantitas'!#REF!</definedName>
    <definedName name="_____________________DIV10" localSheetId="12">'[5]daftar kuantitas'!#REF!</definedName>
    <definedName name="_____________________DIV10" localSheetId="14">'[5]daftar kuantitas'!#REF!</definedName>
    <definedName name="_____________________DIV10" localSheetId="1">'[5]daftar kuantitas'!#REF!</definedName>
    <definedName name="_____________________DIV10" localSheetId="7">'[5]daftar kuantitas'!#REF!</definedName>
    <definedName name="_____________________DIV10" localSheetId="9">'[5]daftar kuantitas'!#REF!</definedName>
    <definedName name="_____________________DIV10" localSheetId="10">'[5]daftar kuantitas'!#REF!</definedName>
    <definedName name="_____________________DIV10">'[5]daftar kuantitas'!#REF!</definedName>
    <definedName name="_____________________DIV11" localSheetId="8">'[5]daftar kuantitas'!#REF!</definedName>
    <definedName name="_____________________DIV11" localSheetId="13">'[5]daftar kuantitas'!#REF!</definedName>
    <definedName name="_____________________DIV11" localSheetId="0">'[5]daftar kuantitas'!#REF!</definedName>
    <definedName name="_____________________DIV11" localSheetId="11">'[5]daftar kuantitas'!#REF!</definedName>
    <definedName name="_____________________DIV11" localSheetId="12">'[5]daftar kuantitas'!#REF!</definedName>
    <definedName name="_____________________DIV11" localSheetId="14">'[5]daftar kuantitas'!#REF!</definedName>
    <definedName name="_____________________DIV11" localSheetId="1">'[5]daftar kuantitas'!#REF!</definedName>
    <definedName name="_____________________DIV11" localSheetId="7">'[5]daftar kuantitas'!#REF!</definedName>
    <definedName name="_____________________DIV11" localSheetId="9">'[5]daftar kuantitas'!#REF!</definedName>
    <definedName name="_____________________DIV11" localSheetId="10">'[5]daftar kuantitas'!#REF!</definedName>
    <definedName name="_____________________DIV11">'[5]daftar kuantitas'!#REF!</definedName>
    <definedName name="_____________________DIV8" localSheetId="8">'[5]daftar kuantitas'!#REF!</definedName>
    <definedName name="_____________________DIV8" localSheetId="13">'[5]daftar kuantitas'!#REF!</definedName>
    <definedName name="_____________________DIV8" localSheetId="0">'[5]daftar kuantitas'!#REF!</definedName>
    <definedName name="_____________________DIV8" localSheetId="11">'[5]daftar kuantitas'!#REF!</definedName>
    <definedName name="_____________________DIV8" localSheetId="12">'[5]daftar kuantitas'!#REF!</definedName>
    <definedName name="_____________________DIV8" localSheetId="14">'[5]daftar kuantitas'!#REF!</definedName>
    <definedName name="_____________________DIV8" localSheetId="1">'[5]daftar kuantitas'!#REF!</definedName>
    <definedName name="_____________________DIV8" localSheetId="7">'[5]daftar kuantitas'!#REF!</definedName>
    <definedName name="_____________________DIV8" localSheetId="9">'[5]daftar kuantitas'!#REF!</definedName>
    <definedName name="_____________________DIV8" localSheetId="10">'[5]daftar kuantitas'!#REF!</definedName>
    <definedName name="_____________________DIV8">'[5]daftar kuantitas'!#REF!</definedName>
    <definedName name="_____________________DIV9" localSheetId="8">'[5]daftar kuantitas'!#REF!</definedName>
    <definedName name="_____________________DIV9" localSheetId="13">'[5]daftar kuantitas'!#REF!</definedName>
    <definedName name="_____________________DIV9" localSheetId="0">'[5]daftar kuantitas'!#REF!</definedName>
    <definedName name="_____________________DIV9" localSheetId="11">'[5]daftar kuantitas'!#REF!</definedName>
    <definedName name="_____________________DIV9" localSheetId="12">'[5]daftar kuantitas'!#REF!</definedName>
    <definedName name="_____________________DIV9" localSheetId="14">'[5]daftar kuantitas'!#REF!</definedName>
    <definedName name="_____________________DIV9" localSheetId="1">'[5]daftar kuantitas'!#REF!</definedName>
    <definedName name="_____________________DIV9" localSheetId="7">'[5]daftar kuantitas'!#REF!</definedName>
    <definedName name="_____________________DIV9" localSheetId="9">'[5]daftar kuantitas'!#REF!</definedName>
    <definedName name="_____________________DIV9" localSheetId="10">'[5]daftar kuantitas'!#REF!</definedName>
    <definedName name="_____________________DIV9">'[5]daftar kuantitas'!#REF!</definedName>
    <definedName name="_____________________GID1">[8]LKVL_CK_HT_GD1!$A$4</definedName>
    <definedName name="_____________________HAL1" localSheetId="8">#REF!</definedName>
    <definedName name="_____________________HAL1" localSheetId="13">#REF!</definedName>
    <definedName name="_____________________HAL1" localSheetId="0">#REF!</definedName>
    <definedName name="_____________________HAL1" localSheetId="11">#REF!</definedName>
    <definedName name="_____________________HAL1" localSheetId="12">#REF!</definedName>
    <definedName name="_____________________HAL1" localSheetId="14">#REF!</definedName>
    <definedName name="_____________________HAL1" localSheetId="1">#REF!</definedName>
    <definedName name="_____________________HAL1" localSheetId="7">#REF!</definedName>
    <definedName name="_____________________HAL1" localSheetId="9">#REF!</definedName>
    <definedName name="_____________________HAL1" localSheetId="10">#REF!</definedName>
    <definedName name="_____________________HAL1">#REF!</definedName>
    <definedName name="_____________________HAL2" localSheetId="8">#REF!</definedName>
    <definedName name="_____________________HAL2" localSheetId="13">#REF!</definedName>
    <definedName name="_____________________HAL2" localSheetId="0">#REF!</definedName>
    <definedName name="_____________________HAL2" localSheetId="11">#REF!</definedName>
    <definedName name="_____________________HAL2" localSheetId="12">#REF!</definedName>
    <definedName name="_____________________HAL2" localSheetId="14">#REF!</definedName>
    <definedName name="_____________________HAL2" localSheetId="1">#REF!</definedName>
    <definedName name="_____________________HAL2" localSheetId="7">#REF!</definedName>
    <definedName name="_____________________HAL2" localSheetId="9">#REF!</definedName>
    <definedName name="_____________________HAL2" localSheetId="10">#REF!</definedName>
    <definedName name="_____________________HAL2">#REF!</definedName>
    <definedName name="_____________________HAL7" localSheetId="8">'[5]daftar kuantitas'!#REF!</definedName>
    <definedName name="_____________________HAL7" localSheetId="13">'[5]daftar kuantitas'!#REF!</definedName>
    <definedName name="_____________________HAL7" localSheetId="0">'[5]daftar kuantitas'!#REF!</definedName>
    <definedName name="_____________________HAL7" localSheetId="11">'[5]daftar kuantitas'!#REF!</definedName>
    <definedName name="_____________________HAL7" localSheetId="12">'[5]daftar kuantitas'!#REF!</definedName>
    <definedName name="_____________________HAL7" localSheetId="14">'[5]daftar kuantitas'!#REF!</definedName>
    <definedName name="_____________________HAL7" localSheetId="1">'[5]daftar kuantitas'!#REF!</definedName>
    <definedName name="_____________________HAL7" localSheetId="7">'[5]daftar kuantitas'!#REF!</definedName>
    <definedName name="_____________________HAL7" localSheetId="9">'[5]daftar kuantitas'!#REF!</definedName>
    <definedName name="_____________________HAL7" localSheetId="10">'[5]daftar kuantitas'!#REF!</definedName>
    <definedName name="_____________________HAL7">'[5]daftar kuantitas'!#REF!</definedName>
    <definedName name="_____________________MAC12" localSheetId="8">#REF!</definedName>
    <definedName name="_____________________MAC12" localSheetId="13">#REF!</definedName>
    <definedName name="_____________________MAC12" localSheetId="0">#REF!</definedName>
    <definedName name="_____________________MAC12" localSheetId="11">#REF!</definedName>
    <definedName name="_____________________MAC12" localSheetId="12">#REF!</definedName>
    <definedName name="_____________________MAC12" localSheetId="14">#REF!</definedName>
    <definedName name="_____________________MAC12" localSheetId="1">#REF!</definedName>
    <definedName name="_____________________MAC12" localSheetId="7">#REF!</definedName>
    <definedName name="_____________________MAC12" localSheetId="9">#REF!</definedName>
    <definedName name="_____________________MAC12" localSheetId="10">#REF!</definedName>
    <definedName name="_____________________MAC12">#REF!</definedName>
    <definedName name="_____________________MAC46" localSheetId="8">#REF!</definedName>
    <definedName name="_____________________MAC46" localSheetId="13">#REF!</definedName>
    <definedName name="_____________________MAC46" localSheetId="0">#REF!</definedName>
    <definedName name="_____________________MAC46" localSheetId="11">#REF!</definedName>
    <definedName name="_____________________MAC46" localSheetId="12">#REF!</definedName>
    <definedName name="_____________________MAC46" localSheetId="14">#REF!</definedName>
    <definedName name="_____________________MAC46" localSheetId="1">#REF!</definedName>
    <definedName name="_____________________MAC46" localSheetId="7">#REF!</definedName>
    <definedName name="_____________________MAC46" localSheetId="9">#REF!</definedName>
    <definedName name="_____________________MAC46" localSheetId="10">#REF!</definedName>
    <definedName name="_____________________MAC46">#REF!</definedName>
    <definedName name="_____________________MDE01">[12]ALAT!$BO$27</definedName>
    <definedName name="_____________________MDE02">[12]ALAT!$BO$47</definedName>
    <definedName name="_____________________MDE03">[12]ALAT!$BO$67</definedName>
    <definedName name="_____________________MDE04">[12]ALAT!$BO$87</definedName>
    <definedName name="_____________________MDE05">[12]ALAT!$BO$107</definedName>
    <definedName name="_____________________MDE06">[12]ALAT!$BO$127</definedName>
    <definedName name="_____________________MDE07">[12]ALAT!$BO$147</definedName>
    <definedName name="_____________________MDE08">[12]ALAT!$BO$167</definedName>
    <definedName name="_____________________MDE09">[12]ALAT!$BO$187</definedName>
    <definedName name="_____________________MDE10">[12]ALAT!$BO$207</definedName>
    <definedName name="_____________________MDE11">[12]ALAT!$BO$227</definedName>
    <definedName name="_____________________MDE12">[12]ALAT!$BO$247</definedName>
    <definedName name="_____________________MDE13">[12]ALAT!$BO$267</definedName>
    <definedName name="_____________________MDE14">[12]ALAT!$BO$287</definedName>
    <definedName name="_____________________MDE15">[12]ALAT!$BO$307</definedName>
    <definedName name="_____________________MDE16">[12]ALAT!$BO$327</definedName>
    <definedName name="_____________________MDE17">[12]ALAT!$BO$347</definedName>
    <definedName name="_____________________MDE18">[12]ALAT!$BO$367</definedName>
    <definedName name="_____________________MDE19">[12]ALAT!$BO$387</definedName>
    <definedName name="_____________________MDE20">[12]ALAT!$BO$407</definedName>
    <definedName name="_____________________MDE21">[12]ALAT!$BO$427</definedName>
    <definedName name="_____________________MDE22">[12]ALAT!$BO$447</definedName>
    <definedName name="_____________________MDE23">[12]ALAT!$BO$467</definedName>
    <definedName name="_____________________MDE24">[12]ALAT!$BO$487</definedName>
    <definedName name="_____________________MDE25">[12]ALAT!$BO$507</definedName>
    <definedName name="_____________________MDE26">[12]ALAT!$BO$527</definedName>
    <definedName name="_____________________MDE27">[12]ALAT!$BO$547</definedName>
    <definedName name="_____________________MDE28">[12]ALAT!$BO$567</definedName>
    <definedName name="_____________________MDE29">[12]ALAT!$BO$587</definedName>
    <definedName name="_____________________MDE30">[12]ALAT!$BO$607</definedName>
    <definedName name="_____________________MDE31">[12]ALAT!$BO$627</definedName>
    <definedName name="_____________________MDE32">[12]ALAT!$BO$647</definedName>
    <definedName name="_____________________MDE33">[12]ALAT!$BO$667</definedName>
    <definedName name="_____________________MDE34">[12]ALAT!$BO$698</definedName>
    <definedName name="_____________________MDE35">'[7]Peralatan (2)'!$R$27</definedName>
    <definedName name="_____________________ME01">[12]ALAT!$BO$26</definedName>
    <definedName name="_____________________ME02">[12]ALAT!$BO$46</definedName>
    <definedName name="_____________________ME03">[12]ALAT!$BO$66</definedName>
    <definedName name="_____________________ME04">[12]ALAT!$BO$86</definedName>
    <definedName name="_____________________ME05">[12]ALAT!$BO$106</definedName>
    <definedName name="_____________________ME06">[12]ALAT!$BO$126</definedName>
    <definedName name="_____________________ME07">[12]ALAT!$BO$146</definedName>
    <definedName name="_____________________ME08">[12]ALAT!$BO$166</definedName>
    <definedName name="_____________________ME09">[12]ALAT!$BO$186</definedName>
    <definedName name="_____________________ME10">[12]ALAT!$BO$206</definedName>
    <definedName name="_____________________ME11">[12]ALAT!$BO$226</definedName>
    <definedName name="_____________________ME12">[12]ALAT!$BO$246</definedName>
    <definedName name="_____________________ME13">[12]ALAT!$BO$266</definedName>
    <definedName name="_____________________ME14">[12]ALAT!$BO$286</definedName>
    <definedName name="_____________________ME15">[12]ALAT!$BO$306</definedName>
    <definedName name="_____________________ME16">[12]ALAT!$BO$326</definedName>
    <definedName name="_____________________ME17">[12]ALAT!$BO$346</definedName>
    <definedName name="_____________________ME18">[12]ALAT!$BO$366</definedName>
    <definedName name="_____________________ME19">[12]ALAT!$BO$386</definedName>
    <definedName name="_____________________ME20">[12]ALAT!$BO$406</definedName>
    <definedName name="_____________________ME21">[12]ALAT!$BO$426</definedName>
    <definedName name="_____________________ME22">[12]ALAT!$BO$446</definedName>
    <definedName name="_____________________ME23">[12]ALAT!$BO$466</definedName>
    <definedName name="_____________________ME24">[12]ALAT!$BO$486</definedName>
    <definedName name="_____________________ME25">[12]ALAT!$BO$506</definedName>
    <definedName name="_____________________ME26">[12]ALAT!$BO$526</definedName>
    <definedName name="_____________________ME27">[12]ALAT!$BO$546</definedName>
    <definedName name="_____________________ME28">[12]ALAT!$BO$566</definedName>
    <definedName name="_____________________ME29">[12]ALAT!$BO$586</definedName>
    <definedName name="_____________________ME30">[12]ALAT!$BO$606</definedName>
    <definedName name="_____________________ME31">[12]ALAT!$BO$626</definedName>
    <definedName name="_____________________ME32">[12]ALAT!$BO$646</definedName>
    <definedName name="_____________________ME33">[12]ALAT!$BO$666</definedName>
    <definedName name="_____________________ME34">[12]ALAT!$BO$697</definedName>
    <definedName name="_____________________ME35">'[7]Peralatan (2)'!$R$26</definedName>
    <definedName name="_____________________NCL100" localSheetId="8">#REF!</definedName>
    <definedName name="_____________________NCL100" localSheetId="13">#REF!</definedName>
    <definedName name="_____________________NCL100" localSheetId="0">#REF!</definedName>
    <definedName name="_____________________NCL100" localSheetId="11">#REF!</definedName>
    <definedName name="_____________________NCL100" localSheetId="12">#REF!</definedName>
    <definedName name="_____________________NCL100" localSheetId="14">#REF!</definedName>
    <definedName name="_____________________NCL100" localSheetId="1">#REF!</definedName>
    <definedName name="_____________________NCL100" localSheetId="7">#REF!</definedName>
    <definedName name="_____________________NCL100" localSheetId="9">#REF!</definedName>
    <definedName name="_____________________NCL100" localSheetId="10">#REF!</definedName>
    <definedName name="_____________________NCL100">#REF!</definedName>
    <definedName name="_____________________NCL200" localSheetId="8">#REF!</definedName>
    <definedName name="_____________________NCL200" localSheetId="13">#REF!</definedName>
    <definedName name="_____________________NCL200" localSheetId="0">#REF!</definedName>
    <definedName name="_____________________NCL200" localSheetId="11">#REF!</definedName>
    <definedName name="_____________________NCL200" localSheetId="12">#REF!</definedName>
    <definedName name="_____________________NCL200" localSheetId="14">#REF!</definedName>
    <definedName name="_____________________NCL200" localSheetId="1">#REF!</definedName>
    <definedName name="_____________________NCL200" localSheetId="7">#REF!</definedName>
    <definedName name="_____________________NCL200" localSheetId="9">#REF!</definedName>
    <definedName name="_____________________NCL200" localSheetId="10">#REF!</definedName>
    <definedName name="_____________________NCL200">#REF!</definedName>
    <definedName name="_____________________NCL250" localSheetId="8">#REF!</definedName>
    <definedName name="_____________________NCL250" localSheetId="13">#REF!</definedName>
    <definedName name="_____________________NCL250" localSheetId="0">#REF!</definedName>
    <definedName name="_____________________NCL250" localSheetId="11">#REF!</definedName>
    <definedName name="_____________________NCL250" localSheetId="12">#REF!</definedName>
    <definedName name="_____________________NCL250" localSheetId="14">#REF!</definedName>
    <definedName name="_____________________NCL250" localSheetId="1">#REF!</definedName>
    <definedName name="_____________________NCL250" localSheetId="7">#REF!</definedName>
    <definedName name="_____________________NCL250" localSheetId="9">#REF!</definedName>
    <definedName name="_____________________NCL250" localSheetId="10">#REF!</definedName>
    <definedName name="_____________________NCL250">#REF!</definedName>
    <definedName name="_____________________nin190" localSheetId="8">#REF!</definedName>
    <definedName name="_____________________nin190" localSheetId="13">#REF!</definedName>
    <definedName name="_____________________nin190" localSheetId="0">#REF!</definedName>
    <definedName name="_____________________nin190" localSheetId="11">#REF!</definedName>
    <definedName name="_____________________nin190" localSheetId="12">#REF!</definedName>
    <definedName name="_____________________nin190" localSheetId="14">#REF!</definedName>
    <definedName name="_____________________nin190" localSheetId="1">#REF!</definedName>
    <definedName name="_____________________nin190" localSheetId="7">#REF!</definedName>
    <definedName name="_____________________nin190" localSheetId="9">#REF!</definedName>
    <definedName name="_____________________nin190" localSheetId="10">#REF!</definedName>
    <definedName name="_____________________nin190">#REF!</definedName>
    <definedName name="_____________________sc1" localSheetId="8">#REF!</definedName>
    <definedName name="_____________________sc1" localSheetId="13">#REF!</definedName>
    <definedName name="_____________________sc1" localSheetId="0">#REF!</definedName>
    <definedName name="_____________________sc1" localSheetId="11">#REF!</definedName>
    <definedName name="_____________________sc1" localSheetId="12">#REF!</definedName>
    <definedName name="_____________________sc1" localSheetId="14">#REF!</definedName>
    <definedName name="_____________________sc1" localSheetId="1">#REF!</definedName>
    <definedName name="_____________________sc1" localSheetId="7">#REF!</definedName>
    <definedName name="_____________________sc1" localSheetId="9">#REF!</definedName>
    <definedName name="_____________________sc1" localSheetId="10">#REF!</definedName>
    <definedName name="_____________________sc1">#REF!</definedName>
    <definedName name="_____________________SC2" localSheetId="8">#REF!</definedName>
    <definedName name="_____________________SC2" localSheetId="13">#REF!</definedName>
    <definedName name="_____________________SC2" localSheetId="0">#REF!</definedName>
    <definedName name="_____________________SC2" localSheetId="11">#REF!</definedName>
    <definedName name="_____________________SC2" localSheetId="12">#REF!</definedName>
    <definedName name="_____________________SC2" localSheetId="14">#REF!</definedName>
    <definedName name="_____________________SC2" localSheetId="1">#REF!</definedName>
    <definedName name="_____________________SC2" localSheetId="7">#REF!</definedName>
    <definedName name="_____________________SC2" localSheetId="9">#REF!</definedName>
    <definedName name="_____________________SC2" localSheetId="10">#REF!</definedName>
    <definedName name="_____________________SC2">#REF!</definedName>
    <definedName name="_____________________sc3" localSheetId="8">#REF!</definedName>
    <definedName name="_____________________sc3" localSheetId="13">#REF!</definedName>
    <definedName name="_____________________sc3" localSheetId="0">#REF!</definedName>
    <definedName name="_____________________sc3" localSheetId="11">#REF!</definedName>
    <definedName name="_____________________sc3" localSheetId="12">#REF!</definedName>
    <definedName name="_____________________sc3" localSheetId="14">#REF!</definedName>
    <definedName name="_____________________sc3" localSheetId="1">#REF!</definedName>
    <definedName name="_____________________sc3" localSheetId="7">#REF!</definedName>
    <definedName name="_____________________sc3" localSheetId="9">#REF!</definedName>
    <definedName name="_____________________sc3" localSheetId="10">#REF!</definedName>
    <definedName name="_____________________sc3">#REF!</definedName>
    <definedName name="_____________________SN3" localSheetId="8">#REF!</definedName>
    <definedName name="_____________________SN3" localSheetId="13">#REF!</definedName>
    <definedName name="_____________________SN3" localSheetId="0">#REF!</definedName>
    <definedName name="_____________________SN3" localSheetId="11">#REF!</definedName>
    <definedName name="_____________________SN3" localSheetId="12">#REF!</definedName>
    <definedName name="_____________________SN3" localSheetId="14">#REF!</definedName>
    <definedName name="_____________________SN3" localSheetId="1">#REF!</definedName>
    <definedName name="_____________________SN3" localSheetId="7">#REF!</definedName>
    <definedName name="_____________________SN3" localSheetId="9">#REF!</definedName>
    <definedName name="_____________________SN3" localSheetId="10">#REF!</definedName>
    <definedName name="_____________________SN3">#REF!</definedName>
    <definedName name="_____________________th100" localSheetId="8">'[10]dongia _2_'!#REF!</definedName>
    <definedName name="_____________________th100" localSheetId="13">'[10]dongia _2_'!#REF!</definedName>
    <definedName name="_____________________th100" localSheetId="0">'[10]dongia _2_'!#REF!</definedName>
    <definedName name="_____________________th100" localSheetId="11">'[10]dongia _2_'!#REF!</definedName>
    <definedName name="_____________________th100" localSheetId="12">'[10]dongia _2_'!#REF!</definedName>
    <definedName name="_____________________th100" localSheetId="14">'[10]dongia _2_'!#REF!</definedName>
    <definedName name="_____________________th100" localSheetId="1">'[10]dongia _2_'!#REF!</definedName>
    <definedName name="_____________________th100" localSheetId="7">'[10]dongia _2_'!#REF!</definedName>
    <definedName name="_____________________th100" localSheetId="9">'[10]dongia _2_'!#REF!</definedName>
    <definedName name="_____________________th100" localSheetId="10">'[10]dongia _2_'!#REF!</definedName>
    <definedName name="_____________________th100">'[10]dongia _2_'!#REF!</definedName>
    <definedName name="_____________________TH160" localSheetId="8">'[10]dongia _2_'!#REF!</definedName>
    <definedName name="_____________________TH160" localSheetId="13">'[10]dongia _2_'!#REF!</definedName>
    <definedName name="_____________________TH160" localSheetId="0">'[10]dongia _2_'!#REF!</definedName>
    <definedName name="_____________________TH160" localSheetId="11">'[10]dongia _2_'!#REF!</definedName>
    <definedName name="_____________________TH160" localSheetId="12">'[10]dongia _2_'!#REF!</definedName>
    <definedName name="_____________________TH160" localSheetId="14">'[10]dongia _2_'!#REF!</definedName>
    <definedName name="_____________________TH160" localSheetId="1">'[10]dongia _2_'!#REF!</definedName>
    <definedName name="_____________________TH160" localSheetId="7">'[10]dongia _2_'!#REF!</definedName>
    <definedName name="_____________________TH160" localSheetId="9">'[10]dongia _2_'!#REF!</definedName>
    <definedName name="_____________________TH160" localSheetId="10">'[10]dongia _2_'!#REF!</definedName>
    <definedName name="_____________________TH160">'[10]dongia _2_'!#REF!</definedName>
    <definedName name="_____________________TL1" localSheetId="8">#REF!</definedName>
    <definedName name="_____________________TL1" localSheetId="13">#REF!</definedName>
    <definedName name="_____________________TL1" localSheetId="0">#REF!</definedName>
    <definedName name="_____________________TL1" localSheetId="11">#REF!</definedName>
    <definedName name="_____________________TL1" localSheetId="12">#REF!</definedName>
    <definedName name="_____________________TL1" localSheetId="14">#REF!</definedName>
    <definedName name="_____________________TL1" localSheetId="1">#REF!</definedName>
    <definedName name="_____________________TL1" localSheetId="7">#REF!</definedName>
    <definedName name="_____________________TL1" localSheetId="9">#REF!</definedName>
    <definedName name="_____________________TL1" localSheetId="10">#REF!</definedName>
    <definedName name="_____________________TL1">#REF!</definedName>
    <definedName name="_____________________TL2" localSheetId="8">#REF!</definedName>
    <definedName name="_____________________TL2" localSheetId="13">#REF!</definedName>
    <definedName name="_____________________TL2" localSheetId="0">#REF!</definedName>
    <definedName name="_____________________TL2" localSheetId="11">#REF!</definedName>
    <definedName name="_____________________TL2" localSheetId="12">#REF!</definedName>
    <definedName name="_____________________TL2" localSheetId="14">#REF!</definedName>
    <definedName name="_____________________TL2" localSheetId="1">#REF!</definedName>
    <definedName name="_____________________TL2" localSheetId="7">#REF!</definedName>
    <definedName name="_____________________TL2" localSheetId="9">#REF!</definedName>
    <definedName name="_____________________TL2" localSheetId="10">#REF!</definedName>
    <definedName name="_____________________TL2">#REF!</definedName>
    <definedName name="_____________________TL3" localSheetId="8">#REF!</definedName>
    <definedName name="_____________________TL3" localSheetId="13">#REF!</definedName>
    <definedName name="_____________________TL3" localSheetId="0">#REF!</definedName>
    <definedName name="_____________________TL3" localSheetId="11">#REF!</definedName>
    <definedName name="_____________________TL3" localSheetId="12">#REF!</definedName>
    <definedName name="_____________________TL3" localSheetId="14">#REF!</definedName>
    <definedName name="_____________________TL3" localSheetId="1">#REF!</definedName>
    <definedName name="_____________________TL3" localSheetId="7">#REF!</definedName>
    <definedName name="_____________________TL3" localSheetId="9">#REF!</definedName>
    <definedName name="_____________________TL3" localSheetId="10">#REF!</definedName>
    <definedName name="_____________________TL3">#REF!</definedName>
    <definedName name="_____________________TLA120" localSheetId="8">#REF!</definedName>
    <definedName name="_____________________TLA120" localSheetId="13">#REF!</definedName>
    <definedName name="_____________________TLA120" localSheetId="0">#REF!</definedName>
    <definedName name="_____________________TLA120" localSheetId="11">#REF!</definedName>
    <definedName name="_____________________TLA120" localSheetId="12">#REF!</definedName>
    <definedName name="_____________________TLA120" localSheetId="14">#REF!</definedName>
    <definedName name="_____________________TLA120" localSheetId="1">#REF!</definedName>
    <definedName name="_____________________TLA120" localSheetId="7">#REF!</definedName>
    <definedName name="_____________________TLA120" localSheetId="9">#REF!</definedName>
    <definedName name="_____________________TLA120" localSheetId="10">#REF!</definedName>
    <definedName name="_____________________TLA120">#REF!</definedName>
    <definedName name="_____________________TLA35" localSheetId="8">#REF!</definedName>
    <definedName name="_____________________TLA35" localSheetId="13">#REF!</definedName>
    <definedName name="_____________________TLA35" localSheetId="0">#REF!</definedName>
    <definedName name="_____________________TLA35" localSheetId="11">#REF!</definedName>
    <definedName name="_____________________TLA35" localSheetId="12">#REF!</definedName>
    <definedName name="_____________________TLA35" localSheetId="14">#REF!</definedName>
    <definedName name="_____________________TLA35" localSheetId="1">#REF!</definedName>
    <definedName name="_____________________TLA35" localSheetId="7">#REF!</definedName>
    <definedName name="_____________________TLA35" localSheetId="9">#REF!</definedName>
    <definedName name="_____________________TLA35" localSheetId="10">#REF!</definedName>
    <definedName name="_____________________TLA35">#REF!</definedName>
    <definedName name="_____________________TLA50" localSheetId="8">#REF!</definedName>
    <definedName name="_____________________TLA50" localSheetId="13">#REF!</definedName>
    <definedName name="_____________________TLA50" localSheetId="0">#REF!</definedName>
    <definedName name="_____________________TLA50" localSheetId="11">#REF!</definedName>
    <definedName name="_____________________TLA50" localSheetId="12">#REF!</definedName>
    <definedName name="_____________________TLA50" localSheetId="14">#REF!</definedName>
    <definedName name="_____________________TLA50" localSheetId="1">#REF!</definedName>
    <definedName name="_____________________TLA50" localSheetId="7">#REF!</definedName>
    <definedName name="_____________________TLA50" localSheetId="9">#REF!</definedName>
    <definedName name="_____________________TLA50" localSheetId="10">#REF!</definedName>
    <definedName name="_____________________TLA50">#REF!</definedName>
    <definedName name="_____________________TLA70" localSheetId="8">#REF!</definedName>
    <definedName name="_____________________TLA70" localSheetId="13">#REF!</definedName>
    <definedName name="_____________________TLA70" localSheetId="0">#REF!</definedName>
    <definedName name="_____________________TLA70" localSheetId="11">#REF!</definedName>
    <definedName name="_____________________TLA70" localSheetId="12">#REF!</definedName>
    <definedName name="_____________________TLA70" localSheetId="14">#REF!</definedName>
    <definedName name="_____________________TLA70" localSheetId="1">#REF!</definedName>
    <definedName name="_____________________TLA70" localSheetId="7">#REF!</definedName>
    <definedName name="_____________________TLA70" localSheetId="9">#REF!</definedName>
    <definedName name="_____________________TLA70" localSheetId="10">#REF!</definedName>
    <definedName name="_____________________TLA70">#REF!</definedName>
    <definedName name="_____________________TLA95" localSheetId="8">#REF!</definedName>
    <definedName name="_____________________TLA95" localSheetId="13">#REF!</definedName>
    <definedName name="_____________________TLA95" localSheetId="0">#REF!</definedName>
    <definedName name="_____________________TLA95" localSheetId="11">#REF!</definedName>
    <definedName name="_____________________TLA95" localSheetId="12">#REF!</definedName>
    <definedName name="_____________________TLA95" localSheetId="14">#REF!</definedName>
    <definedName name="_____________________TLA95" localSheetId="1">#REF!</definedName>
    <definedName name="_____________________TLA95" localSheetId="7">#REF!</definedName>
    <definedName name="_____________________TLA95" localSheetId="9">#REF!</definedName>
    <definedName name="_____________________TLA95" localSheetId="10">#REF!</definedName>
    <definedName name="_____________________TLA95">#REF!</definedName>
    <definedName name="_____________________TR250" localSheetId="8">'[10]dongia _2_'!#REF!</definedName>
    <definedName name="_____________________TR250" localSheetId="13">'[10]dongia _2_'!#REF!</definedName>
    <definedName name="_____________________TR250" localSheetId="0">'[10]dongia _2_'!#REF!</definedName>
    <definedName name="_____________________TR250" localSheetId="11">'[10]dongia _2_'!#REF!</definedName>
    <definedName name="_____________________TR250" localSheetId="12">'[10]dongia _2_'!#REF!</definedName>
    <definedName name="_____________________TR250" localSheetId="14">'[10]dongia _2_'!#REF!</definedName>
    <definedName name="_____________________TR250" localSheetId="1">'[10]dongia _2_'!#REF!</definedName>
    <definedName name="_____________________TR250" localSheetId="7">'[10]dongia _2_'!#REF!</definedName>
    <definedName name="_____________________TR250" localSheetId="9">'[10]dongia _2_'!#REF!</definedName>
    <definedName name="_____________________TR250" localSheetId="10">'[10]dongia _2_'!#REF!</definedName>
    <definedName name="_____________________TR250">'[10]dongia _2_'!#REF!</definedName>
    <definedName name="_____________________tr375" localSheetId="8">[10]giathanh1!#REF!</definedName>
    <definedName name="_____________________tr375" localSheetId="13">[10]giathanh1!#REF!</definedName>
    <definedName name="_____________________tr375" localSheetId="0">[10]giathanh1!#REF!</definedName>
    <definedName name="_____________________tr375" localSheetId="11">[10]giathanh1!#REF!</definedName>
    <definedName name="_____________________tr375" localSheetId="12">[10]giathanh1!#REF!</definedName>
    <definedName name="_____________________tr375" localSheetId="14">[10]giathanh1!#REF!</definedName>
    <definedName name="_____________________tr375" localSheetId="1">[10]giathanh1!#REF!</definedName>
    <definedName name="_____________________tr375" localSheetId="7">[10]giathanh1!#REF!</definedName>
    <definedName name="_____________________tr375" localSheetId="9">[10]giathanh1!#REF!</definedName>
    <definedName name="_____________________tr375" localSheetId="10">[10]giathanh1!#REF!</definedName>
    <definedName name="_____________________tr375">[10]giathanh1!#REF!</definedName>
    <definedName name="_____________________VL100" localSheetId="8">#REF!</definedName>
    <definedName name="_____________________VL100" localSheetId="13">#REF!</definedName>
    <definedName name="_____________________VL100" localSheetId="0">#REF!</definedName>
    <definedName name="_____________________VL100" localSheetId="11">#REF!</definedName>
    <definedName name="_____________________VL100" localSheetId="12">#REF!</definedName>
    <definedName name="_____________________VL100" localSheetId="14">#REF!</definedName>
    <definedName name="_____________________VL100" localSheetId="1">#REF!</definedName>
    <definedName name="_____________________VL100" localSheetId="7">#REF!</definedName>
    <definedName name="_____________________VL100" localSheetId="9">#REF!</definedName>
    <definedName name="_____________________VL100" localSheetId="10">#REF!</definedName>
    <definedName name="_____________________VL100">#REF!</definedName>
    <definedName name="_____________________VL200" localSheetId="8">#REF!</definedName>
    <definedName name="_____________________VL200" localSheetId="13">#REF!</definedName>
    <definedName name="_____________________VL200" localSheetId="0">#REF!</definedName>
    <definedName name="_____________________VL200" localSheetId="11">#REF!</definedName>
    <definedName name="_____________________VL200" localSheetId="12">#REF!</definedName>
    <definedName name="_____________________VL200" localSheetId="14">#REF!</definedName>
    <definedName name="_____________________VL200" localSheetId="1">#REF!</definedName>
    <definedName name="_____________________VL200" localSheetId="7">#REF!</definedName>
    <definedName name="_____________________VL200" localSheetId="9">#REF!</definedName>
    <definedName name="_____________________VL200" localSheetId="10">#REF!</definedName>
    <definedName name="_____________________VL200">#REF!</definedName>
    <definedName name="_____________________VL250" localSheetId="8">#REF!</definedName>
    <definedName name="_____________________VL250" localSheetId="13">#REF!</definedName>
    <definedName name="_____________________VL250" localSheetId="0">#REF!</definedName>
    <definedName name="_____________________VL250" localSheetId="11">#REF!</definedName>
    <definedName name="_____________________VL250" localSheetId="12">#REF!</definedName>
    <definedName name="_____________________VL250" localSheetId="14">#REF!</definedName>
    <definedName name="_____________________VL250" localSheetId="1">#REF!</definedName>
    <definedName name="_____________________VL250" localSheetId="7">#REF!</definedName>
    <definedName name="_____________________VL250" localSheetId="9">#REF!</definedName>
    <definedName name="_____________________VL250" localSheetId="10">#REF!</definedName>
    <definedName name="_____________________VL250">#REF!</definedName>
    <definedName name="____________________abb91" localSheetId="8">[8]chitimc!#REF!</definedName>
    <definedName name="____________________abb91" localSheetId="13">[8]chitimc!#REF!</definedName>
    <definedName name="____________________abb91" localSheetId="0">[8]chitimc!#REF!</definedName>
    <definedName name="____________________abb91" localSheetId="11">[8]chitimc!#REF!</definedName>
    <definedName name="____________________abb91" localSheetId="12">[8]chitimc!#REF!</definedName>
    <definedName name="____________________abb91" localSheetId="14">[8]chitimc!#REF!</definedName>
    <definedName name="____________________abb91" localSheetId="1">[8]chitimc!#REF!</definedName>
    <definedName name="____________________abb91" localSheetId="7">[8]chitimc!#REF!</definedName>
    <definedName name="____________________abb91" localSheetId="9">[8]chitimc!#REF!</definedName>
    <definedName name="____________________abb91" localSheetId="10">[8]chitimc!#REF!</definedName>
    <definedName name="____________________abb91">[8]chitimc!#REF!</definedName>
    <definedName name="____________________CT250" localSheetId="8">'[8]dongia _2_'!#REF!</definedName>
    <definedName name="____________________CT250" localSheetId="13">'[8]dongia _2_'!#REF!</definedName>
    <definedName name="____________________CT250" localSheetId="0">'[8]dongia _2_'!#REF!</definedName>
    <definedName name="____________________CT250" localSheetId="11">'[8]dongia _2_'!#REF!</definedName>
    <definedName name="____________________CT250" localSheetId="12">'[8]dongia _2_'!#REF!</definedName>
    <definedName name="____________________CT250" localSheetId="14">'[8]dongia _2_'!#REF!</definedName>
    <definedName name="____________________CT250" localSheetId="1">'[8]dongia _2_'!#REF!</definedName>
    <definedName name="____________________CT250" localSheetId="7">'[8]dongia _2_'!#REF!</definedName>
    <definedName name="____________________CT250" localSheetId="9">'[8]dongia _2_'!#REF!</definedName>
    <definedName name="____________________CT250" localSheetId="10">'[8]dongia _2_'!#REF!</definedName>
    <definedName name="____________________CT250">'[8]dongia _2_'!#REF!</definedName>
    <definedName name="____________________ddn400" localSheetId="8">#REF!</definedName>
    <definedName name="____________________ddn400" localSheetId="13">#REF!</definedName>
    <definedName name="____________________ddn400" localSheetId="0">#REF!</definedName>
    <definedName name="____________________ddn400" localSheetId="11">#REF!</definedName>
    <definedName name="____________________ddn400" localSheetId="12">#REF!</definedName>
    <definedName name="____________________ddn400" localSheetId="14">#REF!</definedName>
    <definedName name="____________________ddn400" localSheetId="1">#REF!</definedName>
    <definedName name="____________________ddn400" localSheetId="7">#REF!</definedName>
    <definedName name="____________________ddn400" localSheetId="9">#REF!</definedName>
    <definedName name="____________________ddn400" localSheetId="10">#REF!</definedName>
    <definedName name="____________________ddn400">#REF!</definedName>
    <definedName name="____________________ddn600" localSheetId="8">#REF!</definedName>
    <definedName name="____________________ddn600" localSheetId="13">#REF!</definedName>
    <definedName name="____________________ddn600" localSheetId="0">#REF!</definedName>
    <definedName name="____________________ddn600" localSheetId="11">#REF!</definedName>
    <definedName name="____________________ddn600" localSheetId="12">#REF!</definedName>
    <definedName name="____________________ddn600" localSheetId="14">#REF!</definedName>
    <definedName name="____________________ddn600" localSheetId="1">#REF!</definedName>
    <definedName name="____________________ddn600" localSheetId="7">#REF!</definedName>
    <definedName name="____________________ddn600" localSheetId="9">#REF!</definedName>
    <definedName name="____________________ddn600" localSheetId="10">#REF!</definedName>
    <definedName name="____________________ddn600">#REF!</definedName>
    <definedName name="____________________dgt100" localSheetId="8">'[8]dongia _2_'!#REF!</definedName>
    <definedName name="____________________dgt100" localSheetId="13">'[8]dongia _2_'!#REF!</definedName>
    <definedName name="____________________dgt100" localSheetId="0">'[8]dongia _2_'!#REF!</definedName>
    <definedName name="____________________dgt100" localSheetId="11">'[8]dongia _2_'!#REF!</definedName>
    <definedName name="____________________dgt100" localSheetId="12">'[8]dongia _2_'!#REF!</definedName>
    <definedName name="____________________dgt100" localSheetId="14">'[8]dongia _2_'!#REF!</definedName>
    <definedName name="____________________dgt100" localSheetId="1">'[8]dongia _2_'!#REF!</definedName>
    <definedName name="____________________dgt100" localSheetId="7">'[8]dongia _2_'!#REF!</definedName>
    <definedName name="____________________dgt100" localSheetId="9">'[8]dongia _2_'!#REF!</definedName>
    <definedName name="____________________dgt100" localSheetId="10">'[8]dongia _2_'!#REF!</definedName>
    <definedName name="____________________dgt100">'[8]dongia _2_'!#REF!</definedName>
    <definedName name="____________________DIV10" localSheetId="8">'[5]daftar kuantitas'!#REF!</definedName>
    <definedName name="____________________DIV10" localSheetId="13">'[5]daftar kuantitas'!#REF!</definedName>
    <definedName name="____________________DIV10" localSheetId="0">'[5]daftar kuantitas'!#REF!</definedName>
    <definedName name="____________________DIV10" localSheetId="11">'[5]daftar kuantitas'!#REF!</definedName>
    <definedName name="____________________DIV10" localSheetId="12">'[5]daftar kuantitas'!#REF!</definedName>
    <definedName name="____________________DIV10" localSheetId="14">'[5]daftar kuantitas'!#REF!</definedName>
    <definedName name="____________________DIV10" localSheetId="1">'[5]daftar kuantitas'!#REF!</definedName>
    <definedName name="____________________DIV10" localSheetId="7">'[5]daftar kuantitas'!#REF!</definedName>
    <definedName name="____________________DIV10" localSheetId="9">'[5]daftar kuantitas'!#REF!</definedName>
    <definedName name="____________________DIV10" localSheetId="10">'[5]daftar kuantitas'!#REF!</definedName>
    <definedName name="____________________DIV10">'[5]daftar kuantitas'!#REF!</definedName>
    <definedName name="____________________DIV11" localSheetId="8">'[13]Kwt&amp;hrg'!#REF!</definedName>
    <definedName name="____________________DIV11" localSheetId="13">'[13]Kwt&amp;hrg'!#REF!</definedName>
    <definedName name="____________________DIV11" localSheetId="0">'[13]Kwt&amp;hrg'!#REF!</definedName>
    <definedName name="____________________DIV11" localSheetId="11">'[13]Kwt&amp;hrg'!#REF!</definedName>
    <definedName name="____________________DIV11" localSheetId="12">'[13]Kwt&amp;hrg'!#REF!</definedName>
    <definedName name="____________________DIV11" localSheetId="14">'[13]Kwt&amp;hrg'!#REF!</definedName>
    <definedName name="____________________DIV11" localSheetId="1">'[13]Kwt&amp;hrg'!#REF!</definedName>
    <definedName name="____________________DIV11" localSheetId="7">'[13]Kwt&amp;hrg'!#REF!</definedName>
    <definedName name="____________________DIV11" localSheetId="9">'[13]Kwt&amp;hrg'!#REF!</definedName>
    <definedName name="____________________DIV11" localSheetId="10">'[13]Kwt&amp;hrg'!#REF!</definedName>
    <definedName name="____________________DIV11">'[13]Kwt&amp;hrg'!#REF!</definedName>
    <definedName name="____________________DIV8" localSheetId="8">'[5]daftar kuantitas'!#REF!</definedName>
    <definedName name="____________________DIV8" localSheetId="13">'[5]daftar kuantitas'!#REF!</definedName>
    <definedName name="____________________DIV8" localSheetId="0">'[5]daftar kuantitas'!#REF!</definedName>
    <definedName name="____________________DIV8" localSheetId="11">'[5]daftar kuantitas'!#REF!</definedName>
    <definedName name="____________________DIV8" localSheetId="12">'[5]daftar kuantitas'!#REF!</definedName>
    <definedName name="____________________DIV8" localSheetId="14">'[5]daftar kuantitas'!#REF!</definedName>
    <definedName name="____________________DIV8" localSheetId="1">'[5]daftar kuantitas'!#REF!</definedName>
    <definedName name="____________________DIV8" localSheetId="7">'[5]daftar kuantitas'!#REF!</definedName>
    <definedName name="____________________DIV8" localSheetId="9">'[5]daftar kuantitas'!#REF!</definedName>
    <definedName name="____________________DIV8" localSheetId="10">'[5]daftar kuantitas'!#REF!</definedName>
    <definedName name="____________________DIV8">'[5]daftar kuantitas'!#REF!</definedName>
    <definedName name="____________________DIV9" localSheetId="8">'[5]daftar kuantitas'!#REF!</definedName>
    <definedName name="____________________DIV9" localSheetId="13">'[5]daftar kuantitas'!#REF!</definedName>
    <definedName name="____________________DIV9" localSheetId="0">'[5]daftar kuantitas'!#REF!</definedName>
    <definedName name="____________________DIV9" localSheetId="11">'[5]daftar kuantitas'!#REF!</definedName>
    <definedName name="____________________DIV9" localSheetId="12">'[5]daftar kuantitas'!#REF!</definedName>
    <definedName name="____________________DIV9" localSheetId="14">'[5]daftar kuantitas'!#REF!</definedName>
    <definedName name="____________________DIV9" localSheetId="1">'[5]daftar kuantitas'!#REF!</definedName>
    <definedName name="____________________DIV9" localSheetId="7">'[5]daftar kuantitas'!#REF!</definedName>
    <definedName name="____________________DIV9" localSheetId="9">'[5]daftar kuantitas'!#REF!</definedName>
    <definedName name="____________________DIV9" localSheetId="10">'[5]daftar kuantitas'!#REF!</definedName>
    <definedName name="____________________DIV9">'[5]daftar kuantitas'!#REF!</definedName>
    <definedName name="____________________GID1">[8]LKVL_CK_HT_GD1!$A$4</definedName>
    <definedName name="____________________HAL1" localSheetId="13">#REF!</definedName>
    <definedName name="____________________HAL1" localSheetId="14">#REF!</definedName>
    <definedName name="____________________HAL1">#REF!</definedName>
    <definedName name="____________________HAL2" localSheetId="13">#REF!</definedName>
    <definedName name="____________________HAL2" localSheetId="14">#REF!</definedName>
    <definedName name="____________________HAL2">#REF!</definedName>
    <definedName name="____________________HAL3" localSheetId="13">#REF!</definedName>
    <definedName name="____________________HAL3" localSheetId="14">#REF!</definedName>
    <definedName name="____________________HAL3">#REF!</definedName>
    <definedName name="____________________HAL4" localSheetId="13">#REF!</definedName>
    <definedName name="____________________HAL4" localSheetId="14">#REF!</definedName>
    <definedName name="____________________HAL4">#REF!</definedName>
    <definedName name="____________________HAL5" localSheetId="13">#REF!</definedName>
    <definedName name="____________________HAL5" localSheetId="14">#REF!</definedName>
    <definedName name="____________________HAL5">#REF!</definedName>
    <definedName name="____________________HAL6" localSheetId="13">#REF!</definedName>
    <definedName name="____________________HAL6" localSheetId="14">#REF!</definedName>
    <definedName name="____________________HAL6">#REF!</definedName>
    <definedName name="____________________HAL7" localSheetId="8">'[5]daftar kuantitas'!#REF!</definedName>
    <definedName name="____________________HAL7" localSheetId="13">'[5]daftar kuantitas'!#REF!</definedName>
    <definedName name="____________________HAL7" localSheetId="0">'[5]daftar kuantitas'!#REF!</definedName>
    <definedName name="____________________HAL7" localSheetId="11">'[5]daftar kuantitas'!#REF!</definedName>
    <definedName name="____________________HAL7" localSheetId="12">'[5]daftar kuantitas'!#REF!</definedName>
    <definedName name="____________________HAL7" localSheetId="14">'[5]daftar kuantitas'!#REF!</definedName>
    <definedName name="____________________HAL7" localSheetId="1">'[5]daftar kuantitas'!#REF!</definedName>
    <definedName name="____________________HAL7" localSheetId="7">'[5]daftar kuantitas'!#REF!</definedName>
    <definedName name="____________________HAL7" localSheetId="9">'[5]daftar kuantitas'!#REF!</definedName>
    <definedName name="____________________HAL7" localSheetId="10">'[5]daftar kuantitas'!#REF!</definedName>
    <definedName name="____________________HAL7">'[5]daftar kuantitas'!#REF!</definedName>
    <definedName name="____________________HAL8" localSheetId="13">#REF!</definedName>
    <definedName name="____________________HAL8" localSheetId="14">#REF!</definedName>
    <definedName name="____________________HAL8">#REF!</definedName>
    <definedName name="____________________MAC12" localSheetId="8">#REF!</definedName>
    <definedName name="____________________MAC12" localSheetId="13">#REF!</definedName>
    <definedName name="____________________MAC12" localSheetId="0">#REF!</definedName>
    <definedName name="____________________MAC12" localSheetId="11">#REF!</definedName>
    <definedName name="____________________MAC12" localSheetId="12">#REF!</definedName>
    <definedName name="____________________MAC12" localSheetId="14">#REF!</definedName>
    <definedName name="____________________MAC12" localSheetId="1">#REF!</definedName>
    <definedName name="____________________MAC12" localSheetId="7">#REF!</definedName>
    <definedName name="____________________MAC12" localSheetId="9">#REF!</definedName>
    <definedName name="____________________MAC12" localSheetId="10">#REF!</definedName>
    <definedName name="____________________MAC12">#REF!</definedName>
    <definedName name="____________________MAC46" localSheetId="8">#REF!</definedName>
    <definedName name="____________________MAC46" localSheetId="13">#REF!</definedName>
    <definedName name="____________________MAC46" localSheetId="0">#REF!</definedName>
    <definedName name="____________________MAC46" localSheetId="11">#REF!</definedName>
    <definedName name="____________________MAC46" localSheetId="12">#REF!</definedName>
    <definedName name="____________________MAC46" localSheetId="14">#REF!</definedName>
    <definedName name="____________________MAC46" localSheetId="1">#REF!</definedName>
    <definedName name="____________________MAC46" localSheetId="7">#REF!</definedName>
    <definedName name="____________________MAC46" localSheetId="9">#REF!</definedName>
    <definedName name="____________________MAC46" localSheetId="10">#REF!</definedName>
    <definedName name="____________________MAC46">#REF!</definedName>
    <definedName name="____________________MDE01">[12]ALAT!$BO$27</definedName>
    <definedName name="____________________MDE02">[12]ALAT!$BO$47</definedName>
    <definedName name="____________________MDE03">[12]ALAT!$BO$67</definedName>
    <definedName name="____________________MDE04">[12]ALAT!$BO$87</definedName>
    <definedName name="____________________MDE05">[12]ALAT!$BO$107</definedName>
    <definedName name="____________________MDE06">[12]ALAT!$BO$127</definedName>
    <definedName name="____________________MDE07">[12]ALAT!$BO$147</definedName>
    <definedName name="____________________MDE08">[12]ALAT!$BO$167</definedName>
    <definedName name="____________________MDE09">[12]ALAT!$BO$187</definedName>
    <definedName name="____________________MDE10">[12]ALAT!$BO$207</definedName>
    <definedName name="____________________MDE11">[12]ALAT!$BO$227</definedName>
    <definedName name="____________________MDE12">[12]ALAT!$BO$247</definedName>
    <definedName name="____________________MDE13">[12]ALAT!$BO$267</definedName>
    <definedName name="____________________MDE14">[12]ALAT!$BO$287</definedName>
    <definedName name="____________________MDE15">[12]ALAT!$BO$307</definedName>
    <definedName name="____________________MDE16">[12]ALAT!$BO$327</definedName>
    <definedName name="____________________MDE17">[12]ALAT!$BO$347</definedName>
    <definedName name="____________________MDE18">[12]ALAT!$BO$367</definedName>
    <definedName name="____________________MDE19">[12]ALAT!$BO$387</definedName>
    <definedName name="____________________MDE20">[12]ALAT!$BO$407</definedName>
    <definedName name="____________________MDE21">[12]ALAT!$BO$427</definedName>
    <definedName name="____________________MDE22">[12]ALAT!$BO$447</definedName>
    <definedName name="____________________MDE23">[12]ALAT!$BO$467</definedName>
    <definedName name="____________________MDE24">[12]ALAT!$BO$487</definedName>
    <definedName name="____________________MDE25">[12]ALAT!$BO$507</definedName>
    <definedName name="____________________MDE26">[12]ALAT!$BO$527</definedName>
    <definedName name="____________________MDE27">[12]ALAT!$BO$547</definedName>
    <definedName name="____________________MDE28">[12]ALAT!$BO$567</definedName>
    <definedName name="____________________MDE29">[12]ALAT!$BO$587</definedName>
    <definedName name="____________________MDE30">[12]ALAT!$BO$607</definedName>
    <definedName name="____________________MDE31">[12]ALAT!$BO$627</definedName>
    <definedName name="____________________MDE32">[12]ALAT!$BO$647</definedName>
    <definedName name="____________________MDE33">[12]ALAT!$BO$667</definedName>
    <definedName name="____________________MDE34">[12]ALAT!$BO$698</definedName>
    <definedName name="____________________MDE35">'[7]Peralatan (2)'!$R$27</definedName>
    <definedName name="____________________ME01">[12]ALAT!$BO$26</definedName>
    <definedName name="____________________ME02">[12]ALAT!$BO$46</definedName>
    <definedName name="____________________ME03">[12]ALAT!$BO$66</definedName>
    <definedName name="____________________ME04">[12]ALAT!$BO$86</definedName>
    <definedName name="____________________ME05">[12]ALAT!$BO$106</definedName>
    <definedName name="____________________ME06">[12]ALAT!$BO$126</definedName>
    <definedName name="____________________ME07">[12]ALAT!$BO$146</definedName>
    <definedName name="____________________ME08">[12]ALAT!$BO$166</definedName>
    <definedName name="____________________ME09">[12]ALAT!$BO$186</definedName>
    <definedName name="____________________ME10">[12]ALAT!$BO$206</definedName>
    <definedName name="____________________ME11">[12]ALAT!$BO$226</definedName>
    <definedName name="____________________ME12">[12]ALAT!$BO$246</definedName>
    <definedName name="____________________ME13">[12]ALAT!$BO$266</definedName>
    <definedName name="____________________ME14">[12]ALAT!$BO$286</definedName>
    <definedName name="____________________ME15">[12]ALAT!$BO$306</definedName>
    <definedName name="____________________ME16">[12]ALAT!$BO$326</definedName>
    <definedName name="____________________ME17">[12]ALAT!$BO$346</definedName>
    <definedName name="____________________ME18">[12]ALAT!$BO$366</definedName>
    <definedName name="____________________ME19">[12]ALAT!$BO$386</definedName>
    <definedName name="____________________ME20">[12]ALAT!$BO$406</definedName>
    <definedName name="____________________ME21">[12]ALAT!$BO$426</definedName>
    <definedName name="____________________ME22">[12]ALAT!$BO$446</definedName>
    <definedName name="____________________ME23">[12]ALAT!$BO$466</definedName>
    <definedName name="____________________ME24">[12]ALAT!$BO$486</definedName>
    <definedName name="____________________ME25">[12]ALAT!$BO$506</definedName>
    <definedName name="____________________ME26">[12]ALAT!$BO$526</definedName>
    <definedName name="____________________ME27">[12]ALAT!$BO$546</definedName>
    <definedName name="____________________ME28">[12]ALAT!$BO$566</definedName>
    <definedName name="____________________ME29">[12]ALAT!$BO$586</definedName>
    <definedName name="____________________ME30">[12]ALAT!$BO$606</definedName>
    <definedName name="____________________ME31">[12]ALAT!$BO$626</definedName>
    <definedName name="____________________ME32">[12]ALAT!$BO$646</definedName>
    <definedName name="____________________ME33">[12]ALAT!$BO$666</definedName>
    <definedName name="____________________ME34">[12]ALAT!$BO$697</definedName>
    <definedName name="____________________ME35">'[7]Peralatan (2)'!$R$26</definedName>
    <definedName name="____________________NCL100" localSheetId="8">#REF!</definedName>
    <definedName name="____________________NCL100" localSheetId="13">#REF!</definedName>
    <definedName name="____________________NCL100" localSheetId="0">#REF!</definedName>
    <definedName name="____________________NCL100" localSheetId="11">#REF!</definedName>
    <definedName name="____________________NCL100" localSheetId="12">#REF!</definedName>
    <definedName name="____________________NCL100" localSheetId="14">#REF!</definedName>
    <definedName name="____________________NCL100" localSheetId="1">#REF!</definedName>
    <definedName name="____________________NCL100" localSheetId="7">#REF!</definedName>
    <definedName name="____________________NCL100" localSheetId="9">#REF!</definedName>
    <definedName name="____________________NCL100" localSheetId="10">#REF!</definedName>
    <definedName name="____________________NCL100">#REF!</definedName>
    <definedName name="____________________NCL200" localSheetId="8">#REF!</definedName>
    <definedName name="____________________NCL200" localSheetId="13">#REF!</definedName>
    <definedName name="____________________NCL200" localSheetId="0">#REF!</definedName>
    <definedName name="____________________NCL200" localSheetId="11">#REF!</definedName>
    <definedName name="____________________NCL200" localSheetId="12">#REF!</definedName>
    <definedName name="____________________NCL200" localSheetId="14">#REF!</definedName>
    <definedName name="____________________NCL200" localSheetId="1">#REF!</definedName>
    <definedName name="____________________NCL200" localSheetId="7">#REF!</definedName>
    <definedName name="____________________NCL200" localSheetId="9">#REF!</definedName>
    <definedName name="____________________NCL200" localSheetId="10">#REF!</definedName>
    <definedName name="____________________NCL200">#REF!</definedName>
    <definedName name="____________________NCL250" localSheetId="8">#REF!</definedName>
    <definedName name="____________________NCL250" localSheetId="13">#REF!</definedName>
    <definedName name="____________________NCL250" localSheetId="0">#REF!</definedName>
    <definedName name="____________________NCL250" localSheetId="11">#REF!</definedName>
    <definedName name="____________________NCL250" localSheetId="12">#REF!</definedName>
    <definedName name="____________________NCL250" localSheetId="14">#REF!</definedName>
    <definedName name="____________________NCL250" localSheetId="1">#REF!</definedName>
    <definedName name="____________________NCL250" localSheetId="7">#REF!</definedName>
    <definedName name="____________________NCL250" localSheetId="9">#REF!</definedName>
    <definedName name="____________________NCL250" localSheetId="10">#REF!</definedName>
    <definedName name="____________________NCL250">#REF!</definedName>
    <definedName name="____________________nin190" localSheetId="8">#REF!</definedName>
    <definedName name="____________________nin190" localSheetId="13">#REF!</definedName>
    <definedName name="____________________nin190" localSheetId="0">#REF!</definedName>
    <definedName name="____________________nin190" localSheetId="11">#REF!</definedName>
    <definedName name="____________________nin190" localSheetId="12">#REF!</definedName>
    <definedName name="____________________nin190" localSheetId="14">#REF!</definedName>
    <definedName name="____________________nin190" localSheetId="1">#REF!</definedName>
    <definedName name="____________________nin190" localSheetId="7">#REF!</definedName>
    <definedName name="____________________nin190" localSheetId="9">#REF!</definedName>
    <definedName name="____________________nin190" localSheetId="10">#REF!</definedName>
    <definedName name="____________________nin190">#REF!</definedName>
    <definedName name="____________________sc1" localSheetId="8">#REF!</definedName>
    <definedName name="____________________sc1" localSheetId="13">#REF!</definedName>
    <definedName name="____________________sc1" localSheetId="0">#REF!</definedName>
    <definedName name="____________________sc1" localSheetId="11">#REF!</definedName>
    <definedName name="____________________sc1" localSheetId="12">#REF!</definedName>
    <definedName name="____________________sc1" localSheetId="14">#REF!</definedName>
    <definedName name="____________________sc1" localSheetId="1">#REF!</definedName>
    <definedName name="____________________sc1" localSheetId="7">#REF!</definedName>
    <definedName name="____________________sc1" localSheetId="9">#REF!</definedName>
    <definedName name="____________________sc1" localSheetId="10">#REF!</definedName>
    <definedName name="____________________sc1">#REF!</definedName>
    <definedName name="____________________SC2" localSheetId="8">#REF!</definedName>
    <definedName name="____________________SC2" localSheetId="13">#REF!</definedName>
    <definedName name="____________________SC2" localSheetId="0">#REF!</definedName>
    <definedName name="____________________SC2" localSheetId="11">#REF!</definedName>
    <definedName name="____________________SC2" localSheetId="12">#REF!</definedName>
    <definedName name="____________________SC2" localSheetId="14">#REF!</definedName>
    <definedName name="____________________SC2" localSheetId="1">#REF!</definedName>
    <definedName name="____________________SC2" localSheetId="7">#REF!</definedName>
    <definedName name="____________________SC2" localSheetId="9">#REF!</definedName>
    <definedName name="____________________SC2" localSheetId="10">#REF!</definedName>
    <definedName name="____________________SC2">#REF!</definedName>
    <definedName name="____________________sc3" localSheetId="8">#REF!</definedName>
    <definedName name="____________________sc3" localSheetId="13">#REF!</definedName>
    <definedName name="____________________sc3" localSheetId="0">#REF!</definedName>
    <definedName name="____________________sc3" localSheetId="11">#REF!</definedName>
    <definedName name="____________________sc3" localSheetId="12">#REF!</definedName>
    <definedName name="____________________sc3" localSheetId="14">#REF!</definedName>
    <definedName name="____________________sc3" localSheetId="1">#REF!</definedName>
    <definedName name="____________________sc3" localSheetId="7">#REF!</definedName>
    <definedName name="____________________sc3" localSheetId="9">#REF!</definedName>
    <definedName name="____________________sc3" localSheetId="10">#REF!</definedName>
    <definedName name="____________________sc3">#REF!</definedName>
    <definedName name="____________________SN3" localSheetId="8">#REF!</definedName>
    <definedName name="____________________SN3" localSheetId="13">#REF!</definedName>
    <definedName name="____________________SN3" localSheetId="0">#REF!</definedName>
    <definedName name="____________________SN3" localSheetId="11">#REF!</definedName>
    <definedName name="____________________SN3" localSheetId="12">#REF!</definedName>
    <definedName name="____________________SN3" localSheetId="14">#REF!</definedName>
    <definedName name="____________________SN3" localSheetId="1">#REF!</definedName>
    <definedName name="____________________SN3" localSheetId="7">#REF!</definedName>
    <definedName name="____________________SN3" localSheetId="9">#REF!</definedName>
    <definedName name="____________________SN3" localSheetId="10">#REF!</definedName>
    <definedName name="____________________SN3">#REF!</definedName>
    <definedName name="____________________th100" localSheetId="8">'[10]dongia _2_'!#REF!</definedName>
    <definedName name="____________________th100" localSheetId="13">'[10]dongia _2_'!#REF!</definedName>
    <definedName name="____________________th100" localSheetId="0">'[10]dongia _2_'!#REF!</definedName>
    <definedName name="____________________th100" localSheetId="11">'[10]dongia _2_'!#REF!</definedName>
    <definedName name="____________________th100" localSheetId="12">'[10]dongia _2_'!#REF!</definedName>
    <definedName name="____________________th100" localSheetId="14">'[10]dongia _2_'!#REF!</definedName>
    <definedName name="____________________th100" localSheetId="1">'[10]dongia _2_'!#REF!</definedName>
    <definedName name="____________________th100" localSheetId="7">'[10]dongia _2_'!#REF!</definedName>
    <definedName name="____________________th100" localSheetId="9">'[10]dongia _2_'!#REF!</definedName>
    <definedName name="____________________th100" localSheetId="10">'[10]dongia _2_'!#REF!</definedName>
    <definedName name="____________________th100">'[10]dongia _2_'!#REF!</definedName>
    <definedName name="____________________TH160" localSheetId="8">'[10]dongia _2_'!#REF!</definedName>
    <definedName name="____________________TH160" localSheetId="13">'[10]dongia _2_'!#REF!</definedName>
    <definedName name="____________________TH160" localSheetId="0">'[10]dongia _2_'!#REF!</definedName>
    <definedName name="____________________TH160" localSheetId="11">'[10]dongia _2_'!#REF!</definedName>
    <definedName name="____________________TH160" localSheetId="12">'[10]dongia _2_'!#REF!</definedName>
    <definedName name="____________________TH160" localSheetId="14">'[10]dongia _2_'!#REF!</definedName>
    <definedName name="____________________TH160" localSheetId="1">'[10]dongia _2_'!#REF!</definedName>
    <definedName name="____________________TH160" localSheetId="7">'[10]dongia _2_'!#REF!</definedName>
    <definedName name="____________________TH160" localSheetId="9">'[10]dongia _2_'!#REF!</definedName>
    <definedName name="____________________TH160" localSheetId="10">'[10]dongia _2_'!#REF!</definedName>
    <definedName name="____________________TH160">'[10]dongia _2_'!#REF!</definedName>
    <definedName name="____________________TL1" localSheetId="8">#REF!</definedName>
    <definedName name="____________________TL1" localSheetId="13">#REF!</definedName>
    <definedName name="____________________TL1" localSheetId="0">#REF!</definedName>
    <definedName name="____________________TL1" localSheetId="11">#REF!</definedName>
    <definedName name="____________________TL1" localSheetId="12">#REF!</definedName>
    <definedName name="____________________TL1" localSheetId="14">#REF!</definedName>
    <definedName name="____________________TL1" localSheetId="1">#REF!</definedName>
    <definedName name="____________________TL1" localSheetId="7">#REF!</definedName>
    <definedName name="____________________TL1" localSheetId="9">#REF!</definedName>
    <definedName name="____________________TL1" localSheetId="10">#REF!</definedName>
    <definedName name="____________________TL1">#REF!</definedName>
    <definedName name="____________________TL2" localSheetId="8">#REF!</definedName>
    <definedName name="____________________TL2" localSheetId="13">#REF!</definedName>
    <definedName name="____________________TL2" localSheetId="0">#REF!</definedName>
    <definedName name="____________________TL2" localSheetId="11">#REF!</definedName>
    <definedName name="____________________TL2" localSheetId="12">#REF!</definedName>
    <definedName name="____________________TL2" localSheetId="14">#REF!</definedName>
    <definedName name="____________________TL2" localSheetId="1">#REF!</definedName>
    <definedName name="____________________TL2" localSheetId="7">#REF!</definedName>
    <definedName name="____________________TL2" localSheetId="9">#REF!</definedName>
    <definedName name="____________________TL2" localSheetId="10">#REF!</definedName>
    <definedName name="____________________TL2">#REF!</definedName>
    <definedName name="____________________TL3" localSheetId="8">#REF!</definedName>
    <definedName name="____________________TL3" localSheetId="13">#REF!</definedName>
    <definedName name="____________________TL3" localSheetId="0">#REF!</definedName>
    <definedName name="____________________TL3" localSheetId="11">#REF!</definedName>
    <definedName name="____________________TL3" localSheetId="12">#REF!</definedName>
    <definedName name="____________________TL3" localSheetId="14">#REF!</definedName>
    <definedName name="____________________TL3" localSheetId="1">#REF!</definedName>
    <definedName name="____________________TL3" localSheetId="7">#REF!</definedName>
    <definedName name="____________________TL3" localSheetId="9">#REF!</definedName>
    <definedName name="____________________TL3" localSheetId="10">#REF!</definedName>
    <definedName name="____________________TL3">#REF!</definedName>
    <definedName name="____________________TLA120" localSheetId="8">#REF!</definedName>
    <definedName name="____________________TLA120" localSheetId="13">#REF!</definedName>
    <definedName name="____________________TLA120" localSheetId="0">#REF!</definedName>
    <definedName name="____________________TLA120" localSheetId="11">#REF!</definedName>
    <definedName name="____________________TLA120" localSheetId="12">#REF!</definedName>
    <definedName name="____________________TLA120" localSheetId="14">#REF!</definedName>
    <definedName name="____________________TLA120" localSheetId="1">#REF!</definedName>
    <definedName name="____________________TLA120" localSheetId="7">#REF!</definedName>
    <definedName name="____________________TLA120" localSheetId="9">#REF!</definedName>
    <definedName name="____________________TLA120" localSheetId="10">#REF!</definedName>
    <definedName name="____________________TLA120">#REF!</definedName>
    <definedName name="____________________TLA35" localSheetId="8">#REF!</definedName>
    <definedName name="____________________TLA35" localSheetId="13">#REF!</definedName>
    <definedName name="____________________TLA35" localSheetId="0">#REF!</definedName>
    <definedName name="____________________TLA35" localSheetId="11">#REF!</definedName>
    <definedName name="____________________TLA35" localSheetId="12">#REF!</definedName>
    <definedName name="____________________TLA35" localSheetId="14">#REF!</definedName>
    <definedName name="____________________TLA35" localSheetId="1">#REF!</definedName>
    <definedName name="____________________TLA35" localSheetId="7">#REF!</definedName>
    <definedName name="____________________TLA35" localSheetId="9">#REF!</definedName>
    <definedName name="____________________TLA35" localSheetId="10">#REF!</definedName>
    <definedName name="____________________TLA35">#REF!</definedName>
    <definedName name="____________________TLA50" localSheetId="8">#REF!</definedName>
    <definedName name="____________________TLA50" localSheetId="13">#REF!</definedName>
    <definedName name="____________________TLA50" localSheetId="0">#REF!</definedName>
    <definedName name="____________________TLA50" localSheetId="11">#REF!</definedName>
    <definedName name="____________________TLA50" localSheetId="12">#REF!</definedName>
    <definedName name="____________________TLA50" localSheetId="14">#REF!</definedName>
    <definedName name="____________________TLA50" localSheetId="1">#REF!</definedName>
    <definedName name="____________________TLA50" localSheetId="7">#REF!</definedName>
    <definedName name="____________________TLA50" localSheetId="9">#REF!</definedName>
    <definedName name="____________________TLA50" localSheetId="10">#REF!</definedName>
    <definedName name="____________________TLA50">#REF!</definedName>
    <definedName name="____________________TLA70" localSheetId="8">#REF!</definedName>
    <definedName name="____________________TLA70" localSheetId="13">#REF!</definedName>
    <definedName name="____________________TLA70" localSheetId="0">#REF!</definedName>
    <definedName name="____________________TLA70" localSheetId="11">#REF!</definedName>
    <definedName name="____________________TLA70" localSheetId="12">#REF!</definedName>
    <definedName name="____________________TLA70" localSheetId="14">#REF!</definedName>
    <definedName name="____________________TLA70" localSheetId="1">#REF!</definedName>
    <definedName name="____________________TLA70" localSheetId="7">#REF!</definedName>
    <definedName name="____________________TLA70" localSheetId="9">#REF!</definedName>
    <definedName name="____________________TLA70" localSheetId="10">#REF!</definedName>
    <definedName name="____________________TLA70">#REF!</definedName>
    <definedName name="____________________TLA95" localSheetId="8">#REF!</definedName>
    <definedName name="____________________TLA95" localSheetId="13">#REF!</definedName>
    <definedName name="____________________TLA95" localSheetId="0">#REF!</definedName>
    <definedName name="____________________TLA95" localSheetId="11">#REF!</definedName>
    <definedName name="____________________TLA95" localSheetId="12">#REF!</definedName>
    <definedName name="____________________TLA95" localSheetId="14">#REF!</definedName>
    <definedName name="____________________TLA95" localSheetId="1">#REF!</definedName>
    <definedName name="____________________TLA95" localSheetId="7">#REF!</definedName>
    <definedName name="____________________TLA95" localSheetId="9">#REF!</definedName>
    <definedName name="____________________TLA95" localSheetId="10">#REF!</definedName>
    <definedName name="____________________TLA95">#REF!</definedName>
    <definedName name="____________________TR250" localSheetId="8">'[10]dongia _2_'!#REF!</definedName>
    <definedName name="____________________TR250" localSheetId="13">'[10]dongia _2_'!#REF!</definedName>
    <definedName name="____________________TR250" localSheetId="0">'[10]dongia _2_'!#REF!</definedName>
    <definedName name="____________________TR250" localSheetId="11">'[10]dongia _2_'!#REF!</definedName>
    <definedName name="____________________TR250" localSheetId="12">'[10]dongia _2_'!#REF!</definedName>
    <definedName name="____________________TR250" localSheetId="14">'[10]dongia _2_'!#REF!</definedName>
    <definedName name="____________________TR250" localSheetId="1">'[10]dongia _2_'!#REF!</definedName>
    <definedName name="____________________TR250" localSheetId="7">'[10]dongia _2_'!#REF!</definedName>
    <definedName name="____________________TR250" localSheetId="9">'[10]dongia _2_'!#REF!</definedName>
    <definedName name="____________________TR250" localSheetId="10">'[10]dongia _2_'!#REF!</definedName>
    <definedName name="____________________TR250">'[10]dongia _2_'!#REF!</definedName>
    <definedName name="____________________tr375" localSheetId="8">[10]giathanh1!#REF!</definedName>
    <definedName name="____________________tr375" localSheetId="13">[10]giathanh1!#REF!</definedName>
    <definedName name="____________________tr375" localSheetId="0">[10]giathanh1!#REF!</definedName>
    <definedName name="____________________tr375" localSheetId="11">[10]giathanh1!#REF!</definedName>
    <definedName name="____________________tr375" localSheetId="12">[10]giathanh1!#REF!</definedName>
    <definedName name="____________________tr375" localSheetId="14">[10]giathanh1!#REF!</definedName>
    <definedName name="____________________tr375" localSheetId="1">[10]giathanh1!#REF!</definedName>
    <definedName name="____________________tr375" localSheetId="7">[10]giathanh1!#REF!</definedName>
    <definedName name="____________________tr375" localSheetId="9">[10]giathanh1!#REF!</definedName>
    <definedName name="____________________tr375" localSheetId="10">[10]giathanh1!#REF!</definedName>
    <definedName name="____________________tr375">[10]giathanh1!#REF!</definedName>
    <definedName name="____________________VL100" localSheetId="8">#REF!</definedName>
    <definedName name="____________________VL100" localSheetId="13">#REF!</definedName>
    <definedName name="____________________VL100" localSheetId="0">#REF!</definedName>
    <definedName name="____________________VL100" localSheetId="11">#REF!</definedName>
    <definedName name="____________________VL100" localSheetId="12">#REF!</definedName>
    <definedName name="____________________VL100" localSheetId="14">#REF!</definedName>
    <definedName name="____________________VL100" localSheetId="1">#REF!</definedName>
    <definedName name="____________________VL100" localSheetId="7">#REF!</definedName>
    <definedName name="____________________VL100" localSheetId="9">#REF!</definedName>
    <definedName name="____________________VL100" localSheetId="10">#REF!</definedName>
    <definedName name="____________________VL100">#REF!</definedName>
    <definedName name="____________________VL200" localSheetId="8">#REF!</definedName>
    <definedName name="____________________VL200" localSheetId="13">#REF!</definedName>
    <definedName name="____________________VL200" localSheetId="0">#REF!</definedName>
    <definedName name="____________________VL200" localSheetId="11">#REF!</definedName>
    <definedName name="____________________VL200" localSheetId="12">#REF!</definedName>
    <definedName name="____________________VL200" localSheetId="14">#REF!</definedName>
    <definedName name="____________________VL200" localSheetId="1">#REF!</definedName>
    <definedName name="____________________VL200" localSheetId="7">#REF!</definedName>
    <definedName name="____________________VL200" localSheetId="9">#REF!</definedName>
    <definedName name="____________________VL200" localSheetId="10">#REF!</definedName>
    <definedName name="____________________VL200">#REF!</definedName>
    <definedName name="____________________VL250" localSheetId="8">#REF!</definedName>
    <definedName name="____________________VL250" localSheetId="13">#REF!</definedName>
    <definedName name="____________________VL250" localSheetId="0">#REF!</definedName>
    <definedName name="____________________VL250" localSheetId="11">#REF!</definedName>
    <definedName name="____________________VL250" localSheetId="12">#REF!</definedName>
    <definedName name="____________________VL250" localSheetId="14">#REF!</definedName>
    <definedName name="____________________VL250" localSheetId="1">#REF!</definedName>
    <definedName name="____________________VL250" localSheetId="7">#REF!</definedName>
    <definedName name="____________________VL250" localSheetId="9">#REF!</definedName>
    <definedName name="____________________VL250" localSheetId="10">#REF!</definedName>
    <definedName name="____________________VL250">#REF!</definedName>
    <definedName name="___________________abb91" localSheetId="8">[8]chitimc!#REF!</definedName>
    <definedName name="___________________abb91" localSheetId="13">[8]chitimc!#REF!</definedName>
    <definedName name="___________________abb91" localSheetId="0">[8]chitimc!#REF!</definedName>
    <definedName name="___________________abb91" localSheetId="11">[8]chitimc!#REF!</definedName>
    <definedName name="___________________abb91" localSheetId="12">[8]chitimc!#REF!</definedName>
    <definedName name="___________________abb91" localSheetId="14">[8]chitimc!#REF!</definedName>
    <definedName name="___________________abb91" localSheetId="1">[8]chitimc!#REF!</definedName>
    <definedName name="___________________abb91" localSheetId="7">[8]chitimc!#REF!</definedName>
    <definedName name="___________________abb91" localSheetId="9">[8]chitimc!#REF!</definedName>
    <definedName name="___________________abb91" localSheetId="10">[8]chitimc!#REF!</definedName>
    <definedName name="___________________abb91">[8]chitimc!#REF!</definedName>
    <definedName name="___________________CT250" localSheetId="8">'[8]dongia _2_'!#REF!</definedName>
    <definedName name="___________________CT250" localSheetId="13">'[8]dongia _2_'!#REF!</definedName>
    <definedName name="___________________CT250" localSheetId="0">'[8]dongia _2_'!#REF!</definedName>
    <definedName name="___________________CT250" localSheetId="11">'[8]dongia _2_'!#REF!</definedName>
    <definedName name="___________________CT250" localSheetId="12">'[8]dongia _2_'!#REF!</definedName>
    <definedName name="___________________CT250" localSheetId="14">'[8]dongia _2_'!#REF!</definedName>
    <definedName name="___________________CT250" localSheetId="1">'[8]dongia _2_'!#REF!</definedName>
    <definedName name="___________________CT250" localSheetId="7">'[8]dongia _2_'!#REF!</definedName>
    <definedName name="___________________CT250" localSheetId="9">'[8]dongia _2_'!#REF!</definedName>
    <definedName name="___________________CT250" localSheetId="10">'[8]dongia _2_'!#REF!</definedName>
    <definedName name="___________________CT250">'[8]dongia _2_'!#REF!</definedName>
    <definedName name="___________________ddn400" localSheetId="8">#REF!</definedName>
    <definedName name="___________________ddn400" localSheetId="13">#REF!</definedName>
    <definedName name="___________________ddn400" localSheetId="0">#REF!</definedName>
    <definedName name="___________________ddn400" localSheetId="11">#REF!</definedName>
    <definedName name="___________________ddn400" localSheetId="12">#REF!</definedName>
    <definedName name="___________________ddn400" localSheetId="14">#REF!</definedName>
    <definedName name="___________________ddn400" localSheetId="1">#REF!</definedName>
    <definedName name="___________________ddn400" localSheetId="7">#REF!</definedName>
    <definedName name="___________________ddn400" localSheetId="9">#REF!</definedName>
    <definedName name="___________________ddn400" localSheetId="10">#REF!</definedName>
    <definedName name="___________________ddn400">#REF!</definedName>
    <definedName name="___________________ddn600" localSheetId="8">#REF!</definedName>
    <definedName name="___________________ddn600" localSheetId="13">#REF!</definedName>
    <definedName name="___________________ddn600" localSheetId="0">#REF!</definedName>
    <definedName name="___________________ddn600" localSheetId="11">#REF!</definedName>
    <definedName name="___________________ddn600" localSheetId="12">#REF!</definedName>
    <definedName name="___________________ddn600" localSheetId="14">#REF!</definedName>
    <definedName name="___________________ddn600" localSheetId="1">#REF!</definedName>
    <definedName name="___________________ddn600" localSheetId="7">#REF!</definedName>
    <definedName name="___________________ddn600" localSheetId="9">#REF!</definedName>
    <definedName name="___________________ddn600" localSheetId="10">#REF!</definedName>
    <definedName name="___________________ddn600">#REF!</definedName>
    <definedName name="___________________dgt100" localSheetId="8">'[8]dongia _2_'!#REF!</definedName>
    <definedName name="___________________dgt100" localSheetId="13">'[8]dongia _2_'!#REF!</definedName>
    <definedName name="___________________dgt100" localSheetId="0">'[8]dongia _2_'!#REF!</definedName>
    <definedName name="___________________dgt100" localSheetId="11">'[8]dongia _2_'!#REF!</definedName>
    <definedName name="___________________dgt100" localSheetId="12">'[8]dongia _2_'!#REF!</definedName>
    <definedName name="___________________dgt100" localSheetId="14">'[8]dongia _2_'!#REF!</definedName>
    <definedName name="___________________dgt100" localSheetId="1">'[8]dongia _2_'!#REF!</definedName>
    <definedName name="___________________dgt100" localSheetId="7">'[8]dongia _2_'!#REF!</definedName>
    <definedName name="___________________dgt100" localSheetId="9">'[8]dongia _2_'!#REF!</definedName>
    <definedName name="___________________dgt100" localSheetId="10">'[8]dongia _2_'!#REF!</definedName>
    <definedName name="___________________dgt100">'[8]dongia _2_'!#REF!</definedName>
    <definedName name="___________________DIV10" localSheetId="8">'[5]daftar kuantitas'!#REF!</definedName>
    <definedName name="___________________DIV10" localSheetId="13">'[5]daftar kuantitas'!#REF!</definedName>
    <definedName name="___________________DIV10" localSheetId="0">'[5]daftar kuantitas'!#REF!</definedName>
    <definedName name="___________________DIV10" localSheetId="11">'[5]daftar kuantitas'!#REF!</definedName>
    <definedName name="___________________DIV10" localSheetId="12">'[5]daftar kuantitas'!#REF!</definedName>
    <definedName name="___________________DIV10" localSheetId="14">'[5]daftar kuantitas'!#REF!</definedName>
    <definedName name="___________________DIV10" localSheetId="1">'[5]daftar kuantitas'!#REF!</definedName>
    <definedName name="___________________DIV10" localSheetId="7">'[5]daftar kuantitas'!#REF!</definedName>
    <definedName name="___________________DIV10" localSheetId="9">'[5]daftar kuantitas'!#REF!</definedName>
    <definedName name="___________________DIV10" localSheetId="10">'[5]daftar kuantitas'!#REF!</definedName>
    <definedName name="___________________DIV10">'[5]daftar kuantitas'!#REF!</definedName>
    <definedName name="___________________DIV11" localSheetId="8">'[5]daftar kuantitas'!#REF!</definedName>
    <definedName name="___________________DIV11" localSheetId="13">'[5]daftar kuantitas'!#REF!</definedName>
    <definedName name="___________________DIV11" localSheetId="0">'[5]daftar kuantitas'!#REF!</definedName>
    <definedName name="___________________DIV11" localSheetId="11">'[5]daftar kuantitas'!#REF!</definedName>
    <definedName name="___________________DIV11" localSheetId="12">'[5]daftar kuantitas'!#REF!</definedName>
    <definedName name="___________________DIV11" localSheetId="14">'[5]daftar kuantitas'!#REF!</definedName>
    <definedName name="___________________DIV11" localSheetId="1">'[5]daftar kuantitas'!#REF!</definedName>
    <definedName name="___________________DIV11" localSheetId="7">'[5]daftar kuantitas'!#REF!</definedName>
    <definedName name="___________________DIV11" localSheetId="9">'[5]daftar kuantitas'!#REF!</definedName>
    <definedName name="___________________DIV11" localSheetId="10">'[5]daftar kuantitas'!#REF!</definedName>
    <definedName name="___________________DIV11">'[5]daftar kuantitas'!#REF!</definedName>
    <definedName name="___________________DIV8" localSheetId="8">'[5]daftar kuantitas'!#REF!</definedName>
    <definedName name="___________________DIV8" localSheetId="13">'[5]daftar kuantitas'!#REF!</definedName>
    <definedName name="___________________DIV8" localSheetId="0">'[5]daftar kuantitas'!#REF!</definedName>
    <definedName name="___________________DIV8" localSheetId="11">'[5]daftar kuantitas'!#REF!</definedName>
    <definedName name="___________________DIV8" localSheetId="12">'[5]daftar kuantitas'!#REF!</definedName>
    <definedName name="___________________DIV8" localSheetId="14">'[5]daftar kuantitas'!#REF!</definedName>
    <definedName name="___________________DIV8" localSheetId="1">'[5]daftar kuantitas'!#REF!</definedName>
    <definedName name="___________________DIV8" localSheetId="7">'[5]daftar kuantitas'!#REF!</definedName>
    <definedName name="___________________DIV8" localSheetId="9">'[5]daftar kuantitas'!#REF!</definedName>
    <definedName name="___________________DIV8" localSheetId="10">'[5]daftar kuantitas'!#REF!</definedName>
    <definedName name="___________________DIV8">'[5]daftar kuantitas'!#REF!</definedName>
    <definedName name="___________________DIV9" localSheetId="8">'[5]daftar kuantitas'!#REF!</definedName>
    <definedName name="___________________DIV9" localSheetId="13">'[5]daftar kuantitas'!#REF!</definedName>
    <definedName name="___________________DIV9" localSheetId="0">'[5]daftar kuantitas'!#REF!</definedName>
    <definedName name="___________________DIV9" localSheetId="11">'[5]daftar kuantitas'!#REF!</definedName>
    <definedName name="___________________DIV9" localSheetId="12">'[5]daftar kuantitas'!#REF!</definedName>
    <definedName name="___________________DIV9" localSheetId="14">'[5]daftar kuantitas'!#REF!</definedName>
    <definedName name="___________________DIV9" localSheetId="1">'[5]daftar kuantitas'!#REF!</definedName>
    <definedName name="___________________DIV9" localSheetId="7">'[5]daftar kuantitas'!#REF!</definedName>
    <definedName name="___________________DIV9" localSheetId="9">'[5]daftar kuantitas'!#REF!</definedName>
    <definedName name="___________________DIV9" localSheetId="10">'[5]daftar kuantitas'!#REF!</definedName>
    <definedName name="___________________DIV9">'[5]daftar kuantitas'!#REF!</definedName>
    <definedName name="___________________GID1">[8]LKVL_CK_HT_GD1!$A$4</definedName>
    <definedName name="___________________HAL7" localSheetId="8">'[5]daftar kuantitas'!#REF!</definedName>
    <definedName name="___________________HAL7" localSheetId="13">'[5]daftar kuantitas'!#REF!</definedName>
    <definedName name="___________________HAL7" localSheetId="0">'[5]daftar kuantitas'!#REF!</definedName>
    <definedName name="___________________HAL7" localSheetId="11">'[5]daftar kuantitas'!#REF!</definedName>
    <definedName name="___________________HAL7" localSheetId="12">'[5]daftar kuantitas'!#REF!</definedName>
    <definedName name="___________________HAL7" localSheetId="14">'[5]daftar kuantitas'!#REF!</definedName>
    <definedName name="___________________HAL7" localSheetId="1">'[5]daftar kuantitas'!#REF!</definedName>
    <definedName name="___________________HAL7" localSheetId="7">'[5]daftar kuantitas'!#REF!</definedName>
    <definedName name="___________________HAL7" localSheetId="9">'[5]daftar kuantitas'!#REF!</definedName>
    <definedName name="___________________HAL7" localSheetId="10">'[5]daftar kuantitas'!#REF!</definedName>
    <definedName name="___________________HAL7">'[5]daftar kuantitas'!#REF!</definedName>
    <definedName name="___________________MAC12" localSheetId="8">#REF!</definedName>
    <definedName name="___________________MAC12" localSheetId="13">#REF!</definedName>
    <definedName name="___________________MAC12" localSheetId="0">#REF!</definedName>
    <definedName name="___________________MAC12" localSheetId="11">#REF!</definedName>
    <definedName name="___________________MAC12" localSheetId="12">#REF!</definedName>
    <definedName name="___________________MAC12" localSheetId="14">#REF!</definedName>
    <definedName name="___________________MAC12" localSheetId="1">#REF!</definedName>
    <definedName name="___________________MAC12" localSheetId="7">#REF!</definedName>
    <definedName name="___________________MAC12" localSheetId="9">#REF!</definedName>
    <definedName name="___________________MAC12" localSheetId="10">#REF!</definedName>
    <definedName name="___________________MAC12">#REF!</definedName>
    <definedName name="___________________MAC46" localSheetId="8">#REF!</definedName>
    <definedName name="___________________MAC46" localSheetId="13">#REF!</definedName>
    <definedName name="___________________MAC46" localSheetId="0">#REF!</definedName>
    <definedName name="___________________MAC46" localSheetId="11">#REF!</definedName>
    <definedName name="___________________MAC46" localSheetId="12">#REF!</definedName>
    <definedName name="___________________MAC46" localSheetId="14">#REF!</definedName>
    <definedName name="___________________MAC46" localSheetId="1">#REF!</definedName>
    <definedName name="___________________MAC46" localSheetId="7">#REF!</definedName>
    <definedName name="___________________MAC46" localSheetId="9">#REF!</definedName>
    <definedName name="___________________MAC46" localSheetId="10">#REF!</definedName>
    <definedName name="___________________MAC46">#REF!</definedName>
    <definedName name="___________________MDE01">[12]ALAT!$BO$27</definedName>
    <definedName name="___________________MDE02">[12]ALAT!$BO$47</definedName>
    <definedName name="___________________MDE03">[12]ALAT!$BO$67</definedName>
    <definedName name="___________________MDE04">[12]ALAT!$BO$87</definedName>
    <definedName name="___________________MDE05">[12]ALAT!$BO$107</definedName>
    <definedName name="___________________MDE06">[12]ALAT!$BO$127</definedName>
    <definedName name="___________________MDE07">[12]ALAT!$BO$147</definedName>
    <definedName name="___________________MDE08">[12]ALAT!$BO$167</definedName>
    <definedName name="___________________MDE09">[12]ALAT!$BO$187</definedName>
    <definedName name="___________________MDE10">[12]ALAT!$BO$207</definedName>
    <definedName name="___________________MDE11">[12]ALAT!$BO$227</definedName>
    <definedName name="___________________MDE12">[12]ALAT!$BO$247</definedName>
    <definedName name="___________________MDE13">[12]ALAT!$BO$267</definedName>
    <definedName name="___________________MDE14">[12]ALAT!$BO$287</definedName>
    <definedName name="___________________MDE15">[12]ALAT!$BO$307</definedName>
    <definedName name="___________________MDE16">[12]ALAT!$BO$327</definedName>
    <definedName name="___________________MDE17">[12]ALAT!$BO$347</definedName>
    <definedName name="___________________MDE18">[12]ALAT!$BO$367</definedName>
    <definedName name="___________________MDE19">[12]ALAT!$BO$387</definedName>
    <definedName name="___________________MDE20">[12]ALAT!$BO$407</definedName>
    <definedName name="___________________MDE21">[12]ALAT!$BO$427</definedName>
    <definedName name="___________________MDE22">[12]ALAT!$BO$447</definedName>
    <definedName name="___________________MDE23">[12]ALAT!$BO$467</definedName>
    <definedName name="___________________MDE24">[12]ALAT!$BO$487</definedName>
    <definedName name="___________________MDE25">[12]ALAT!$BO$507</definedName>
    <definedName name="___________________MDE26">[12]ALAT!$BO$527</definedName>
    <definedName name="___________________MDE27">[12]ALAT!$BO$547</definedName>
    <definedName name="___________________MDE28">[12]ALAT!$BO$567</definedName>
    <definedName name="___________________MDE29">[12]ALAT!$BO$587</definedName>
    <definedName name="___________________MDE30">[12]ALAT!$BO$607</definedName>
    <definedName name="___________________MDE31">[12]ALAT!$BO$627</definedName>
    <definedName name="___________________MDE32">[12]ALAT!$BO$647</definedName>
    <definedName name="___________________MDE33">[12]ALAT!$BO$667</definedName>
    <definedName name="___________________MDE34">[12]ALAT!$BO$698</definedName>
    <definedName name="___________________MDE35">'[7]Peralatan (2)'!$R$27</definedName>
    <definedName name="___________________ME01">[12]ALAT!$BO$26</definedName>
    <definedName name="___________________ME02">[12]ALAT!$BO$46</definedName>
    <definedName name="___________________ME03">[12]ALAT!$BO$66</definedName>
    <definedName name="___________________ME04">[12]ALAT!$BO$86</definedName>
    <definedName name="___________________ME05">[12]ALAT!$BO$106</definedName>
    <definedName name="___________________ME06">[12]ALAT!$BO$126</definedName>
    <definedName name="___________________ME07">[12]ALAT!$BO$146</definedName>
    <definedName name="___________________ME08">[12]ALAT!$BO$166</definedName>
    <definedName name="___________________ME09">[12]ALAT!$BO$186</definedName>
    <definedName name="___________________ME10">[12]ALAT!$BO$206</definedName>
    <definedName name="___________________ME11">[12]ALAT!$BO$226</definedName>
    <definedName name="___________________ME12">[12]ALAT!$BO$246</definedName>
    <definedName name="___________________ME13">[12]ALAT!$BO$266</definedName>
    <definedName name="___________________ME14">[12]ALAT!$BO$286</definedName>
    <definedName name="___________________ME15">[12]ALAT!$BO$306</definedName>
    <definedName name="___________________ME16">[12]ALAT!$BO$326</definedName>
    <definedName name="___________________ME17">[12]ALAT!$BO$346</definedName>
    <definedName name="___________________ME18">[12]ALAT!$BO$366</definedName>
    <definedName name="___________________ME19">[12]ALAT!$BO$386</definedName>
    <definedName name="___________________ME20">[12]ALAT!$BO$406</definedName>
    <definedName name="___________________ME21">[12]ALAT!$BO$426</definedName>
    <definedName name="___________________ME22">[12]ALAT!$BO$446</definedName>
    <definedName name="___________________ME23">[12]ALAT!$BO$466</definedName>
    <definedName name="___________________ME24">[12]ALAT!$BO$486</definedName>
    <definedName name="___________________ME25">[12]ALAT!$BO$506</definedName>
    <definedName name="___________________ME26">[12]ALAT!$BO$526</definedName>
    <definedName name="___________________ME27">[12]ALAT!$BO$546</definedName>
    <definedName name="___________________ME28">[12]ALAT!$BO$566</definedName>
    <definedName name="___________________ME29">[12]ALAT!$BO$586</definedName>
    <definedName name="___________________ME30">[12]ALAT!$BO$606</definedName>
    <definedName name="___________________ME31">[12]ALAT!$BO$626</definedName>
    <definedName name="___________________ME32">[12]ALAT!$BO$646</definedName>
    <definedName name="___________________ME33">[12]ALAT!$BO$666</definedName>
    <definedName name="___________________ME34">[12]ALAT!$BO$697</definedName>
    <definedName name="___________________ME35">'[7]Peralatan (2)'!$R$26</definedName>
    <definedName name="___________________NCL100" localSheetId="8">#REF!</definedName>
    <definedName name="___________________NCL100" localSheetId="13">#REF!</definedName>
    <definedName name="___________________NCL100" localSheetId="0">#REF!</definedName>
    <definedName name="___________________NCL100" localSheetId="11">#REF!</definedName>
    <definedName name="___________________NCL100" localSheetId="12">#REF!</definedName>
    <definedName name="___________________NCL100" localSheetId="14">#REF!</definedName>
    <definedName name="___________________NCL100" localSheetId="1">#REF!</definedName>
    <definedName name="___________________NCL100" localSheetId="7">#REF!</definedName>
    <definedName name="___________________NCL100" localSheetId="9">#REF!</definedName>
    <definedName name="___________________NCL100" localSheetId="10">#REF!</definedName>
    <definedName name="___________________NCL100">#REF!</definedName>
    <definedName name="___________________NCL200" localSheetId="8">#REF!</definedName>
    <definedName name="___________________NCL200" localSheetId="13">#REF!</definedName>
    <definedName name="___________________NCL200" localSheetId="0">#REF!</definedName>
    <definedName name="___________________NCL200" localSheetId="11">#REF!</definedName>
    <definedName name="___________________NCL200" localSheetId="12">#REF!</definedName>
    <definedName name="___________________NCL200" localSheetId="14">#REF!</definedName>
    <definedName name="___________________NCL200" localSheetId="1">#REF!</definedName>
    <definedName name="___________________NCL200" localSheetId="7">#REF!</definedName>
    <definedName name="___________________NCL200" localSheetId="9">#REF!</definedName>
    <definedName name="___________________NCL200" localSheetId="10">#REF!</definedName>
    <definedName name="___________________NCL200">#REF!</definedName>
    <definedName name="___________________NCL250" localSheetId="8">#REF!</definedName>
    <definedName name="___________________NCL250" localSheetId="13">#REF!</definedName>
    <definedName name="___________________NCL250" localSheetId="0">#REF!</definedName>
    <definedName name="___________________NCL250" localSheetId="11">#REF!</definedName>
    <definedName name="___________________NCL250" localSheetId="12">#REF!</definedName>
    <definedName name="___________________NCL250" localSheetId="14">#REF!</definedName>
    <definedName name="___________________NCL250" localSheetId="1">#REF!</definedName>
    <definedName name="___________________NCL250" localSheetId="7">#REF!</definedName>
    <definedName name="___________________NCL250" localSheetId="9">#REF!</definedName>
    <definedName name="___________________NCL250" localSheetId="10">#REF!</definedName>
    <definedName name="___________________NCL250">#REF!</definedName>
    <definedName name="___________________nin190" localSheetId="8">#REF!</definedName>
    <definedName name="___________________nin190" localSheetId="13">#REF!</definedName>
    <definedName name="___________________nin190" localSheetId="0">#REF!</definedName>
    <definedName name="___________________nin190" localSheetId="11">#REF!</definedName>
    <definedName name="___________________nin190" localSheetId="12">#REF!</definedName>
    <definedName name="___________________nin190" localSheetId="14">#REF!</definedName>
    <definedName name="___________________nin190" localSheetId="1">#REF!</definedName>
    <definedName name="___________________nin190" localSheetId="7">#REF!</definedName>
    <definedName name="___________________nin190" localSheetId="9">#REF!</definedName>
    <definedName name="___________________nin190" localSheetId="10">#REF!</definedName>
    <definedName name="___________________nin190">#REF!</definedName>
    <definedName name="___________________sc1" localSheetId="8">#REF!</definedName>
    <definedName name="___________________sc1" localSheetId="13">#REF!</definedName>
    <definedName name="___________________sc1" localSheetId="0">#REF!</definedName>
    <definedName name="___________________sc1" localSheetId="11">#REF!</definedName>
    <definedName name="___________________sc1" localSheetId="12">#REF!</definedName>
    <definedName name="___________________sc1" localSheetId="14">#REF!</definedName>
    <definedName name="___________________sc1" localSheetId="1">#REF!</definedName>
    <definedName name="___________________sc1" localSheetId="7">#REF!</definedName>
    <definedName name="___________________sc1" localSheetId="9">#REF!</definedName>
    <definedName name="___________________sc1" localSheetId="10">#REF!</definedName>
    <definedName name="___________________sc1">#REF!</definedName>
    <definedName name="___________________SC2" localSheetId="8">#REF!</definedName>
    <definedName name="___________________SC2" localSheetId="13">#REF!</definedName>
    <definedName name="___________________SC2" localSheetId="0">#REF!</definedName>
    <definedName name="___________________SC2" localSheetId="11">#REF!</definedName>
    <definedName name="___________________SC2" localSheetId="12">#REF!</definedName>
    <definedName name="___________________SC2" localSheetId="14">#REF!</definedName>
    <definedName name="___________________SC2" localSheetId="1">#REF!</definedName>
    <definedName name="___________________SC2" localSheetId="7">#REF!</definedName>
    <definedName name="___________________SC2" localSheetId="9">#REF!</definedName>
    <definedName name="___________________SC2" localSheetId="10">#REF!</definedName>
    <definedName name="___________________SC2">#REF!</definedName>
    <definedName name="___________________sc3" localSheetId="8">#REF!</definedName>
    <definedName name="___________________sc3" localSheetId="13">#REF!</definedName>
    <definedName name="___________________sc3" localSheetId="0">#REF!</definedName>
    <definedName name="___________________sc3" localSheetId="11">#REF!</definedName>
    <definedName name="___________________sc3" localSheetId="12">#REF!</definedName>
    <definedName name="___________________sc3" localSheetId="14">#REF!</definedName>
    <definedName name="___________________sc3" localSheetId="1">#REF!</definedName>
    <definedName name="___________________sc3" localSheetId="7">#REF!</definedName>
    <definedName name="___________________sc3" localSheetId="9">#REF!</definedName>
    <definedName name="___________________sc3" localSheetId="10">#REF!</definedName>
    <definedName name="___________________sc3">#REF!</definedName>
    <definedName name="___________________SN3" localSheetId="8">#REF!</definedName>
    <definedName name="___________________SN3" localSheetId="13">#REF!</definedName>
    <definedName name="___________________SN3" localSheetId="0">#REF!</definedName>
    <definedName name="___________________SN3" localSheetId="11">#REF!</definedName>
    <definedName name="___________________SN3" localSheetId="12">#REF!</definedName>
    <definedName name="___________________SN3" localSheetId="14">#REF!</definedName>
    <definedName name="___________________SN3" localSheetId="1">#REF!</definedName>
    <definedName name="___________________SN3" localSheetId="7">#REF!</definedName>
    <definedName name="___________________SN3" localSheetId="9">#REF!</definedName>
    <definedName name="___________________SN3" localSheetId="10">#REF!</definedName>
    <definedName name="___________________SN3">#REF!</definedName>
    <definedName name="___________________th100" localSheetId="8">'[10]dongia _2_'!#REF!</definedName>
    <definedName name="___________________th100" localSheetId="13">'[10]dongia _2_'!#REF!</definedName>
    <definedName name="___________________th100" localSheetId="0">'[10]dongia _2_'!#REF!</definedName>
    <definedName name="___________________th100" localSheetId="11">'[10]dongia _2_'!#REF!</definedName>
    <definedName name="___________________th100" localSheetId="12">'[10]dongia _2_'!#REF!</definedName>
    <definedName name="___________________th100" localSheetId="14">'[10]dongia _2_'!#REF!</definedName>
    <definedName name="___________________th100" localSheetId="1">'[10]dongia _2_'!#REF!</definedName>
    <definedName name="___________________th100" localSheetId="7">'[10]dongia _2_'!#REF!</definedName>
    <definedName name="___________________th100" localSheetId="9">'[10]dongia _2_'!#REF!</definedName>
    <definedName name="___________________th100" localSheetId="10">'[10]dongia _2_'!#REF!</definedName>
    <definedName name="___________________th100">'[10]dongia _2_'!#REF!</definedName>
    <definedName name="___________________TH160" localSheetId="8">'[10]dongia _2_'!#REF!</definedName>
    <definedName name="___________________TH160" localSheetId="13">'[10]dongia _2_'!#REF!</definedName>
    <definedName name="___________________TH160" localSheetId="0">'[10]dongia _2_'!#REF!</definedName>
    <definedName name="___________________TH160" localSheetId="11">'[10]dongia _2_'!#REF!</definedName>
    <definedName name="___________________TH160" localSheetId="12">'[10]dongia _2_'!#REF!</definedName>
    <definedName name="___________________TH160" localSheetId="14">'[10]dongia _2_'!#REF!</definedName>
    <definedName name="___________________TH160" localSheetId="1">'[10]dongia _2_'!#REF!</definedName>
    <definedName name="___________________TH160" localSheetId="7">'[10]dongia _2_'!#REF!</definedName>
    <definedName name="___________________TH160" localSheetId="9">'[10]dongia _2_'!#REF!</definedName>
    <definedName name="___________________TH160" localSheetId="10">'[10]dongia _2_'!#REF!</definedName>
    <definedName name="___________________TH160">'[10]dongia _2_'!#REF!</definedName>
    <definedName name="___________________TL1" localSheetId="8">#REF!</definedName>
    <definedName name="___________________TL1" localSheetId="13">#REF!</definedName>
    <definedName name="___________________TL1" localSheetId="0">#REF!</definedName>
    <definedName name="___________________TL1" localSheetId="11">#REF!</definedName>
    <definedName name="___________________TL1" localSheetId="12">#REF!</definedName>
    <definedName name="___________________TL1" localSheetId="14">#REF!</definedName>
    <definedName name="___________________TL1" localSheetId="1">#REF!</definedName>
    <definedName name="___________________TL1" localSheetId="7">#REF!</definedName>
    <definedName name="___________________TL1" localSheetId="9">#REF!</definedName>
    <definedName name="___________________TL1" localSheetId="10">#REF!</definedName>
    <definedName name="___________________TL1">#REF!</definedName>
    <definedName name="___________________TL2" localSheetId="8">#REF!</definedName>
    <definedName name="___________________TL2" localSheetId="13">#REF!</definedName>
    <definedName name="___________________TL2" localSheetId="0">#REF!</definedName>
    <definedName name="___________________TL2" localSheetId="11">#REF!</definedName>
    <definedName name="___________________TL2" localSheetId="12">#REF!</definedName>
    <definedName name="___________________TL2" localSheetId="14">#REF!</definedName>
    <definedName name="___________________TL2" localSheetId="1">#REF!</definedName>
    <definedName name="___________________TL2" localSheetId="7">#REF!</definedName>
    <definedName name="___________________TL2" localSheetId="9">#REF!</definedName>
    <definedName name="___________________TL2" localSheetId="10">#REF!</definedName>
    <definedName name="___________________TL2">#REF!</definedName>
    <definedName name="___________________TL3" localSheetId="8">#REF!</definedName>
    <definedName name="___________________TL3" localSheetId="13">#REF!</definedName>
    <definedName name="___________________TL3" localSheetId="0">#REF!</definedName>
    <definedName name="___________________TL3" localSheetId="11">#REF!</definedName>
    <definedName name="___________________TL3" localSheetId="12">#REF!</definedName>
    <definedName name="___________________TL3" localSheetId="14">#REF!</definedName>
    <definedName name="___________________TL3" localSheetId="1">#REF!</definedName>
    <definedName name="___________________TL3" localSheetId="7">#REF!</definedName>
    <definedName name="___________________TL3" localSheetId="9">#REF!</definedName>
    <definedName name="___________________TL3" localSheetId="10">#REF!</definedName>
    <definedName name="___________________TL3">#REF!</definedName>
    <definedName name="___________________TLA120" localSheetId="8">#REF!</definedName>
    <definedName name="___________________TLA120" localSheetId="13">#REF!</definedName>
    <definedName name="___________________TLA120" localSheetId="0">#REF!</definedName>
    <definedName name="___________________TLA120" localSheetId="11">#REF!</definedName>
    <definedName name="___________________TLA120" localSheetId="12">#REF!</definedName>
    <definedName name="___________________TLA120" localSheetId="14">#REF!</definedName>
    <definedName name="___________________TLA120" localSheetId="1">#REF!</definedName>
    <definedName name="___________________TLA120" localSheetId="7">#REF!</definedName>
    <definedName name="___________________TLA120" localSheetId="9">#REF!</definedName>
    <definedName name="___________________TLA120" localSheetId="10">#REF!</definedName>
    <definedName name="___________________TLA120">#REF!</definedName>
    <definedName name="___________________TLA35" localSheetId="8">#REF!</definedName>
    <definedName name="___________________TLA35" localSheetId="13">#REF!</definedName>
    <definedName name="___________________TLA35" localSheetId="0">#REF!</definedName>
    <definedName name="___________________TLA35" localSheetId="11">#REF!</definedName>
    <definedName name="___________________TLA35" localSheetId="12">#REF!</definedName>
    <definedName name="___________________TLA35" localSheetId="14">#REF!</definedName>
    <definedName name="___________________TLA35" localSheetId="1">#REF!</definedName>
    <definedName name="___________________TLA35" localSheetId="7">#REF!</definedName>
    <definedName name="___________________TLA35" localSheetId="9">#REF!</definedName>
    <definedName name="___________________TLA35" localSheetId="10">#REF!</definedName>
    <definedName name="___________________TLA35">#REF!</definedName>
    <definedName name="___________________TLA50" localSheetId="8">#REF!</definedName>
    <definedName name="___________________TLA50" localSheetId="13">#REF!</definedName>
    <definedName name="___________________TLA50" localSheetId="0">#REF!</definedName>
    <definedName name="___________________TLA50" localSheetId="11">#REF!</definedName>
    <definedName name="___________________TLA50" localSheetId="12">#REF!</definedName>
    <definedName name="___________________TLA50" localSheetId="14">#REF!</definedName>
    <definedName name="___________________TLA50" localSheetId="1">#REF!</definedName>
    <definedName name="___________________TLA50" localSheetId="7">#REF!</definedName>
    <definedName name="___________________TLA50" localSheetId="9">#REF!</definedName>
    <definedName name="___________________TLA50" localSheetId="10">#REF!</definedName>
    <definedName name="___________________TLA50">#REF!</definedName>
    <definedName name="___________________TLA70" localSheetId="8">#REF!</definedName>
    <definedName name="___________________TLA70" localSheetId="13">#REF!</definedName>
    <definedName name="___________________TLA70" localSheetId="0">#REF!</definedName>
    <definedName name="___________________TLA70" localSheetId="11">#REF!</definedName>
    <definedName name="___________________TLA70" localSheetId="12">#REF!</definedName>
    <definedName name="___________________TLA70" localSheetId="14">#REF!</definedName>
    <definedName name="___________________TLA70" localSheetId="1">#REF!</definedName>
    <definedName name="___________________TLA70" localSheetId="7">#REF!</definedName>
    <definedName name="___________________TLA70" localSheetId="9">#REF!</definedName>
    <definedName name="___________________TLA70" localSheetId="10">#REF!</definedName>
    <definedName name="___________________TLA70">#REF!</definedName>
    <definedName name="___________________TLA95" localSheetId="8">#REF!</definedName>
    <definedName name="___________________TLA95" localSheetId="13">#REF!</definedName>
    <definedName name="___________________TLA95" localSheetId="0">#REF!</definedName>
    <definedName name="___________________TLA95" localSheetId="11">#REF!</definedName>
    <definedName name="___________________TLA95" localSheetId="12">#REF!</definedName>
    <definedName name="___________________TLA95" localSheetId="14">#REF!</definedName>
    <definedName name="___________________TLA95" localSheetId="1">#REF!</definedName>
    <definedName name="___________________TLA95" localSheetId="7">#REF!</definedName>
    <definedName name="___________________TLA95" localSheetId="9">#REF!</definedName>
    <definedName name="___________________TLA95" localSheetId="10">#REF!</definedName>
    <definedName name="___________________TLA95">#REF!</definedName>
    <definedName name="___________________TR250" localSheetId="8">'[10]dongia _2_'!#REF!</definedName>
    <definedName name="___________________TR250" localSheetId="13">'[10]dongia _2_'!#REF!</definedName>
    <definedName name="___________________TR250" localSheetId="0">'[10]dongia _2_'!#REF!</definedName>
    <definedName name="___________________TR250" localSheetId="11">'[10]dongia _2_'!#REF!</definedName>
    <definedName name="___________________TR250" localSheetId="12">'[10]dongia _2_'!#REF!</definedName>
    <definedName name="___________________TR250" localSheetId="14">'[10]dongia _2_'!#REF!</definedName>
    <definedName name="___________________TR250" localSheetId="1">'[10]dongia _2_'!#REF!</definedName>
    <definedName name="___________________TR250" localSheetId="7">'[10]dongia _2_'!#REF!</definedName>
    <definedName name="___________________TR250" localSheetId="9">'[10]dongia _2_'!#REF!</definedName>
    <definedName name="___________________TR250" localSheetId="10">'[10]dongia _2_'!#REF!</definedName>
    <definedName name="___________________TR250">'[10]dongia _2_'!#REF!</definedName>
    <definedName name="___________________tr375" localSheetId="8">[10]giathanh1!#REF!</definedName>
    <definedName name="___________________tr375" localSheetId="13">[10]giathanh1!#REF!</definedName>
    <definedName name="___________________tr375" localSheetId="0">[10]giathanh1!#REF!</definedName>
    <definedName name="___________________tr375" localSheetId="11">[10]giathanh1!#REF!</definedName>
    <definedName name="___________________tr375" localSheetId="12">[10]giathanh1!#REF!</definedName>
    <definedName name="___________________tr375" localSheetId="14">[10]giathanh1!#REF!</definedName>
    <definedName name="___________________tr375" localSheetId="1">[10]giathanh1!#REF!</definedName>
    <definedName name="___________________tr375" localSheetId="7">[10]giathanh1!#REF!</definedName>
    <definedName name="___________________tr375" localSheetId="9">[10]giathanh1!#REF!</definedName>
    <definedName name="___________________tr375" localSheetId="10">[10]giathanh1!#REF!</definedName>
    <definedName name="___________________tr375">[10]giathanh1!#REF!</definedName>
    <definedName name="___________________VL100" localSheetId="8">#REF!</definedName>
    <definedName name="___________________VL100" localSheetId="13">#REF!</definedName>
    <definedName name="___________________VL100" localSheetId="0">#REF!</definedName>
    <definedName name="___________________VL100" localSheetId="11">#REF!</definedName>
    <definedName name="___________________VL100" localSheetId="12">#REF!</definedName>
    <definedName name="___________________VL100" localSheetId="14">#REF!</definedName>
    <definedName name="___________________VL100" localSheetId="1">#REF!</definedName>
    <definedName name="___________________VL100" localSheetId="7">#REF!</definedName>
    <definedName name="___________________VL100" localSheetId="9">#REF!</definedName>
    <definedName name="___________________VL100" localSheetId="10">#REF!</definedName>
    <definedName name="___________________VL100">#REF!</definedName>
    <definedName name="___________________VL200" localSheetId="8">#REF!</definedName>
    <definedName name="___________________VL200" localSheetId="13">#REF!</definedName>
    <definedName name="___________________VL200" localSheetId="0">#REF!</definedName>
    <definedName name="___________________VL200" localSheetId="11">#REF!</definedName>
    <definedName name="___________________VL200" localSheetId="12">#REF!</definedName>
    <definedName name="___________________VL200" localSheetId="14">#REF!</definedName>
    <definedName name="___________________VL200" localSheetId="1">#REF!</definedName>
    <definedName name="___________________VL200" localSheetId="7">#REF!</definedName>
    <definedName name="___________________VL200" localSheetId="9">#REF!</definedName>
    <definedName name="___________________VL200" localSheetId="10">#REF!</definedName>
    <definedName name="___________________VL200">#REF!</definedName>
    <definedName name="___________________VL250" localSheetId="8">#REF!</definedName>
    <definedName name="___________________VL250" localSheetId="13">#REF!</definedName>
    <definedName name="___________________VL250" localSheetId="0">#REF!</definedName>
    <definedName name="___________________VL250" localSheetId="11">#REF!</definedName>
    <definedName name="___________________VL250" localSheetId="12">#REF!</definedName>
    <definedName name="___________________VL250" localSheetId="14">#REF!</definedName>
    <definedName name="___________________VL250" localSheetId="1">#REF!</definedName>
    <definedName name="___________________VL250" localSheetId="7">#REF!</definedName>
    <definedName name="___________________VL250" localSheetId="9">#REF!</definedName>
    <definedName name="___________________VL250" localSheetId="10">#REF!</definedName>
    <definedName name="___________________VL250">#REF!</definedName>
    <definedName name="__________________abb91" localSheetId="8">[8]chitimc!#REF!</definedName>
    <definedName name="__________________abb91" localSheetId="13">[8]chitimc!#REF!</definedName>
    <definedName name="__________________abb91" localSheetId="0">[8]chitimc!#REF!</definedName>
    <definedName name="__________________abb91" localSheetId="11">[8]chitimc!#REF!</definedName>
    <definedName name="__________________abb91" localSheetId="12">[8]chitimc!#REF!</definedName>
    <definedName name="__________________abb91" localSheetId="14">[8]chitimc!#REF!</definedName>
    <definedName name="__________________abb91" localSheetId="1">[8]chitimc!#REF!</definedName>
    <definedName name="__________________abb91" localSheetId="7">[8]chitimc!#REF!</definedName>
    <definedName name="__________________abb91" localSheetId="9">[8]chitimc!#REF!</definedName>
    <definedName name="__________________abb91" localSheetId="10">[8]chitimc!#REF!</definedName>
    <definedName name="__________________abb91">[8]chitimc!#REF!</definedName>
    <definedName name="__________________CT250" localSheetId="8">'[8]dongia _2_'!#REF!</definedName>
    <definedName name="__________________CT250" localSheetId="13">'[8]dongia _2_'!#REF!</definedName>
    <definedName name="__________________CT250" localSheetId="0">'[8]dongia _2_'!#REF!</definedName>
    <definedName name="__________________CT250" localSheetId="11">'[8]dongia _2_'!#REF!</definedName>
    <definedName name="__________________CT250" localSheetId="12">'[8]dongia _2_'!#REF!</definedName>
    <definedName name="__________________CT250" localSheetId="14">'[8]dongia _2_'!#REF!</definedName>
    <definedName name="__________________CT250" localSheetId="1">'[8]dongia _2_'!#REF!</definedName>
    <definedName name="__________________CT250" localSheetId="7">'[8]dongia _2_'!#REF!</definedName>
    <definedName name="__________________CT250" localSheetId="9">'[8]dongia _2_'!#REF!</definedName>
    <definedName name="__________________CT250" localSheetId="10">'[8]dongia _2_'!#REF!</definedName>
    <definedName name="__________________CT250">'[8]dongia _2_'!#REF!</definedName>
    <definedName name="__________________ddn400" localSheetId="8">#REF!</definedName>
    <definedName name="__________________ddn400" localSheetId="13">#REF!</definedName>
    <definedName name="__________________ddn400" localSheetId="0">#REF!</definedName>
    <definedName name="__________________ddn400" localSheetId="11">#REF!</definedName>
    <definedName name="__________________ddn400" localSheetId="12">#REF!</definedName>
    <definedName name="__________________ddn400" localSheetId="14">#REF!</definedName>
    <definedName name="__________________ddn400" localSheetId="1">#REF!</definedName>
    <definedName name="__________________ddn400" localSheetId="7">#REF!</definedName>
    <definedName name="__________________ddn400" localSheetId="9">#REF!</definedName>
    <definedName name="__________________ddn400" localSheetId="10">#REF!</definedName>
    <definedName name="__________________ddn400">#REF!</definedName>
    <definedName name="__________________ddn600" localSheetId="8">#REF!</definedName>
    <definedName name="__________________ddn600" localSheetId="13">#REF!</definedName>
    <definedName name="__________________ddn600" localSheetId="0">#REF!</definedName>
    <definedName name="__________________ddn600" localSheetId="11">#REF!</definedName>
    <definedName name="__________________ddn600" localSheetId="12">#REF!</definedName>
    <definedName name="__________________ddn600" localSheetId="14">#REF!</definedName>
    <definedName name="__________________ddn600" localSheetId="1">#REF!</definedName>
    <definedName name="__________________ddn600" localSheetId="7">#REF!</definedName>
    <definedName name="__________________ddn600" localSheetId="9">#REF!</definedName>
    <definedName name="__________________ddn600" localSheetId="10">#REF!</definedName>
    <definedName name="__________________ddn600">#REF!</definedName>
    <definedName name="__________________dgt100" localSheetId="8">'[8]dongia _2_'!#REF!</definedName>
    <definedName name="__________________dgt100" localSheetId="13">'[8]dongia _2_'!#REF!</definedName>
    <definedName name="__________________dgt100" localSheetId="0">'[8]dongia _2_'!#REF!</definedName>
    <definedName name="__________________dgt100" localSheetId="11">'[8]dongia _2_'!#REF!</definedName>
    <definedName name="__________________dgt100" localSheetId="12">'[8]dongia _2_'!#REF!</definedName>
    <definedName name="__________________dgt100" localSheetId="14">'[8]dongia _2_'!#REF!</definedName>
    <definedName name="__________________dgt100" localSheetId="1">'[8]dongia _2_'!#REF!</definedName>
    <definedName name="__________________dgt100" localSheetId="7">'[8]dongia _2_'!#REF!</definedName>
    <definedName name="__________________dgt100" localSheetId="9">'[8]dongia _2_'!#REF!</definedName>
    <definedName name="__________________dgt100" localSheetId="10">'[8]dongia _2_'!#REF!</definedName>
    <definedName name="__________________dgt100">'[8]dongia _2_'!#REF!</definedName>
    <definedName name="__________________DIV10" localSheetId="8">'[5]daftar kuantitas'!#REF!</definedName>
    <definedName name="__________________DIV10" localSheetId="13">'[5]daftar kuantitas'!#REF!</definedName>
    <definedName name="__________________DIV10" localSheetId="0">'[5]daftar kuantitas'!#REF!</definedName>
    <definedName name="__________________DIV10" localSheetId="11">'[5]daftar kuantitas'!#REF!</definedName>
    <definedName name="__________________DIV10" localSheetId="12">'[5]daftar kuantitas'!#REF!</definedName>
    <definedName name="__________________DIV10" localSheetId="14">'[5]daftar kuantitas'!#REF!</definedName>
    <definedName name="__________________DIV10" localSheetId="1">'[5]daftar kuantitas'!#REF!</definedName>
    <definedName name="__________________DIV10" localSheetId="7">'[5]daftar kuantitas'!#REF!</definedName>
    <definedName name="__________________DIV10" localSheetId="9">'[5]daftar kuantitas'!#REF!</definedName>
    <definedName name="__________________DIV10" localSheetId="10">'[5]daftar kuantitas'!#REF!</definedName>
    <definedName name="__________________DIV10">'[5]daftar kuantitas'!#REF!</definedName>
    <definedName name="__________________DIV11" localSheetId="8">'[5]daftar kuantitas'!#REF!</definedName>
    <definedName name="__________________DIV11" localSheetId="13">'[5]daftar kuantitas'!#REF!</definedName>
    <definedName name="__________________DIV11" localSheetId="0">'[5]daftar kuantitas'!#REF!</definedName>
    <definedName name="__________________DIV11" localSheetId="11">'[5]daftar kuantitas'!#REF!</definedName>
    <definedName name="__________________DIV11" localSheetId="12">'[5]daftar kuantitas'!#REF!</definedName>
    <definedName name="__________________DIV11" localSheetId="14">'[5]daftar kuantitas'!#REF!</definedName>
    <definedName name="__________________DIV11" localSheetId="1">'[5]daftar kuantitas'!#REF!</definedName>
    <definedName name="__________________DIV11" localSheetId="7">'[5]daftar kuantitas'!#REF!</definedName>
    <definedName name="__________________DIV11" localSheetId="9">'[5]daftar kuantitas'!#REF!</definedName>
    <definedName name="__________________DIV11" localSheetId="10">'[5]daftar kuantitas'!#REF!</definedName>
    <definedName name="__________________DIV11">'[5]daftar kuantitas'!#REF!</definedName>
    <definedName name="__________________DIV8" localSheetId="8">'[5]daftar kuantitas'!#REF!</definedName>
    <definedName name="__________________DIV8" localSheetId="13">'[5]daftar kuantitas'!#REF!</definedName>
    <definedName name="__________________DIV8" localSheetId="0">'[5]daftar kuantitas'!#REF!</definedName>
    <definedName name="__________________DIV8" localSheetId="11">'[5]daftar kuantitas'!#REF!</definedName>
    <definedName name="__________________DIV8" localSheetId="12">'[5]daftar kuantitas'!#REF!</definedName>
    <definedName name="__________________DIV8" localSheetId="14">'[5]daftar kuantitas'!#REF!</definedName>
    <definedName name="__________________DIV8" localSheetId="1">'[5]daftar kuantitas'!#REF!</definedName>
    <definedName name="__________________DIV8" localSheetId="7">'[5]daftar kuantitas'!#REF!</definedName>
    <definedName name="__________________DIV8" localSheetId="9">'[5]daftar kuantitas'!#REF!</definedName>
    <definedName name="__________________DIV8" localSheetId="10">'[5]daftar kuantitas'!#REF!</definedName>
    <definedName name="__________________DIV8">'[5]daftar kuantitas'!#REF!</definedName>
    <definedName name="__________________DIV9" localSheetId="8">'[5]daftar kuantitas'!#REF!</definedName>
    <definedName name="__________________DIV9" localSheetId="13">'[5]daftar kuantitas'!#REF!</definedName>
    <definedName name="__________________DIV9" localSheetId="0">'[5]daftar kuantitas'!#REF!</definedName>
    <definedName name="__________________DIV9" localSheetId="11">'[5]daftar kuantitas'!#REF!</definedName>
    <definedName name="__________________DIV9" localSheetId="12">'[5]daftar kuantitas'!#REF!</definedName>
    <definedName name="__________________DIV9" localSheetId="14">'[5]daftar kuantitas'!#REF!</definedName>
    <definedName name="__________________DIV9" localSheetId="1">'[5]daftar kuantitas'!#REF!</definedName>
    <definedName name="__________________DIV9" localSheetId="7">'[5]daftar kuantitas'!#REF!</definedName>
    <definedName name="__________________DIV9" localSheetId="9">'[5]daftar kuantitas'!#REF!</definedName>
    <definedName name="__________________DIV9" localSheetId="10">'[5]daftar kuantitas'!#REF!</definedName>
    <definedName name="__________________DIV9">'[5]daftar kuantitas'!#REF!</definedName>
    <definedName name="__________________GID1">[8]LKVL_CK_HT_GD1!$A$4</definedName>
    <definedName name="__________________HAL7" localSheetId="8">'[5]daftar kuantitas'!#REF!</definedName>
    <definedName name="__________________HAL7" localSheetId="13">'[5]daftar kuantitas'!#REF!</definedName>
    <definedName name="__________________HAL7" localSheetId="0">'[5]daftar kuantitas'!#REF!</definedName>
    <definedName name="__________________HAL7" localSheetId="11">'[5]daftar kuantitas'!#REF!</definedName>
    <definedName name="__________________HAL7" localSheetId="12">'[5]daftar kuantitas'!#REF!</definedName>
    <definedName name="__________________HAL7" localSheetId="14">'[5]daftar kuantitas'!#REF!</definedName>
    <definedName name="__________________HAL7" localSheetId="1">'[5]daftar kuantitas'!#REF!</definedName>
    <definedName name="__________________HAL7" localSheetId="7">'[5]daftar kuantitas'!#REF!</definedName>
    <definedName name="__________________HAL7" localSheetId="9">'[5]daftar kuantitas'!#REF!</definedName>
    <definedName name="__________________HAL7" localSheetId="10">'[5]daftar kuantitas'!#REF!</definedName>
    <definedName name="__________________HAL7">'[5]daftar kuantitas'!#REF!</definedName>
    <definedName name="__________________MAC12" localSheetId="8">#REF!</definedName>
    <definedName name="__________________MAC12" localSheetId="13">#REF!</definedName>
    <definedName name="__________________MAC12" localSheetId="0">#REF!</definedName>
    <definedName name="__________________MAC12" localSheetId="11">#REF!</definedName>
    <definedName name="__________________MAC12" localSheetId="12">#REF!</definedName>
    <definedName name="__________________MAC12" localSheetId="14">#REF!</definedName>
    <definedName name="__________________MAC12" localSheetId="1">#REF!</definedName>
    <definedName name="__________________MAC12" localSheetId="7">#REF!</definedName>
    <definedName name="__________________MAC12" localSheetId="9">#REF!</definedName>
    <definedName name="__________________MAC12" localSheetId="10">#REF!</definedName>
    <definedName name="__________________MAC12">#REF!</definedName>
    <definedName name="__________________MAC46" localSheetId="8">#REF!</definedName>
    <definedName name="__________________MAC46" localSheetId="13">#REF!</definedName>
    <definedName name="__________________MAC46" localSheetId="0">#REF!</definedName>
    <definedName name="__________________MAC46" localSheetId="11">#REF!</definedName>
    <definedName name="__________________MAC46" localSheetId="12">#REF!</definedName>
    <definedName name="__________________MAC46" localSheetId="14">#REF!</definedName>
    <definedName name="__________________MAC46" localSheetId="1">#REF!</definedName>
    <definedName name="__________________MAC46" localSheetId="7">#REF!</definedName>
    <definedName name="__________________MAC46" localSheetId="9">#REF!</definedName>
    <definedName name="__________________MAC46" localSheetId="10">#REF!</definedName>
    <definedName name="__________________MAC46">#REF!</definedName>
    <definedName name="__________________MDE01">[12]ALAT!$BO$27</definedName>
    <definedName name="__________________MDE02">[12]ALAT!$BO$47</definedName>
    <definedName name="__________________MDE03">[12]ALAT!$BO$67</definedName>
    <definedName name="__________________MDE04">[12]ALAT!$BO$87</definedName>
    <definedName name="__________________MDE05">[12]ALAT!$BO$107</definedName>
    <definedName name="__________________MDE06">[12]ALAT!$BO$127</definedName>
    <definedName name="__________________MDE07">[12]ALAT!$BO$147</definedName>
    <definedName name="__________________MDE08">[12]ALAT!$BO$167</definedName>
    <definedName name="__________________MDE09">[12]ALAT!$BO$187</definedName>
    <definedName name="__________________MDE10">[12]ALAT!$BO$207</definedName>
    <definedName name="__________________MDE11">[12]ALAT!$BO$227</definedName>
    <definedName name="__________________MDE12">[12]ALAT!$BO$247</definedName>
    <definedName name="__________________MDE13">[12]ALAT!$BO$267</definedName>
    <definedName name="__________________MDE14">[12]ALAT!$BO$287</definedName>
    <definedName name="__________________MDE15">[12]ALAT!$BO$307</definedName>
    <definedName name="__________________MDE16">[12]ALAT!$BO$327</definedName>
    <definedName name="__________________MDE17">[12]ALAT!$BO$347</definedName>
    <definedName name="__________________MDE18">[12]ALAT!$BO$367</definedName>
    <definedName name="__________________MDE19">[12]ALAT!$BO$387</definedName>
    <definedName name="__________________MDE20">[12]ALAT!$BO$407</definedName>
    <definedName name="__________________MDE21">[12]ALAT!$BO$427</definedName>
    <definedName name="__________________MDE22">[12]ALAT!$BO$447</definedName>
    <definedName name="__________________MDE23">[12]ALAT!$BO$467</definedName>
    <definedName name="__________________MDE24">[12]ALAT!$BO$487</definedName>
    <definedName name="__________________MDE25">[12]ALAT!$BO$507</definedName>
    <definedName name="__________________MDE26">[12]ALAT!$BO$527</definedName>
    <definedName name="__________________MDE27">[12]ALAT!$BO$547</definedName>
    <definedName name="__________________MDE28">[12]ALAT!$BO$567</definedName>
    <definedName name="__________________MDE29">[12]ALAT!$BO$587</definedName>
    <definedName name="__________________MDE30">[12]ALAT!$BO$607</definedName>
    <definedName name="__________________MDE31">[12]ALAT!$BO$627</definedName>
    <definedName name="__________________MDE32">[12]ALAT!$BO$647</definedName>
    <definedName name="__________________MDE33">[12]ALAT!$BO$667</definedName>
    <definedName name="__________________MDE34">[12]ALAT!$BO$698</definedName>
    <definedName name="__________________MDE35">'[7]Peralatan (2)'!$R$27</definedName>
    <definedName name="__________________ME01">[12]ALAT!$BO$26</definedName>
    <definedName name="__________________ME02">[12]ALAT!$BO$46</definedName>
    <definedName name="__________________ME03">[12]ALAT!$BO$66</definedName>
    <definedName name="__________________ME04">[12]ALAT!$BO$86</definedName>
    <definedName name="__________________ME05">[12]ALAT!$BO$106</definedName>
    <definedName name="__________________ME06">[12]ALAT!$BO$126</definedName>
    <definedName name="__________________ME07">[12]ALAT!$BO$146</definedName>
    <definedName name="__________________ME08">[12]ALAT!$BO$166</definedName>
    <definedName name="__________________ME09">[12]ALAT!$BO$186</definedName>
    <definedName name="__________________ME10">[12]ALAT!$BO$206</definedName>
    <definedName name="__________________ME11">[12]ALAT!$BO$226</definedName>
    <definedName name="__________________ME12">[12]ALAT!$BO$246</definedName>
    <definedName name="__________________ME13">[12]ALAT!$BO$266</definedName>
    <definedName name="__________________ME14">[12]ALAT!$BO$286</definedName>
    <definedName name="__________________ME15">[12]ALAT!$BO$306</definedName>
    <definedName name="__________________ME16">[12]ALAT!$BO$326</definedName>
    <definedName name="__________________ME17">[12]ALAT!$BO$346</definedName>
    <definedName name="__________________ME18">[12]ALAT!$BO$366</definedName>
    <definedName name="__________________ME19">[12]ALAT!$BO$386</definedName>
    <definedName name="__________________ME20">[12]ALAT!$BO$406</definedName>
    <definedName name="__________________ME21">[12]ALAT!$BO$426</definedName>
    <definedName name="__________________ME22">[12]ALAT!$BO$446</definedName>
    <definedName name="__________________ME23">[12]ALAT!$BO$466</definedName>
    <definedName name="__________________ME24">[12]ALAT!$BO$486</definedName>
    <definedName name="__________________ME25">[12]ALAT!$BO$506</definedName>
    <definedName name="__________________ME26">[12]ALAT!$BO$526</definedName>
    <definedName name="__________________ME27">[12]ALAT!$BO$546</definedName>
    <definedName name="__________________ME28">[12]ALAT!$BO$566</definedName>
    <definedName name="__________________ME29">[12]ALAT!$BO$586</definedName>
    <definedName name="__________________ME30">[12]ALAT!$BO$606</definedName>
    <definedName name="__________________ME31">[12]ALAT!$BO$626</definedName>
    <definedName name="__________________ME32">[12]ALAT!$BO$646</definedName>
    <definedName name="__________________ME33">[12]ALAT!$BO$666</definedName>
    <definedName name="__________________ME34">[12]ALAT!$BO$697</definedName>
    <definedName name="__________________ME35">'[7]Peralatan (2)'!$R$26</definedName>
    <definedName name="__________________NCL100" localSheetId="8">#REF!</definedName>
    <definedName name="__________________NCL100" localSheetId="13">#REF!</definedName>
    <definedName name="__________________NCL100" localSheetId="0">#REF!</definedName>
    <definedName name="__________________NCL100" localSheetId="11">#REF!</definedName>
    <definedName name="__________________NCL100" localSheetId="12">#REF!</definedName>
    <definedName name="__________________NCL100" localSheetId="14">#REF!</definedName>
    <definedName name="__________________NCL100" localSheetId="1">#REF!</definedName>
    <definedName name="__________________NCL100" localSheetId="7">#REF!</definedName>
    <definedName name="__________________NCL100" localSheetId="9">#REF!</definedName>
    <definedName name="__________________NCL100" localSheetId="10">#REF!</definedName>
    <definedName name="__________________NCL100">#REF!</definedName>
    <definedName name="__________________NCL200" localSheetId="8">#REF!</definedName>
    <definedName name="__________________NCL200" localSheetId="13">#REF!</definedName>
    <definedName name="__________________NCL200" localSheetId="0">#REF!</definedName>
    <definedName name="__________________NCL200" localSheetId="11">#REF!</definedName>
    <definedName name="__________________NCL200" localSheetId="12">#REF!</definedName>
    <definedName name="__________________NCL200" localSheetId="14">#REF!</definedName>
    <definedName name="__________________NCL200" localSheetId="1">#REF!</definedName>
    <definedName name="__________________NCL200" localSheetId="7">#REF!</definedName>
    <definedName name="__________________NCL200" localSheetId="9">#REF!</definedName>
    <definedName name="__________________NCL200" localSheetId="10">#REF!</definedName>
    <definedName name="__________________NCL200">#REF!</definedName>
    <definedName name="__________________NCL250" localSheetId="8">#REF!</definedName>
    <definedName name="__________________NCL250" localSheetId="13">#REF!</definedName>
    <definedName name="__________________NCL250" localSheetId="0">#REF!</definedName>
    <definedName name="__________________NCL250" localSheetId="11">#REF!</definedName>
    <definedName name="__________________NCL250" localSheetId="12">#REF!</definedName>
    <definedName name="__________________NCL250" localSheetId="14">#REF!</definedName>
    <definedName name="__________________NCL250" localSheetId="1">#REF!</definedName>
    <definedName name="__________________NCL250" localSheetId="7">#REF!</definedName>
    <definedName name="__________________NCL250" localSheetId="9">#REF!</definedName>
    <definedName name="__________________NCL250" localSheetId="10">#REF!</definedName>
    <definedName name="__________________NCL250">#REF!</definedName>
    <definedName name="__________________nin190" localSheetId="8">#REF!</definedName>
    <definedName name="__________________nin190" localSheetId="13">#REF!</definedName>
    <definedName name="__________________nin190" localSheetId="0">#REF!</definedName>
    <definedName name="__________________nin190" localSheetId="11">#REF!</definedName>
    <definedName name="__________________nin190" localSheetId="12">#REF!</definedName>
    <definedName name="__________________nin190" localSheetId="14">#REF!</definedName>
    <definedName name="__________________nin190" localSheetId="1">#REF!</definedName>
    <definedName name="__________________nin190" localSheetId="7">#REF!</definedName>
    <definedName name="__________________nin190" localSheetId="9">#REF!</definedName>
    <definedName name="__________________nin190" localSheetId="10">#REF!</definedName>
    <definedName name="__________________nin190">#REF!</definedName>
    <definedName name="__________________sc1" localSheetId="8">#REF!</definedName>
    <definedName name="__________________sc1" localSheetId="13">#REF!</definedName>
    <definedName name="__________________sc1" localSheetId="0">#REF!</definedName>
    <definedName name="__________________sc1" localSheetId="11">#REF!</definedName>
    <definedName name="__________________sc1" localSheetId="12">#REF!</definedName>
    <definedName name="__________________sc1" localSheetId="14">#REF!</definedName>
    <definedName name="__________________sc1" localSheetId="1">#REF!</definedName>
    <definedName name="__________________sc1" localSheetId="7">#REF!</definedName>
    <definedName name="__________________sc1" localSheetId="9">#REF!</definedName>
    <definedName name="__________________sc1" localSheetId="10">#REF!</definedName>
    <definedName name="__________________sc1">#REF!</definedName>
    <definedName name="__________________SC2" localSheetId="8">#REF!</definedName>
    <definedName name="__________________SC2" localSheetId="13">#REF!</definedName>
    <definedName name="__________________SC2" localSheetId="0">#REF!</definedName>
    <definedName name="__________________SC2" localSheetId="11">#REF!</definedName>
    <definedName name="__________________SC2" localSheetId="12">#REF!</definedName>
    <definedName name="__________________SC2" localSheetId="14">#REF!</definedName>
    <definedName name="__________________SC2" localSheetId="1">#REF!</definedName>
    <definedName name="__________________SC2" localSheetId="7">#REF!</definedName>
    <definedName name="__________________SC2" localSheetId="9">#REF!</definedName>
    <definedName name="__________________SC2" localSheetId="10">#REF!</definedName>
    <definedName name="__________________SC2">#REF!</definedName>
    <definedName name="__________________sc3" localSheetId="8">#REF!</definedName>
    <definedName name="__________________sc3" localSheetId="13">#REF!</definedName>
    <definedName name="__________________sc3" localSheetId="0">#REF!</definedName>
    <definedName name="__________________sc3" localSheetId="11">#REF!</definedName>
    <definedName name="__________________sc3" localSheetId="12">#REF!</definedName>
    <definedName name="__________________sc3" localSheetId="14">#REF!</definedName>
    <definedName name="__________________sc3" localSheetId="1">#REF!</definedName>
    <definedName name="__________________sc3" localSheetId="7">#REF!</definedName>
    <definedName name="__________________sc3" localSheetId="9">#REF!</definedName>
    <definedName name="__________________sc3" localSheetId="10">#REF!</definedName>
    <definedName name="__________________sc3">#REF!</definedName>
    <definedName name="__________________SN3" localSheetId="8">#REF!</definedName>
    <definedName name="__________________SN3" localSheetId="13">#REF!</definedName>
    <definedName name="__________________SN3" localSheetId="0">#REF!</definedName>
    <definedName name="__________________SN3" localSheetId="11">#REF!</definedName>
    <definedName name="__________________SN3" localSheetId="12">#REF!</definedName>
    <definedName name="__________________SN3" localSheetId="14">#REF!</definedName>
    <definedName name="__________________SN3" localSheetId="1">#REF!</definedName>
    <definedName name="__________________SN3" localSheetId="7">#REF!</definedName>
    <definedName name="__________________SN3" localSheetId="9">#REF!</definedName>
    <definedName name="__________________SN3" localSheetId="10">#REF!</definedName>
    <definedName name="__________________SN3">#REF!</definedName>
    <definedName name="__________________th100" localSheetId="8">'[10]dongia _2_'!#REF!</definedName>
    <definedName name="__________________th100" localSheetId="13">'[10]dongia _2_'!#REF!</definedName>
    <definedName name="__________________th100" localSheetId="0">'[10]dongia _2_'!#REF!</definedName>
    <definedName name="__________________th100" localSheetId="11">'[10]dongia _2_'!#REF!</definedName>
    <definedName name="__________________th100" localSheetId="12">'[10]dongia _2_'!#REF!</definedName>
    <definedName name="__________________th100" localSheetId="14">'[10]dongia _2_'!#REF!</definedName>
    <definedName name="__________________th100" localSheetId="1">'[10]dongia _2_'!#REF!</definedName>
    <definedName name="__________________th100" localSheetId="7">'[10]dongia _2_'!#REF!</definedName>
    <definedName name="__________________th100" localSheetId="9">'[10]dongia _2_'!#REF!</definedName>
    <definedName name="__________________th100" localSheetId="10">'[10]dongia _2_'!#REF!</definedName>
    <definedName name="__________________th100">'[10]dongia _2_'!#REF!</definedName>
    <definedName name="__________________TH160" localSheetId="8">'[10]dongia _2_'!#REF!</definedName>
    <definedName name="__________________TH160" localSheetId="13">'[10]dongia _2_'!#REF!</definedName>
    <definedName name="__________________TH160" localSheetId="0">'[10]dongia _2_'!#REF!</definedName>
    <definedName name="__________________TH160" localSheetId="11">'[10]dongia _2_'!#REF!</definedName>
    <definedName name="__________________TH160" localSheetId="12">'[10]dongia _2_'!#REF!</definedName>
    <definedName name="__________________TH160" localSheetId="14">'[10]dongia _2_'!#REF!</definedName>
    <definedName name="__________________TH160" localSheetId="1">'[10]dongia _2_'!#REF!</definedName>
    <definedName name="__________________TH160" localSheetId="7">'[10]dongia _2_'!#REF!</definedName>
    <definedName name="__________________TH160" localSheetId="9">'[10]dongia _2_'!#REF!</definedName>
    <definedName name="__________________TH160" localSheetId="10">'[10]dongia _2_'!#REF!</definedName>
    <definedName name="__________________TH160">'[10]dongia _2_'!#REF!</definedName>
    <definedName name="__________________TL1" localSheetId="8">#REF!</definedName>
    <definedName name="__________________TL1" localSheetId="13">#REF!</definedName>
    <definedName name="__________________TL1" localSheetId="0">#REF!</definedName>
    <definedName name="__________________TL1" localSheetId="11">#REF!</definedName>
    <definedName name="__________________TL1" localSheetId="12">#REF!</definedName>
    <definedName name="__________________TL1" localSheetId="14">#REF!</definedName>
    <definedName name="__________________TL1" localSheetId="1">#REF!</definedName>
    <definedName name="__________________TL1" localSheetId="7">#REF!</definedName>
    <definedName name="__________________TL1" localSheetId="9">#REF!</definedName>
    <definedName name="__________________TL1" localSheetId="10">#REF!</definedName>
    <definedName name="__________________TL1">#REF!</definedName>
    <definedName name="__________________TL2" localSheetId="8">#REF!</definedName>
    <definedName name="__________________TL2" localSheetId="13">#REF!</definedName>
    <definedName name="__________________TL2" localSheetId="0">#REF!</definedName>
    <definedName name="__________________TL2" localSheetId="11">#REF!</definedName>
    <definedName name="__________________TL2" localSheetId="12">#REF!</definedName>
    <definedName name="__________________TL2" localSheetId="14">#REF!</definedName>
    <definedName name="__________________TL2" localSheetId="1">#REF!</definedName>
    <definedName name="__________________TL2" localSheetId="7">#REF!</definedName>
    <definedName name="__________________TL2" localSheetId="9">#REF!</definedName>
    <definedName name="__________________TL2" localSheetId="10">#REF!</definedName>
    <definedName name="__________________TL2">#REF!</definedName>
    <definedName name="__________________TL3" localSheetId="8">#REF!</definedName>
    <definedName name="__________________TL3" localSheetId="13">#REF!</definedName>
    <definedName name="__________________TL3" localSheetId="0">#REF!</definedName>
    <definedName name="__________________TL3" localSheetId="11">#REF!</definedName>
    <definedName name="__________________TL3" localSheetId="12">#REF!</definedName>
    <definedName name="__________________TL3" localSheetId="14">#REF!</definedName>
    <definedName name="__________________TL3" localSheetId="1">#REF!</definedName>
    <definedName name="__________________TL3" localSheetId="7">#REF!</definedName>
    <definedName name="__________________TL3" localSheetId="9">#REF!</definedName>
    <definedName name="__________________TL3" localSheetId="10">#REF!</definedName>
    <definedName name="__________________TL3">#REF!</definedName>
    <definedName name="__________________TLA120" localSheetId="8">#REF!</definedName>
    <definedName name="__________________TLA120" localSheetId="13">#REF!</definedName>
    <definedName name="__________________TLA120" localSheetId="0">#REF!</definedName>
    <definedName name="__________________TLA120" localSheetId="11">#REF!</definedName>
    <definedName name="__________________TLA120" localSheetId="12">#REF!</definedName>
    <definedName name="__________________TLA120" localSheetId="14">#REF!</definedName>
    <definedName name="__________________TLA120" localSheetId="1">#REF!</definedName>
    <definedName name="__________________TLA120" localSheetId="7">#REF!</definedName>
    <definedName name="__________________TLA120" localSheetId="9">#REF!</definedName>
    <definedName name="__________________TLA120" localSheetId="10">#REF!</definedName>
    <definedName name="__________________TLA120">#REF!</definedName>
    <definedName name="__________________TLA35" localSheetId="8">#REF!</definedName>
    <definedName name="__________________TLA35" localSheetId="13">#REF!</definedName>
    <definedName name="__________________TLA35" localSheetId="0">#REF!</definedName>
    <definedName name="__________________TLA35" localSheetId="11">#REF!</definedName>
    <definedName name="__________________TLA35" localSheetId="12">#REF!</definedName>
    <definedName name="__________________TLA35" localSheetId="14">#REF!</definedName>
    <definedName name="__________________TLA35" localSheetId="1">#REF!</definedName>
    <definedName name="__________________TLA35" localSheetId="7">#REF!</definedName>
    <definedName name="__________________TLA35" localSheetId="9">#REF!</definedName>
    <definedName name="__________________TLA35" localSheetId="10">#REF!</definedName>
    <definedName name="__________________TLA35">#REF!</definedName>
    <definedName name="__________________TLA50" localSheetId="8">#REF!</definedName>
    <definedName name="__________________TLA50" localSheetId="13">#REF!</definedName>
    <definedName name="__________________TLA50" localSheetId="0">#REF!</definedName>
    <definedName name="__________________TLA50" localSheetId="11">#REF!</definedName>
    <definedName name="__________________TLA50" localSheetId="12">#REF!</definedName>
    <definedName name="__________________TLA50" localSheetId="14">#REF!</definedName>
    <definedName name="__________________TLA50" localSheetId="1">#REF!</definedName>
    <definedName name="__________________TLA50" localSheetId="7">#REF!</definedName>
    <definedName name="__________________TLA50" localSheetId="9">#REF!</definedName>
    <definedName name="__________________TLA50" localSheetId="10">#REF!</definedName>
    <definedName name="__________________TLA50">#REF!</definedName>
    <definedName name="__________________TLA70" localSheetId="8">#REF!</definedName>
    <definedName name="__________________TLA70" localSheetId="13">#REF!</definedName>
    <definedName name="__________________TLA70" localSheetId="0">#REF!</definedName>
    <definedName name="__________________TLA70" localSheetId="11">#REF!</definedName>
    <definedName name="__________________TLA70" localSheetId="12">#REF!</definedName>
    <definedName name="__________________TLA70" localSheetId="14">#REF!</definedName>
    <definedName name="__________________TLA70" localSheetId="1">#REF!</definedName>
    <definedName name="__________________TLA70" localSheetId="7">#REF!</definedName>
    <definedName name="__________________TLA70" localSheetId="9">#REF!</definedName>
    <definedName name="__________________TLA70" localSheetId="10">#REF!</definedName>
    <definedName name="__________________TLA70">#REF!</definedName>
    <definedName name="__________________TLA95" localSheetId="8">#REF!</definedName>
    <definedName name="__________________TLA95" localSheetId="13">#REF!</definedName>
    <definedName name="__________________TLA95" localSheetId="0">#REF!</definedName>
    <definedName name="__________________TLA95" localSheetId="11">#REF!</definedName>
    <definedName name="__________________TLA95" localSheetId="12">#REF!</definedName>
    <definedName name="__________________TLA95" localSheetId="14">#REF!</definedName>
    <definedName name="__________________TLA95" localSheetId="1">#REF!</definedName>
    <definedName name="__________________TLA95" localSheetId="7">#REF!</definedName>
    <definedName name="__________________TLA95" localSheetId="9">#REF!</definedName>
    <definedName name="__________________TLA95" localSheetId="10">#REF!</definedName>
    <definedName name="__________________TLA95">#REF!</definedName>
    <definedName name="__________________TR250" localSheetId="8">'[10]dongia _2_'!#REF!</definedName>
    <definedName name="__________________TR250" localSheetId="13">'[10]dongia _2_'!#REF!</definedName>
    <definedName name="__________________TR250" localSheetId="0">'[10]dongia _2_'!#REF!</definedName>
    <definedName name="__________________TR250" localSheetId="11">'[10]dongia _2_'!#REF!</definedName>
    <definedName name="__________________TR250" localSheetId="12">'[10]dongia _2_'!#REF!</definedName>
    <definedName name="__________________TR250" localSheetId="14">'[10]dongia _2_'!#REF!</definedName>
    <definedName name="__________________TR250" localSheetId="1">'[10]dongia _2_'!#REF!</definedName>
    <definedName name="__________________TR250" localSheetId="7">'[10]dongia _2_'!#REF!</definedName>
    <definedName name="__________________TR250" localSheetId="9">'[10]dongia _2_'!#REF!</definedName>
    <definedName name="__________________TR250" localSheetId="10">'[10]dongia _2_'!#REF!</definedName>
    <definedName name="__________________TR250">'[10]dongia _2_'!#REF!</definedName>
    <definedName name="__________________tr375" localSheetId="8">[10]giathanh1!#REF!</definedName>
    <definedName name="__________________tr375" localSheetId="13">[10]giathanh1!#REF!</definedName>
    <definedName name="__________________tr375" localSheetId="0">[10]giathanh1!#REF!</definedName>
    <definedName name="__________________tr375" localSheetId="11">[10]giathanh1!#REF!</definedName>
    <definedName name="__________________tr375" localSheetId="12">[10]giathanh1!#REF!</definedName>
    <definedName name="__________________tr375" localSheetId="14">[10]giathanh1!#REF!</definedName>
    <definedName name="__________________tr375" localSheetId="1">[10]giathanh1!#REF!</definedName>
    <definedName name="__________________tr375" localSheetId="7">[10]giathanh1!#REF!</definedName>
    <definedName name="__________________tr375" localSheetId="9">[10]giathanh1!#REF!</definedName>
    <definedName name="__________________tr375" localSheetId="10">[10]giathanh1!#REF!</definedName>
    <definedName name="__________________tr375">[10]giathanh1!#REF!</definedName>
    <definedName name="__________________VL100" localSheetId="8">#REF!</definedName>
    <definedName name="__________________VL100" localSheetId="13">#REF!</definedName>
    <definedName name="__________________VL100" localSheetId="0">#REF!</definedName>
    <definedName name="__________________VL100" localSheetId="11">#REF!</definedName>
    <definedName name="__________________VL100" localSheetId="12">#REF!</definedName>
    <definedName name="__________________VL100" localSheetId="14">#REF!</definedName>
    <definedName name="__________________VL100" localSheetId="1">#REF!</definedName>
    <definedName name="__________________VL100" localSheetId="7">#REF!</definedName>
    <definedName name="__________________VL100" localSheetId="9">#REF!</definedName>
    <definedName name="__________________VL100" localSheetId="10">#REF!</definedName>
    <definedName name="__________________VL100">#REF!</definedName>
    <definedName name="__________________VL200" localSheetId="8">#REF!</definedName>
    <definedName name="__________________VL200" localSheetId="13">#REF!</definedName>
    <definedName name="__________________VL200" localSheetId="0">#REF!</definedName>
    <definedName name="__________________VL200" localSheetId="11">#REF!</definedName>
    <definedName name="__________________VL200" localSheetId="12">#REF!</definedName>
    <definedName name="__________________VL200" localSheetId="14">#REF!</definedName>
    <definedName name="__________________VL200" localSheetId="1">#REF!</definedName>
    <definedName name="__________________VL200" localSheetId="7">#REF!</definedName>
    <definedName name="__________________VL200" localSheetId="9">#REF!</definedName>
    <definedName name="__________________VL200" localSheetId="10">#REF!</definedName>
    <definedName name="__________________VL200">#REF!</definedName>
    <definedName name="__________________VL250" localSheetId="8">#REF!</definedName>
    <definedName name="__________________VL250" localSheetId="13">#REF!</definedName>
    <definedName name="__________________VL250" localSheetId="0">#REF!</definedName>
    <definedName name="__________________VL250" localSheetId="11">#REF!</definedName>
    <definedName name="__________________VL250" localSheetId="12">#REF!</definedName>
    <definedName name="__________________VL250" localSheetId="14">#REF!</definedName>
    <definedName name="__________________VL250" localSheetId="1">#REF!</definedName>
    <definedName name="__________________VL250" localSheetId="7">#REF!</definedName>
    <definedName name="__________________VL250" localSheetId="9">#REF!</definedName>
    <definedName name="__________________VL250" localSheetId="10">#REF!</definedName>
    <definedName name="__________________VL250">#REF!</definedName>
    <definedName name="_________________abb91" localSheetId="8">[8]chitimc!#REF!</definedName>
    <definedName name="_________________abb91" localSheetId="13">[8]chitimc!#REF!</definedName>
    <definedName name="_________________abb91" localSheetId="0">[8]chitimc!#REF!</definedName>
    <definedName name="_________________abb91" localSheetId="11">[8]chitimc!#REF!</definedName>
    <definedName name="_________________abb91" localSheetId="12">[8]chitimc!#REF!</definedName>
    <definedName name="_________________abb91" localSheetId="14">[8]chitimc!#REF!</definedName>
    <definedName name="_________________abb91" localSheetId="1">[8]chitimc!#REF!</definedName>
    <definedName name="_________________abb91" localSheetId="7">[8]chitimc!#REF!</definedName>
    <definedName name="_________________abb91" localSheetId="9">[8]chitimc!#REF!</definedName>
    <definedName name="_________________abb91" localSheetId="10">[8]chitimc!#REF!</definedName>
    <definedName name="_________________abb91">[8]chitimc!#REF!</definedName>
    <definedName name="_________________CT250" localSheetId="8">'[8]dongia _2_'!#REF!</definedName>
    <definedName name="_________________CT250" localSheetId="13">'[8]dongia _2_'!#REF!</definedName>
    <definedName name="_________________CT250" localSheetId="0">'[8]dongia _2_'!#REF!</definedName>
    <definedName name="_________________CT250" localSheetId="11">'[8]dongia _2_'!#REF!</definedName>
    <definedName name="_________________CT250" localSheetId="12">'[8]dongia _2_'!#REF!</definedName>
    <definedName name="_________________CT250" localSheetId="14">'[8]dongia _2_'!#REF!</definedName>
    <definedName name="_________________CT250" localSheetId="1">'[8]dongia _2_'!#REF!</definedName>
    <definedName name="_________________CT250" localSheetId="7">'[8]dongia _2_'!#REF!</definedName>
    <definedName name="_________________CT250" localSheetId="9">'[8]dongia _2_'!#REF!</definedName>
    <definedName name="_________________CT250" localSheetId="10">'[8]dongia _2_'!#REF!</definedName>
    <definedName name="_________________CT250">'[8]dongia _2_'!#REF!</definedName>
    <definedName name="_________________ddn400" localSheetId="8">#REF!</definedName>
    <definedName name="_________________ddn400" localSheetId="13">#REF!</definedName>
    <definedName name="_________________ddn400" localSheetId="0">#REF!</definedName>
    <definedName name="_________________ddn400" localSheetId="11">#REF!</definedName>
    <definedName name="_________________ddn400" localSheetId="12">#REF!</definedName>
    <definedName name="_________________ddn400" localSheetId="14">#REF!</definedName>
    <definedName name="_________________ddn400" localSheetId="1">#REF!</definedName>
    <definedName name="_________________ddn400" localSheetId="7">#REF!</definedName>
    <definedName name="_________________ddn400" localSheetId="9">#REF!</definedName>
    <definedName name="_________________ddn400" localSheetId="10">#REF!</definedName>
    <definedName name="_________________ddn400">#REF!</definedName>
    <definedName name="_________________ddn600" localSheetId="8">#REF!</definedName>
    <definedName name="_________________ddn600" localSheetId="13">#REF!</definedName>
    <definedName name="_________________ddn600" localSheetId="0">#REF!</definedName>
    <definedName name="_________________ddn600" localSheetId="11">#REF!</definedName>
    <definedName name="_________________ddn600" localSheetId="12">#REF!</definedName>
    <definedName name="_________________ddn600" localSheetId="14">#REF!</definedName>
    <definedName name="_________________ddn600" localSheetId="1">#REF!</definedName>
    <definedName name="_________________ddn600" localSheetId="7">#REF!</definedName>
    <definedName name="_________________ddn600" localSheetId="9">#REF!</definedName>
    <definedName name="_________________ddn600" localSheetId="10">#REF!</definedName>
    <definedName name="_________________ddn600">#REF!</definedName>
    <definedName name="_________________dgt100" localSheetId="8">'[8]dongia _2_'!#REF!</definedName>
    <definedName name="_________________dgt100" localSheetId="13">'[8]dongia _2_'!#REF!</definedName>
    <definedName name="_________________dgt100" localSheetId="0">'[8]dongia _2_'!#REF!</definedName>
    <definedName name="_________________dgt100" localSheetId="11">'[8]dongia _2_'!#REF!</definedName>
    <definedName name="_________________dgt100" localSheetId="12">'[8]dongia _2_'!#REF!</definedName>
    <definedName name="_________________dgt100" localSheetId="14">'[8]dongia _2_'!#REF!</definedName>
    <definedName name="_________________dgt100" localSheetId="1">'[8]dongia _2_'!#REF!</definedName>
    <definedName name="_________________dgt100" localSheetId="7">'[8]dongia _2_'!#REF!</definedName>
    <definedName name="_________________dgt100" localSheetId="9">'[8]dongia _2_'!#REF!</definedName>
    <definedName name="_________________dgt100" localSheetId="10">'[8]dongia _2_'!#REF!</definedName>
    <definedName name="_________________dgt100">'[8]dongia _2_'!#REF!</definedName>
    <definedName name="_________________DIV10" localSheetId="8">'[5]daftar kuantitas'!#REF!</definedName>
    <definedName name="_________________DIV10" localSheetId="13">'[5]daftar kuantitas'!#REF!</definedName>
    <definedName name="_________________DIV10" localSheetId="0">'[5]daftar kuantitas'!#REF!</definedName>
    <definedName name="_________________DIV10" localSheetId="11">'[5]daftar kuantitas'!#REF!</definedName>
    <definedName name="_________________DIV10" localSheetId="12">'[5]daftar kuantitas'!#REF!</definedName>
    <definedName name="_________________DIV10" localSheetId="14">'[5]daftar kuantitas'!#REF!</definedName>
    <definedName name="_________________DIV10" localSheetId="1">'[5]daftar kuantitas'!#REF!</definedName>
    <definedName name="_________________DIV10" localSheetId="7">'[5]daftar kuantitas'!#REF!</definedName>
    <definedName name="_________________DIV10" localSheetId="9">'[5]daftar kuantitas'!#REF!</definedName>
    <definedName name="_________________DIV10" localSheetId="10">'[5]daftar kuantitas'!#REF!</definedName>
    <definedName name="_________________DIV10">'[5]daftar kuantitas'!#REF!</definedName>
    <definedName name="_________________DIV11" localSheetId="8">'[5]daftar kuantitas'!#REF!</definedName>
    <definedName name="_________________DIV11" localSheetId="13">'[5]daftar kuantitas'!#REF!</definedName>
    <definedName name="_________________DIV11" localSheetId="0">'[5]daftar kuantitas'!#REF!</definedName>
    <definedName name="_________________DIV11" localSheetId="11">'[5]daftar kuantitas'!#REF!</definedName>
    <definedName name="_________________DIV11" localSheetId="12">'[5]daftar kuantitas'!#REF!</definedName>
    <definedName name="_________________DIV11" localSheetId="14">'[5]daftar kuantitas'!#REF!</definedName>
    <definedName name="_________________DIV11" localSheetId="1">'[5]daftar kuantitas'!#REF!</definedName>
    <definedName name="_________________DIV11" localSheetId="7">'[5]daftar kuantitas'!#REF!</definedName>
    <definedName name="_________________DIV11" localSheetId="9">'[5]daftar kuantitas'!#REF!</definedName>
    <definedName name="_________________DIV11" localSheetId="10">'[5]daftar kuantitas'!#REF!</definedName>
    <definedName name="_________________DIV11">'[5]daftar kuantitas'!#REF!</definedName>
    <definedName name="_________________DIV8" localSheetId="8">'[5]daftar kuantitas'!#REF!</definedName>
    <definedName name="_________________DIV8" localSheetId="13">'[5]daftar kuantitas'!#REF!</definedName>
    <definedName name="_________________DIV8" localSheetId="0">'[5]daftar kuantitas'!#REF!</definedName>
    <definedName name="_________________DIV8" localSheetId="11">'[5]daftar kuantitas'!#REF!</definedName>
    <definedName name="_________________DIV8" localSheetId="12">'[5]daftar kuantitas'!#REF!</definedName>
    <definedName name="_________________DIV8" localSheetId="14">'[5]daftar kuantitas'!#REF!</definedName>
    <definedName name="_________________DIV8" localSheetId="1">'[5]daftar kuantitas'!#REF!</definedName>
    <definedName name="_________________DIV8" localSheetId="7">'[5]daftar kuantitas'!#REF!</definedName>
    <definedName name="_________________DIV8" localSheetId="9">'[5]daftar kuantitas'!#REF!</definedName>
    <definedName name="_________________DIV8" localSheetId="10">'[5]daftar kuantitas'!#REF!</definedName>
    <definedName name="_________________DIV8">'[5]daftar kuantitas'!#REF!</definedName>
    <definedName name="_________________DIV9" localSheetId="8">'[5]daftar kuantitas'!#REF!</definedName>
    <definedName name="_________________DIV9" localSheetId="13">'[5]daftar kuantitas'!#REF!</definedName>
    <definedName name="_________________DIV9" localSheetId="0">'[5]daftar kuantitas'!#REF!</definedName>
    <definedName name="_________________DIV9" localSheetId="11">'[5]daftar kuantitas'!#REF!</definedName>
    <definedName name="_________________DIV9" localSheetId="12">'[5]daftar kuantitas'!#REF!</definedName>
    <definedName name="_________________DIV9" localSheetId="14">'[5]daftar kuantitas'!#REF!</definedName>
    <definedName name="_________________DIV9" localSheetId="1">'[5]daftar kuantitas'!#REF!</definedName>
    <definedName name="_________________DIV9" localSheetId="7">'[5]daftar kuantitas'!#REF!</definedName>
    <definedName name="_________________DIV9" localSheetId="9">'[5]daftar kuantitas'!#REF!</definedName>
    <definedName name="_________________DIV9" localSheetId="10">'[5]daftar kuantitas'!#REF!</definedName>
    <definedName name="_________________DIV9">'[5]daftar kuantitas'!#REF!</definedName>
    <definedName name="_________________GID1">[8]LKVL_CK_HT_GD1!$A$4</definedName>
    <definedName name="_________________HAL7" localSheetId="8">'[5]daftar kuantitas'!#REF!</definedName>
    <definedName name="_________________HAL7" localSheetId="13">'[5]daftar kuantitas'!#REF!</definedName>
    <definedName name="_________________HAL7" localSheetId="0">'[5]daftar kuantitas'!#REF!</definedName>
    <definedName name="_________________HAL7" localSheetId="11">'[5]daftar kuantitas'!#REF!</definedName>
    <definedName name="_________________HAL7" localSheetId="12">'[5]daftar kuantitas'!#REF!</definedName>
    <definedName name="_________________HAL7" localSheetId="14">'[5]daftar kuantitas'!#REF!</definedName>
    <definedName name="_________________HAL7" localSheetId="1">'[5]daftar kuantitas'!#REF!</definedName>
    <definedName name="_________________HAL7" localSheetId="7">'[5]daftar kuantitas'!#REF!</definedName>
    <definedName name="_________________HAL7" localSheetId="9">'[5]daftar kuantitas'!#REF!</definedName>
    <definedName name="_________________HAL7" localSheetId="10">'[5]daftar kuantitas'!#REF!</definedName>
    <definedName name="_________________HAL7">'[5]daftar kuantitas'!#REF!</definedName>
    <definedName name="_________________MAC12" localSheetId="8">#REF!</definedName>
    <definedName name="_________________MAC12" localSheetId="13">#REF!</definedName>
    <definedName name="_________________MAC12" localSheetId="0">#REF!</definedName>
    <definedName name="_________________MAC12" localSheetId="11">#REF!</definedName>
    <definedName name="_________________MAC12" localSheetId="12">#REF!</definedName>
    <definedName name="_________________MAC12" localSheetId="14">#REF!</definedName>
    <definedName name="_________________MAC12" localSheetId="1">#REF!</definedName>
    <definedName name="_________________MAC12" localSheetId="7">#REF!</definedName>
    <definedName name="_________________MAC12" localSheetId="9">#REF!</definedName>
    <definedName name="_________________MAC12" localSheetId="10">#REF!</definedName>
    <definedName name="_________________MAC12">#REF!</definedName>
    <definedName name="_________________MAC46" localSheetId="8">#REF!</definedName>
    <definedName name="_________________MAC46" localSheetId="13">#REF!</definedName>
    <definedName name="_________________MAC46" localSheetId="0">#REF!</definedName>
    <definedName name="_________________MAC46" localSheetId="11">#REF!</definedName>
    <definedName name="_________________MAC46" localSheetId="12">#REF!</definedName>
    <definedName name="_________________MAC46" localSheetId="14">#REF!</definedName>
    <definedName name="_________________MAC46" localSheetId="1">#REF!</definedName>
    <definedName name="_________________MAC46" localSheetId="7">#REF!</definedName>
    <definedName name="_________________MAC46" localSheetId="9">#REF!</definedName>
    <definedName name="_________________MAC46" localSheetId="10">#REF!</definedName>
    <definedName name="_________________MAC46">#REF!</definedName>
    <definedName name="_________________MDE01">[12]ALAT!$BO$27</definedName>
    <definedName name="_________________MDE02">[12]ALAT!$BO$47</definedName>
    <definedName name="_________________MDE03">[12]ALAT!$BO$67</definedName>
    <definedName name="_________________MDE04">[12]ALAT!$BO$87</definedName>
    <definedName name="_________________MDE05">[12]ALAT!$BO$107</definedName>
    <definedName name="_________________MDE06">[12]ALAT!$BO$127</definedName>
    <definedName name="_________________MDE07">[12]ALAT!$BO$147</definedName>
    <definedName name="_________________MDE08">[12]ALAT!$BO$167</definedName>
    <definedName name="_________________MDE09">[12]ALAT!$BO$187</definedName>
    <definedName name="_________________MDE10">[12]ALAT!$BO$207</definedName>
    <definedName name="_________________MDE11">[12]ALAT!$BO$227</definedName>
    <definedName name="_________________MDE12">[12]ALAT!$BO$247</definedName>
    <definedName name="_________________MDE13">[12]ALAT!$BO$267</definedName>
    <definedName name="_________________MDE14">[12]ALAT!$BO$287</definedName>
    <definedName name="_________________MDE15">[12]ALAT!$BO$307</definedName>
    <definedName name="_________________MDE16">[12]ALAT!$BO$327</definedName>
    <definedName name="_________________MDE17">[12]ALAT!$BO$347</definedName>
    <definedName name="_________________MDE18">[12]ALAT!$BO$367</definedName>
    <definedName name="_________________MDE19">[12]ALAT!$BO$387</definedName>
    <definedName name="_________________MDE20">[12]ALAT!$BO$407</definedName>
    <definedName name="_________________MDE21">[12]ALAT!$BO$427</definedName>
    <definedName name="_________________MDE22">[12]ALAT!$BO$447</definedName>
    <definedName name="_________________MDE23">[12]ALAT!$BO$467</definedName>
    <definedName name="_________________MDE24">[12]ALAT!$BO$487</definedName>
    <definedName name="_________________MDE25">[12]ALAT!$BO$507</definedName>
    <definedName name="_________________MDE26">[12]ALAT!$BO$527</definedName>
    <definedName name="_________________MDE27">[12]ALAT!$BO$547</definedName>
    <definedName name="_________________MDE28">[12]ALAT!$BO$567</definedName>
    <definedName name="_________________MDE29">[12]ALAT!$BO$587</definedName>
    <definedName name="_________________MDE30">[12]ALAT!$BO$607</definedName>
    <definedName name="_________________MDE31">[12]ALAT!$BO$627</definedName>
    <definedName name="_________________MDE32">[12]ALAT!$BO$647</definedName>
    <definedName name="_________________MDE33">[12]ALAT!$BO$667</definedName>
    <definedName name="_________________MDE34">[12]ALAT!$BO$698</definedName>
    <definedName name="_________________MDE35">'[7]Peralatan (2)'!$R$27</definedName>
    <definedName name="_________________ME01">[12]ALAT!$BO$26</definedName>
    <definedName name="_________________ME02">[12]ALAT!$BO$46</definedName>
    <definedName name="_________________ME03">[12]ALAT!$BO$66</definedName>
    <definedName name="_________________ME04">[12]ALAT!$BO$86</definedName>
    <definedName name="_________________ME05">[12]ALAT!$BO$106</definedName>
    <definedName name="_________________ME06">[12]ALAT!$BO$126</definedName>
    <definedName name="_________________ME07">[12]ALAT!$BO$146</definedName>
    <definedName name="_________________ME08">[12]ALAT!$BO$166</definedName>
    <definedName name="_________________ME09">[12]ALAT!$BO$186</definedName>
    <definedName name="_________________ME10">[12]ALAT!$BO$206</definedName>
    <definedName name="_________________ME11">[12]ALAT!$BO$226</definedName>
    <definedName name="_________________ME12">[12]ALAT!$BO$246</definedName>
    <definedName name="_________________ME13">[12]ALAT!$BO$266</definedName>
    <definedName name="_________________ME14">[12]ALAT!$BO$286</definedName>
    <definedName name="_________________ME15">[12]ALAT!$BO$306</definedName>
    <definedName name="_________________ME16">[12]ALAT!$BO$326</definedName>
    <definedName name="_________________ME17">[12]ALAT!$BO$346</definedName>
    <definedName name="_________________ME18">[12]ALAT!$BO$366</definedName>
    <definedName name="_________________ME19">[12]ALAT!$BO$386</definedName>
    <definedName name="_________________ME20">[12]ALAT!$BO$406</definedName>
    <definedName name="_________________ME21">[12]ALAT!$BO$426</definedName>
    <definedName name="_________________ME22">[12]ALAT!$BO$446</definedName>
    <definedName name="_________________ME23">[12]ALAT!$BO$466</definedName>
    <definedName name="_________________ME24">[12]ALAT!$BO$486</definedName>
    <definedName name="_________________ME25">[12]ALAT!$BO$506</definedName>
    <definedName name="_________________ME26">[12]ALAT!$BO$526</definedName>
    <definedName name="_________________ME27">[12]ALAT!$BO$546</definedName>
    <definedName name="_________________ME28">[12]ALAT!$BO$566</definedName>
    <definedName name="_________________ME29">[12]ALAT!$BO$586</definedName>
    <definedName name="_________________ME30">[12]ALAT!$BO$606</definedName>
    <definedName name="_________________ME31">[12]ALAT!$BO$626</definedName>
    <definedName name="_________________ME32">[12]ALAT!$BO$646</definedName>
    <definedName name="_________________ME33">[12]ALAT!$BO$666</definedName>
    <definedName name="_________________ME34">[12]ALAT!$BO$697</definedName>
    <definedName name="_________________ME35">'[7]Peralatan (2)'!$R$26</definedName>
    <definedName name="_________________NCL100" localSheetId="8">#REF!</definedName>
    <definedName name="_________________NCL100" localSheetId="13">#REF!</definedName>
    <definedName name="_________________NCL100" localSheetId="0">#REF!</definedName>
    <definedName name="_________________NCL100" localSheetId="11">#REF!</definedName>
    <definedName name="_________________NCL100" localSheetId="12">#REF!</definedName>
    <definedName name="_________________NCL100" localSheetId="14">#REF!</definedName>
    <definedName name="_________________NCL100" localSheetId="1">#REF!</definedName>
    <definedName name="_________________NCL100" localSheetId="7">#REF!</definedName>
    <definedName name="_________________NCL100" localSheetId="9">#REF!</definedName>
    <definedName name="_________________NCL100" localSheetId="10">#REF!</definedName>
    <definedName name="_________________NCL100">#REF!</definedName>
    <definedName name="_________________NCL200" localSheetId="8">#REF!</definedName>
    <definedName name="_________________NCL200" localSheetId="13">#REF!</definedName>
    <definedName name="_________________NCL200" localSheetId="0">#REF!</definedName>
    <definedName name="_________________NCL200" localSheetId="11">#REF!</definedName>
    <definedName name="_________________NCL200" localSheetId="12">#REF!</definedName>
    <definedName name="_________________NCL200" localSheetId="14">#REF!</definedName>
    <definedName name="_________________NCL200" localSheetId="1">#REF!</definedName>
    <definedName name="_________________NCL200" localSheetId="7">#REF!</definedName>
    <definedName name="_________________NCL200" localSheetId="9">#REF!</definedName>
    <definedName name="_________________NCL200" localSheetId="10">#REF!</definedName>
    <definedName name="_________________NCL200">#REF!</definedName>
    <definedName name="_________________NCL250" localSheetId="8">#REF!</definedName>
    <definedName name="_________________NCL250" localSheetId="13">#REF!</definedName>
    <definedName name="_________________NCL250" localSheetId="0">#REF!</definedName>
    <definedName name="_________________NCL250" localSheetId="11">#REF!</definedName>
    <definedName name="_________________NCL250" localSheetId="12">#REF!</definedName>
    <definedName name="_________________NCL250" localSheetId="14">#REF!</definedName>
    <definedName name="_________________NCL250" localSheetId="1">#REF!</definedName>
    <definedName name="_________________NCL250" localSheetId="7">#REF!</definedName>
    <definedName name="_________________NCL250" localSheetId="9">#REF!</definedName>
    <definedName name="_________________NCL250" localSheetId="10">#REF!</definedName>
    <definedName name="_________________NCL250">#REF!</definedName>
    <definedName name="_________________nin190" localSheetId="8">#REF!</definedName>
    <definedName name="_________________nin190" localSheetId="13">#REF!</definedName>
    <definedName name="_________________nin190" localSheetId="0">#REF!</definedName>
    <definedName name="_________________nin190" localSheetId="11">#REF!</definedName>
    <definedName name="_________________nin190" localSheetId="12">#REF!</definedName>
    <definedName name="_________________nin190" localSheetId="14">#REF!</definedName>
    <definedName name="_________________nin190" localSheetId="1">#REF!</definedName>
    <definedName name="_________________nin190" localSheetId="7">#REF!</definedName>
    <definedName name="_________________nin190" localSheetId="9">#REF!</definedName>
    <definedName name="_________________nin190" localSheetId="10">#REF!</definedName>
    <definedName name="_________________nin190">#REF!</definedName>
    <definedName name="_________________sc1" localSheetId="8">#REF!</definedName>
    <definedName name="_________________sc1" localSheetId="13">#REF!</definedName>
    <definedName name="_________________sc1" localSheetId="0">#REF!</definedName>
    <definedName name="_________________sc1" localSheetId="11">#REF!</definedName>
    <definedName name="_________________sc1" localSheetId="12">#REF!</definedName>
    <definedName name="_________________sc1" localSheetId="14">#REF!</definedName>
    <definedName name="_________________sc1" localSheetId="1">#REF!</definedName>
    <definedName name="_________________sc1" localSheetId="7">#REF!</definedName>
    <definedName name="_________________sc1" localSheetId="9">#REF!</definedName>
    <definedName name="_________________sc1" localSheetId="10">#REF!</definedName>
    <definedName name="_________________sc1">#REF!</definedName>
    <definedName name="_________________SC2" localSheetId="8">#REF!</definedName>
    <definedName name="_________________SC2" localSheetId="13">#REF!</definedName>
    <definedName name="_________________SC2" localSheetId="0">#REF!</definedName>
    <definedName name="_________________SC2" localSheetId="11">#REF!</definedName>
    <definedName name="_________________SC2" localSheetId="12">#REF!</definedName>
    <definedName name="_________________SC2" localSheetId="14">#REF!</definedName>
    <definedName name="_________________SC2" localSheetId="1">#REF!</definedName>
    <definedName name="_________________SC2" localSheetId="7">#REF!</definedName>
    <definedName name="_________________SC2" localSheetId="9">#REF!</definedName>
    <definedName name="_________________SC2" localSheetId="10">#REF!</definedName>
    <definedName name="_________________SC2">#REF!</definedName>
    <definedName name="_________________sc3" localSheetId="8">#REF!</definedName>
    <definedName name="_________________sc3" localSheetId="13">#REF!</definedName>
    <definedName name="_________________sc3" localSheetId="0">#REF!</definedName>
    <definedName name="_________________sc3" localSheetId="11">#REF!</definedName>
    <definedName name="_________________sc3" localSheetId="12">#REF!</definedName>
    <definedName name="_________________sc3" localSheetId="14">#REF!</definedName>
    <definedName name="_________________sc3" localSheetId="1">#REF!</definedName>
    <definedName name="_________________sc3" localSheetId="7">#REF!</definedName>
    <definedName name="_________________sc3" localSheetId="9">#REF!</definedName>
    <definedName name="_________________sc3" localSheetId="10">#REF!</definedName>
    <definedName name="_________________sc3">#REF!</definedName>
    <definedName name="_________________SN3" localSheetId="8">#REF!</definedName>
    <definedName name="_________________SN3" localSheetId="13">#REF!</definedName>
    <definedName name="_________________SN3" localSheetId="0">#REF!</definedName>
    <definedName name="_________________SN3" localSheetId="11">#REF!</definedName>
    <definedName name="_________________SN3" localSheetId="12">#REF!</definedName>
    <definedName name="_________________SN3" localSheetId="14">#REF!</definedName>
    <definedName name="_________________SN3" localSheetId="1">#REF!</definedName>
    <definedName name="_________________SN3" localSheetId="7">#REF!</definedName>
    <definedName name="_________________SN3" localSheetId="9">#REF!</definedName>
    <definedName name="_________________SN3" localSheetId="10">#REF!</definedName>
    <definedName name="_________________SN3">#REF!</definedName>
    <definedName name="_________________th100" localSheetId="8">'[10]dongia _2_'!#REF!</definedName>
    <definedName name="_________________th100" localSheetId="13">'[10]dongia _2_'!#REF!</definedName>
    <definedName name="_________________th100" localSheetId="0">'[10]dongia _2_'!#REF!</definedName>
    <definedName name="_________________th100" localSheetId="11">'[10]dongia _2_'!#REF!</definedName>
    <definedName name="_________________th100" localSheetId="12">'[10]dongia _2_'!#REF!</definedName>
    <definedName name="_________________th100" localSheetId="14">'[10]dongia _2_'!#REF!</definedName>
    <definedName name="_________________th100" localSheetId="1">'[10]dongia _2_'!#REF!</definedName>
    <definedName name="_________________th100" localSheetId="7">'[10]dongia _2_'!#REF!</definedName>
    <definedName name="_________________th100" localSheetId="9">'[10]dongia _2_'!#REF!</definedName>
    <definedName name="_________________th100" localSheetId="10">'[10]dongia _2_'!#REF!</definedName>
    <definedName name="_________________th100">'[10]dongia _2_'!#REF!</definedName>
    <definedName name="_________________TH160" localSheetId="8">'[10]dongia _2_'!#REF!</definedName>
    <definedName name="_________________TH160" localSheetId="13">'[10]dongia _2_'!#REF!</definedName>
    <definedName name="_________________TH160" localSheetId="0">'[10]dongia _2_'!#REF!</definedName>
    <definedName name="_________________TH160" localSheetId="11">'[10]dongia _2_'!#REF!</definedName>
    <definedName name="_________________TH160" localSheetId="12">'[10]dongia _2_'!#REF!</definedName>
    <definedName name="_________________TH160" localSheetId="14">'[10]dongia _2_'!#REF!</definedName>
    <definedName name="_________________TH160" localSheetId="1">'[10]dongia _2_'!#REF!</definedName>
    <definedName name="_________________TH160" localSheetId="7">'[10]dongia _2_'!#REF!</definedName>
    <definedName name="_________________TH160" localSheetId="9">'[10]dongia _2_'!#REF!</definedName>
    <definedName name="_________________TH160" localSheetId="10">'[10]dongia _2_'!#REF!</definedName>
    <definedName name="_________________TH160">'[10]dongia _2_'!#REF!</definedName>
    <definedName name="_________________TL1" localSheetId="8">#REF!</definedName>
    <definedName name="_________________TL1" localSheetId="13">#REF!</definedName>
    <definedName name="_________________TL1" localSheetId="0">#REF!</definedName>
    <definedName name="_________________TL1" localSheetId="11">#REF!</definedName>
    <definedName name="_________________TL1" localSheetId="12">#REF!</definedName>
    <definedName name="_________________TL1" localSheetId="14">#REF!</definedName>
    <definedName name="_________________TL1" localSheetId="1">#REF!</definedName>
    <definedName name="_________________TL1" localSheetId="7">#REF!</definedName>
    <definedName name="_________________TL1" localSheetId="9">#REF!</definedName>
    <definedName name="_________________TL1" localSheetId="10">#REF!</definedName>
    <definedName name="_________________TL1">#REF!</definedName>
    <definedName name="_________________TL2" localSheetId="8">#REF!</definedName>
    <definedName name="_________________TL2" localSheetId="13">#REF!</definedName>
    <definedName name="_________________TL2" localSheetId="0">#REF!</definedName>
    <definedName name="_________________TL2" localSheetId="11">#REF!</definedName>
    <definedName name="_________________TL2" localSheetId="12">#REF!</definedName>
    <definedName name="_________________TL2" localSheetId="14">#REF!</definedName>
    <definedName name="_________________TL2" localSheetId="1">#REF!</definedName>
    <definedName name="_________________TL2" localSheetId="7">#REF!</definedName>
    <definedName name="_________________TL2" localSheetId="9">#REF!</definedName>
    <definedName name="_________________TL2" localSheetId="10">#REF!</definedName>
    <definedName name="_________________TL2">#REF!</definedName>
    <definedName name="_________________TL3" localSheetId="8">#REF!</definedName>
    <definedName name="_________________TL3" localSheetId="13">#REF!</definedName>
    <definedName name="_________________TL3" localSheetId="0">#REF!</definedName>
    <definedName name="_________________TL3" localSheetId="11">#REF!</definedName>
    <definedName name="_________________TL3" localSheetId="12">#REF!</definedName>
    <definedName name="_________________TL3" localSheetId="14">#REF!</definedName>
    <definedName name="_________________TL3" localSheetId="1">#REF!</definedName>
    <definedName name="_________________TL3" localSheetId="7">#REF!</definedName>
    <definedName name="_________________TL3" localSheetId="9">#REF!</definedName>
    <definedName name="_________________TL3" localSheetId="10">#REF!</definedName>
    <definedName name="_________________TL3">#REF!</definedName>
    <definedName name="_________________TLA120" localSheetId="8">#REF!</definedName>
    <definedName name="_________________TLA120" localSheetId="13">#REF!</definedName>
    <definedName name="_________________TLA120" localSheetId="0">#REF!</definedName>
    <definedName name="_________________TLA120" localSheetId="11">#REF!</definedName>
    <definedName name="_________________TLA120" localSheetId="12">#REF!</definedName>
    <definedName name="_________________TLA120" localSheetId="14">#REF!</definedName>
    <definedName name="_________________TLA120" localSheetId="1">#REF!</definedName>
    <definedName name="_________________TLA120" localSheetId="7">#REF!</definedName>
    <definedName name="_________________TLA120" localSheetId="9">#REF!</definedName>
    <definedName name="_________________TLA120" localSheetId="10">#REF!</definedName>
    <definedName name="_________________TLA120">#REF!</definedName>
    <definedName name="_________________TLA35" localSheetId="8">#REF!</definedName>
    <definedName name="_________________TLA35" localSheetId="13">#REF!</definedName>
    <definedName name="_________________TLA35" localSheetId="0">#REF!</definedName>
    <definedName name="_________________TLA35" localSheetId="11">#REF!</definedName>
    <definedName name="_________________TLA35" localSheetId="12">#REF!</definedName>
    <definedName name="_________________TLA35" localSheetId="14">#REF!</definedName>
    <definedName name="_________________TLA35" localSheetId="1">#REF!</definedName>
    <definedName name="_________________TLA35" localSheetId="7">#REF!</definedName>
    <definedName name="_________________TLA35" localSheetId="9">#REF!</definedName>
    <definedName name="_________________TLA35" localSheetId="10">#REF!</definedName>
    <definedName name="_________________TLA35">#REF!</definedName>
    <definedName name="_________________TLA50" localSheetId="8">#REF!</definedName>
    <definedName name="_________________TLA50" localSheetId="13">#REF!</definedName>
    <definedName name="_________________TLA50" localSheetId="0">#REF!</definedName>
    <definedName name="_________________TLA50" localSheetId="11">#REF!</definedName>
    <definedName name="_________________TLA50" localSheetId="12">#REF!</definedName>
    <definedName name="_________________TLA50" localSheetId="14">#REF!</definedName>
    <definedName name="_________________TLA50" localSheetId="1">#REF!</definedName>
    <definedName name="_________________TLA50" localSheetId="7">#REF!</definedName>
    <definedName name="_________________TLA50" localSheetId="9">#REF!</definedName>
    <definedName name="_________________TLA50" localSheetId="10">#REF!</definedName>
    <definedName name="_________________TLA50">#REF!</definedName>
    <definedName name="_________________TLA70" localSheetId="8">#REF!</definedName>
    <definedName name="_________________TLA70" localSheetId="13">#REF!</definedName>
    <definedName name="_________________TLA70" localSheetId="0">#REF!</definedName>
    <definedName name="_________________TLA70" localSheetId="11">#REF!</definedName>
    <definedName name="_________________TLA70" localSheetId="12">#REF!</definedName>
    <definedName name="_________________TLA70" localSheetId="14">#REF!</definedName>
    <definedName name="_________________TLA70" localSheetId="1">#REF!</definedName>
    <definedName name="_________________TLA70" localSheetId="7">#REF!</definedName>
    <definedName name="_________________TLA70" localSheetId="9">#REF!</definedName>
    <definedName name="_________________TLA70" localSheetId="10">#REF!</definedName>
    <definedName name="_________________TLA70">#REF!</definedName>
    <definedName name="_________________TLA95" localSheetId="8">#REF!</definedName>
    <definedName name="_________________TLA95" localSheetId="13">#REF!</definedName>
    <definedName name="_________________TLA95" localSheetId="0">#REF!</definedName>
    <definedName name="_________________TLA95" localSheetId="11">#REF!</definedName>
    <definedName name="_________________TLA95" localSheetId="12">#REF!</definedName>
    <definedName name="_________________TLA95" localSheetId="14">#REF!</definedName>
    <definedName name="_________________TLA95" localSheetId="1">#REF!</definedName>
    <definedName name="_________________TLA95" localSheetId="7">#REF!</definedName>
    <definedName name="_________________TLA95" localSheetId="9">#REF!</definedName>
    <definedName name="_________________TLA95" localSheetId="10">#REF!</definedName>
    <definedName name="_________________TLA95">#REF!</definedName>
    <definedName name="_________________TR250" localSheetId="8">'[10]dongia _2_'!#REF!</definedName>
    <definedName name="_________________TR250" localSheetId="13">'[10]dongia _2_'!#REF!</definedName>
    <definedName name="_________________TR250" localSheetId="0">'[10]dongia _2_'!#REF!</definedName>
    <definedName name="_________________TR250" localSheetId="11">'[10]dongia _2_'!#REF!</definedName>
    <definedName name="_________________TR250" localSheetId="12">'[10]dongia _2_'!#REF!</definedName>
    <definedName name="_________________TR250" localSheetId="14">'[10]dongia _2_'!#REF!</definedName>
    <definedName name="_________________TR250" localSheetId="1">'[10]dongia _2_'!#REF!</definedName>
    <definedName name="_________________TR250" localSheetId="7">'[10]dongia _2_'!#REF!</definedName>
    <definedName name="_________________TR250" localSheetId="9">'[10]dongia _2_'!#REF!</definedName>
    <definedName name="_________________TR250" localSheetId="10">'[10]dongia _2_'!#REF!</definedName>
    <definedName name="_________________TR250">'[10]dongia _2_'!#REF!</definedName>
    <definedName name="_________________tr375" localSheetId="8">[10]giathanh1!#REF!</definedName>
    <definedName name="_________________tr375" localSheetId="13">[10]giathanh1!#REF!</definedName>
    <definedName name="_________________tr375" localSheetId="0">[10]giathanh1!#REF!</definedName>
    <definedName name="_________________tr375" localSheetId="11">[10]giathanh1!#REF!</definedName>
    <definedName name="_________________tr375" localSheetId="12">[10]giathanh1!#REF!</definedName>
    <definedName name="_________________tr375" localSheetId="14">[10]giathanh1!#REF!</definedName>
    <definedName name="_________________tr375" localSheetId="1">[10]giathanh1!#REF!</definedName>
    <definedName name="_________________tr375" localSheetId="7">[10]giathanh1!#REF!</definedName>
    <definedName name="_________________tr375" localSheetId="9">[10]giathanh1!#REF!</definedName>
    <definedName name="_________________tr375" localSheetId="10">[10]giathanh1!#REF!</definedName>
    <definedName name="_________________tr375">[10]giathanh1!#REF!</definedName>
    <definedName name="_________________VL100" localSheetId="8">#REF!</definedName>
    <definedName name="_________________VL100" localSheetId="13">#REF!</definedName>
    <definedName name="_________________VL100" localSheetId="0">#REF!</definedName>
    <definedName name="_________________VL100" localSheetId="11">#REF!</definedName>
    <definedName name="_________________VL100" localSheetId="12">#REF!</definedName>
    <definedName name="_________________VL100" localSheetId="14">#REF!</definedName>
    <definedName name="_________________VL100" localSheetId="1">#REF!</definedName>
    <definedName name="_________________VL100" localSheetId="7">#REF!</definedName>
    <definedName name="_________________VL100" localSheetId="9">#REF!</definedName>
    <definedName name="_________________VL100" localSheetId="10">#REF!</definedName>
    <definedName name="_________________VL100">#REF!</definedName>
    <definedName name="_________________VL200" localSheetId="8">#REF!</definedName>
    <definedName name="_________________VL200" localSheetId="13">#REF!</definedName>
    <definedName name="_________________VL200" localSheetId="0">#REF!</definedName>
    <definedName name="_________________VL200" localSheetId="11">#REF!</definedName>
    <definedName name="_________________VL200" localSheetId="12">#REF!</definedName>
    <definedName name="_________________VL200" localSheetId="14">#REF!</definedName>
    <definedName name="_________________VL200" localSheetId="1">#REF!</definedName>
    <definedName name="_________________VL200" localSheetId="7">#REF!</definedName>
    <definedName name="_________________VL200" localSheetId="9">#REF!</definedName>
    <definedName name="_________________VL200" localSheetId="10">#REF!</definedName>
    <definedName name="_________________VL200">#REF!</definedName>
    <definedName name="_________________VL250" localSheetId="8">#REF!</definedName>
    <definedName name="_________________VL250" localSheetId="13">#REF!</definedName>
    <definedName name="_________________VL250" localSheetId="0">#REF!</definedName>
    <definedName name="_________________VL250" localSheetId="11">#REF!</definedName>
    <definedName name="_________________VL250" localSheetId="12">#REF!</definedName>
    <definedName name="_________________VL250" localSheetId="14">#REF!</definedName>
    <definedName name="_________________VL250" localSheetId="1">#REF!</definedName>
    <definedName name="_________________VL250" localSheetId="7">#REF!</definedName>
    <definedName name="_________________VL250" localSheetId="9">#REF!</definedName>
    <definedName name="_________________VL250" localSheetId="10">#REF!</definedName>
    <definedName name="_________________VL250">#REF!</definedName>
    <definedName name="________________abb91" localSheetId="8">[8]chitimc!#REF!</definedName>
    <definedName name="________________abb91" localSheetId="13">[8]chitimc!#REF!</definedName>
    <definedName name="________________abb91" localSheetId="0">[8]chitimc!#REF!</definedName>
    <definedName name="________________abb91" localSheetId="11">[8]chitimc!#REF!</definedName>
    <definedName name="________________abb91" localSheetId="12">[8]chitimc!#REF!</definedName>
    <definedName name="________________abb91" localSheetId="14">[8]chitimc!#REF!</definedName>
    <definedName name="________________abb91" localSheetId="1">[8]chitimc!#REF!</definedName>
    <definedName name="________________abb91" localSheetId="7">[8]chitimc!#REF!</definedName>
    <definedName name="________________abb91" localSheetId="9">[8]chitimc!#REF!</definedName>
    <definedName name="________________abb91" localSheetId="10">[8]chitimc!#REF!</definedName>
    <definedName name="________________abb91">[8]chitimc!#REF!</definedName>
    <definedName name="________________CT250" localSheetId="8">'[8]dongia _2_'!#REF!</definedName>
    <definedName name="________________CT250" localSheetId="13">'[8]dongia _2_'!#REF!</definedName>
    <definedName name="________________CT250" localSheetId="0">'[8]dongia _2_'!#REF!</definedName>
    <definedName name="________________CT250" localSheetId="11">'[8]dongia _2_'!#REF!</definedName>
    <definedName name="________________CT250" localSheetId="12">'[8]dongia _2_'!#REF!</definedName>
    <definedName name="________________CT250" localSheetId="14">'[8]dongia _2_'!#REF!</definedName>
    <definedName name="________________CT250" localSheetId="1">'[8]dongia _2_'!#REF!</definedName>
    <definedName name="________________CT250" localSheetId="7">'[8]dongia _2_'!#REF!</definedName>
    <definedName name="________________CT250" localSheetId="9">'[8]dongia _2_'!#REF!</definedName>
    <definedName name="________________CT250" localSheetId="10">'[8]dongia _2_'!#REF!</definedName>
    <definedName name="________________CT250">'[8]dongia _2_'!#REF!</definedName>
    <definedName name="________________ddn400" localSheetId="8">#REF!</definedName>
    <definedName name="________________ddn400" localSheetId="13">#REF!</definedName>
    <definedName name="________________ddn400" localSheetId="0">#REF!</definedName>
    <definedName name="________________ddn400" localSheetId="11">#REF!</definedName>
    <definedName name="________________ddn400" localSheetId="12">#REF!</definedName>
    <definedName name="________________ddn400" localSheetId="14">#REF!</definedName>
    <definedName name="________________ddn400" localSheetId="1">#REF!</definedName>
    <definedName name="________________ddn400" localSheetId="7">#REF!</definedName>
    <definedName name="________________ddn400" localSheetId="9">#REF!</definedName>
    <definedName name="________________ddn400" localSheetId="10">#REF!</definedName>
    <definedName name="________________ddn400">#REF!</definedName>
    <definedName name="________________ddn600" localSheetId="8">#REF!</definedName>
    <definedName name="________________ddn600" localSheetId="13">#REF!</definedName>
    <definedName name="________________ddn600" localSheetId="0">#REF!</definedName>
    <definedName name="________________ddn600" localSheetId="11">#REF!</definedName>
    <definedName name="________________ddn600" localSheetId="12">#REF!</definedName>
    <definedName name="________________ddn600" localSheetId="14">#REF!</definedName>
    <definedName name="________________ddn600" localSheetId="1">#REF!</definedName>
    <definedName name="________________ddn600" localSheetId="7">#REF!</definedName>
    <definedName name="________________ddn600" localSheetId="9">#REF!</definedName>
    <definedName name="________________ddn600" localSheetId="10">#REF!</definedName>
    <definedName name="________________ddn600">#REF!</definedName>
    <definedName name="________________dgt100" localSheetId="8">'[8]dongia _2_'!#REF!</definedName>
    <definedName name="________________dgt100" localSheetId="13">'[8]dongia _2_'!#REF!</definedName>
    <definedName name="________________dgt100" localSheetId="0">'[8]dongia _2_'!#REF!</definedName>
    <definedName name="________________dgt100" localSheetId="11">'[8]dongia _2_'!#REF!</definedName>
    <definedName name="________________dgt100" localSheetId="12">'[8]dongia _2_'!#REF!</definedName>
    <definedName name="________________dgt100" localSheetId="14">'[8]dongia _2_'!#REF!</definedName>
    <definedName name="________________dgt100" localSheetId="1">'[8]dongia _2_'!#REF!</definedName>
    <definedName name="________________dgt100" localSheetId="7">'[8]dongia _2_'!#REF!</definedName>
    <definedName name="________________dgt100" localSheetId="9">'[8]dongia _2_'!#REF!</definedName>
    <definedName name="________________dgt100" localSheetId="10">'[8]dongia _2_'!#REF!</definedName>
    <definedName name="________________dgt100">'[8]dongia _2_'!#REF!</definedName>
    <definedName name="________________DIV10" localSheetId="8">'[5]daftar kuantitas'!#REF!</definedName>
    <definedName name="________________DIV10" localSheetId="13">'[5]daftar kuantitas'!#REF!</definedName>
    <definedName name="________________DIV10" localSheetId="0">'[5]daftar kuantitas'!#REF!</definedName>
    <definedName name="________________DIV10" localSheetId="11">'[5]daftar kuantitas'!#REF!</definedName>
    <definedName name="________________DIV10" localSheetId="12">'[5]daftar kuantitas'!#REF!</definedName>
    <definedName name="________________DIV10" localSheetId="14">'[5]daftar kuantitas'!#REF!</definedName>
    <definedName name="________________DIV10" localSheetId="1">'[5]daftar kuantitas'!#REF!</definedName>
    <definedName name="________________DIV10" localSheetId="7">'[5]daftar kuantitas'!#REF!</definedName>
    <definedName name="________________DIV10" localSheetId="9">'[5]daftar kuantitas'!#REF!</definedName>
    <definedName name="________________DIV10" localSheetId="10">'[5]daftar kuantitas'!#REF!</definedName>
    <definedName name="________________DIV10">'[5]daftar kuantitas'!#REF!</definedName>
    <definedName name="________________DIV11" localSheetId="8">'[5]daftar kuantitas'!#REF!</definedName>
    <definedName name="________________DIV11" localSheetId="13">'[5]daftar kuantitas'!#REF!</definedName>
    <definedName name="________________DIV11" localSheetId="0">'[5]daftar kuantitas'!#REF!</definedName>
    <definedName name="________________DIV11" localSheetId="11">'[5]daftar kuantitas'!#REF!</definedName>
    <definedName name="________________DIV11" localSheetId="12">'[5]daftar kuantitas'!#REF!</definedName>
    <definedName name="________________DIV11" localSheetId="14">'[5]daftar kuantitas'!#REF!</definedName>
    <definedName name="________________DIV11" localSheetId="1">'[5]daftar kuantitas'!#REF!</definedName>
    <definedName name="________________DIV11" localSheetId="7">'[5]daftar kuantitas'!#REF!</definedName>
    <definedName name="________________DIV11" localSheetId="9">'[5]daftar kuantitas'!#REF!</definedName>
    <definedName name="________________DIV11" localSheetId="10">'[5]daftar kuantitas'!#REF!</definedName>
    <definedName name="________________DIV11">'[5]daftar kuantitas'!#REF!</definedName>
    <definedName name="________________DIV8" localSheetId="8">'[5]daftar kuantitas'!#REF!</definedName>
    <definedName name="________________DIV8" localSheetId="13">'[5]daftar kuantitas'!#REF!</definedName>
    <definedName name="________________DIV8" localSheetId="0">'[5]daftar kuantitas'!#REF!</definedName>
    <definedName name="________________DIV8" localSheetId="11">'[5]daftar kuantitas'!#REF!</definedName>
    <definedName name="________________DIV8" localSheetId="12">'[5]daftar kuantitas'!#REF!</definedName>
    <definedName name="________________DIV8" localSheetId="14">'[5]daftar kuantitas'!#REF!</definedName>
    <definedName name="________________DIV8" localSheetId="1">'[5]daftar kuantitas'!#REF!</definedName>
    <definedName name="________________DIV8" localSheetId="7">'[5]daftar kuantitas'!#REF!</definedName>
    <definedName name="________________DIV8" localSheetId="9">'[5]daftar kuantitas'!#REF!</definedName>
    <definedName name="________________DIV8" localSheetId="10">'[5]daftar kuantitas'!#REF!</definedName>
    <definedName name="________________DIV8">'[5]daftar kuantitas'!#REF!</definedName>
    <definedName name="________________DIV9" localSheetId="8">'[5]daftar kuantitas'!#REF!</definedName>
    <definedName name="________________DIV9" localSheetId="13">'[5]daftar kuantitas'!#REF!</definedName>
    <definedName name="________________DIV9" localSheetId="0">'[5]daftar kuantitas'!#REF!</definedName>
    <definedName name="________________DIV9" localSheetId="11">'[5]daftar kuantitas'!#REF!</definedName>
    <definedName name="________________DIV9" localSheetId="12">'[5]daftar kuantitas'!#REF!</definedName>
    <definedName name="________________DIV9" localSheetId="14">'[5]daftar kuantitas'!#REF!</definedName>
    <definedName name="________________DIV9" localSheetId="1">'[5]daftar kuantitas'!#REF!</definedName>
    <definedName name="________________DIV9" localSheetId="7">'[5]daftar kuantitas'!#REF!</definedName>
    <definedName name="________________DIV9" localSheetId="9">'[5]daftar kuantitas'!#REF!</definedName>
    <definedName name="________________DIV9" localSheetId="10">'[5]daftar kuantitas'!#REF!</definedName>
    <definedName name="________________DIV9">'[5]daftar kuantitas'!#REF!</definedName>
    <definedName name="________________GID1">[8]LKVL_CK_HT_GD1!$A$4</definedName>
    <definedName name="________________HAL7" localSheetId="8">'[5]daftar kuantitas'!#REF!</definedName>
    <definedName name="________________HAL7" localSheetId="13">'[5]daftar kuantitas'!#REF!</definedName>
    <definedName name="________________HAL7" localSheetId="0">'[5]daftar kuantitas'!#REF!</definedName>
    <definedName name="________________HAL7" localSheetId="11">'[5]daftar kuantitas'!#REF!</definedName>
    <definedName name="________________HAL7" localSheetId="12">'[5]daftar kuantitas'!#REF!</definedName>
    <definedName name="________________HAL7" localSheetId="14">'[5]daftar kuantitas'!#REF!</definedName>
    <definedName name="________________HAL7" localSheetId="1">'[5]daftar kuantitas'!#REF!</definedName>
    <definedName name="________________HAL7" localSheetId="7">'[5]daftar kuantitas'!#REF!</definedName>
    <definedName name="________________HAL7" localSheetId="9">'[5]daftar kuantitas'!#REF!</definedName>
    <definedName name="________________HAL7" localSheetId="10">'[5]daftar kuantitas'!#REF!</definedName>
    <definedName name="________________HAL7">'[5]daftar kuantitas'!#REF!</definedName>
    <definedName name="________________MAC12" localSheetId="8">#REF!</definedName>
    <definedName name="________________MAC12" localSheetId="13">#REF!</definedName>
    <definedName name="________________MAC12" localSheetId="0">#REF!</definedName>
    <definedName name="________________MAC12" localSheetId="11">#REF!</definedName>
    <definedName name="________________MAC12" localSheetId="12">#REF!</definedName>
    <definedName name="________________MAC12" localSheetId="14">#REF!</definedName>
    <definedName name="________________MAC12" localSheetId="1">#REF!</definedName>
    <definedName name="________________MAC12" localSheetId="7">#REF!</definedName>
    <definedName name="________________MAC12" localSheetId="9">#REF!</definedName>
    <definedName name="________________MAC12" localSheetId="10">#REF!</definedName>
    <definedName name="________________MAC12">#REF!</definedName>
    <definedName name="________________MAC46" localSheetId="8">#REF!</definedName>
    <definedName name="________________MAC46" localSheetId="13">#REF!</definedName>
    <definedName name="________________MAC46" localSheetId="0">#REF!</definedName>
    <definedName name="________________MAC46" localSheetId="11">#REF!</definedName>
    <definedName name="________________MAC46" localSheetId="12">#REF!</definedName>
    <definedName name="________________MAC46" localSheetId="14">#REF!</definedName>
    <definedName name="________________MAC46" localSheetId="1">#REF!</definedName>
    <definedName name="________________MAC46" localSheetId="7">#REF!</definedName>
    <definedName name="________________MAC46" localSheetId="9">#REF!</definedName>
    <definedName name="________________MAC46" localSheetId="10">#REF!</definedName>
    <definedName name="________________MAC46">#REF!</definedName>
    <definedName name="________________MDE01">[12]ALAT!$BO$27</definedName>
    <definedName name="________________MDE02">[12]ALAT!$BO$47</definedName>
    <definedName name="________________MDE03">[12]ALAT!$BO$67</definedName>
    <definedName name="________________MDE04">[12]ALAT!$BO$87</definedName>
    <definedName name="________________MDE05">[12]ALAT!$BO$107</definedName>
    <definedName name="________________MDE06">[12]ALAT!$BO$127</definedName>
    <definedName name="________________MDE07">[12]ALAT!$BO$147</definedName>
    <definedName name="________________MDE08">[12]ALAT!$BO$167</definedName>
    <definedName name="________________MDE09">[12]ALAT!$BO$187</definedName>
    <definedName name="________________MDE10">[12]ALAT!$BO$207</definedName>
    <definedName name="________________MDE11">[12]ALAT!$BO$227</definedName>
    <definedName name="________________MDE12">[12]ALAT!$BO$247</definedName>
    <definedName name="________________MDE13">[12]ALAT!$BO$267</definedName>
    <definedName name="________________MDE14">[12]ALAT!$BO$287</definedName>
    <definedName name="________________MDE15">[12]ALAT!$BO$307</definedName>
    <definedName name="________________MDE16">[12]ALAT!$BO$327</definedName>
    <definedName name="________________MDE17">[12]ALAT!$BO$347</definedName>
    <definedName name="________________MDE18">[12]ALAT!$BO$367</definedName>
    <definedName name="________________MDE19">[12]ALAT!$BO$387</definedName>
    <definedName name="________________MDE20">[12]ALAT!$BO$407</definedName>
    <definedName name="________________MDE21">[12]ALAT!$BO$427</definedName>
    <definedName name="________________MDE22">[12]ALAT!$BO$447</definedName>
    <definedName name="________________MDE23">[12]ALAT!$BO$467</definedName>
    <definedName name="________________MDE24">[12]ALAT!$BO$487</definedName>
    <definedName name="________________MDE25">[12]ALAT!$BO$507</definedName>
    <definedName name="________________MDE26">[12]ALAT!$BO$527</definedName>
    <definedName name="________________MDE27">[12]ALAT!$BO$547</definedName>
    <definedName name="________________MDE28">[12]ALAT!$BO$567</definedName>
    <definedName name="________________MDE29">[12]ALAT!$BO$587</definedName>
    <definedName name="________________MDE30">[12]ALAT!$BO$607</definedName>
    <definedName name="________________MDE31">[12]ALAT!$BO$627</definedName>
    <definedName name="________________MDE32">[12]ALAT!$BO$647</definedName>
    <definedName name="________________MDE33">[12]ALAT!$BO$667</definedName>
    <definedName name="________________MDE34">[12]ALAT!$BO$698</definedName>
    <definedName name="________________MDE35">'[7]Peralatan (2)'!$R$27</definedName>
    <definedName name="________________ME01">[12]ALAT!$BO$26</definedName>
    <definedName name="________________ME02">[12]ALAT!$BO$46</definedName>
    <definedName name="________________ME03">[12]ALAT!$BO$66</definedName>
    <definedName name="________________ME04">[12]ALAT!$BO$86</definedName>
    <definedName name="________________ME05">[12]ALAT!$BO$106</definedName>
    <definedName name="________________ME06">[12]ALAT!$BO$126</definedName>
    <definedName name="________________ME07">[12]ALAT!$BO$146</definedName>
    <definedName name="________________ME08">[12]ALAT!$BO$166</definedName>
    <definedName name="________________ME09">[12]ALAT!$BO$186</definedName>
    <definedName name="________________ME10">[12]ALAT!$BO$206</definedName>
    <definedName name="________________ME11">[12]ALAT!$BO$226</definedName>
    <definedName name="________________ME12">[12]ALAT!$BO$246</definedName>
    <definedName name="________________ME13">[12]ALAT!$BO$266</definedName>
    <definedName name="________________ME14">[12]ALAT!$BO$286</definedName>
    <definedName name="________________ME15">[12]ALAT!$BO$306</definedName>
    <definedName name="________________ME16">[12]ALAT!$BO$326</definedName>
    <definedName name="________________ME17">[12]ALAT!$BO$346</definedName>
    <definedName name="________________ME18">[12]ALAT!$BO$366</definedName>
    <definedName name="________________ME19">[12]ALAT!$BO$386</definedName>
    <definedName name="________________ME20">[12]ALAT!$BO$406</definedName>
    <definedName name="________________ME21">[12]ALAT!$BO$426</definedName>
    <definedName name="________________ME22">[12]ALAT!$BO$446</definedName>
    <definedName name="________________ME23">[12]ALAT!$BO$466</definedName>
    <definedName name="________________ME24">[12]ALAT!$BO$486</definedName>
    <definedName name="________________ME25">[12]ALAT!$BO$506</definedName>
    <definedName name="________________ME26">[12]ALAT!$BO$526</definedName>
    <definedName name="________________ME27">[12]ALAT!$BO$546</definedName>
    <definedName name="________________ME28">[12]ALAT!$BO$566</definedName>
    <definedName name="________________ME29">[12]ALAT!$BO$586</definedName>
    <definedName name="________________ME30">[12]ALAT!$BO$606</definedName>
    <definedName name="________________ME31">[12]ALAT!$BO$626</definedName>
    <definedName name="________________ME32">[12]ALAT!$BO$646</definedName>
    <definedName name="________________ME33">[12]ALAT!$BO$666</definedName>
    <definedName name="________________ME34">[12]ALAT!$BO$697</definedName>
    <definedName name="________________ME35">'[7]Peralatan (2)'!$R$26</definedName>
    <definedName name="________________NCL100" localSheetId="8">#REF!</definedName>
    <definedName name="________________NCL100" localSheetId="13">#REF!</definedName>
    <definedName name="________________NCL100" localSheetId="0">#REF!</definedName>
    <definedName name="________________NCL100" localSheetId="11">#REF!</definedName>
    <definedName name="________________NCL100" localSheetId="12">#REF!</definedName>
    <definedName name="________________NCL100" localSheetId="14">#REF!</definedName>
    <definedName name="________________NCL100" localSheetId="1">#REF!</definedName>
    <definedName name="________________NCL100" localSheetId="7">#REF!</definedName>
    <definedName name="________________NCL100" localSheetId="9">#REF!</definedName>
    <definedName name="________________NCL100" localSheetId="10">#REF!</definedName>
    <definedName name="________________NCL100">#REF!</definedName>
    <definedName name="________________NCL200" localSheetId="8">#REF!</definedName>
    <definedName name="________________NCL200" localSheetId="13">#REF!</definedName>
    <definedName name="________________NCL200" localSheetId="0">#REF!</definedName>
    <definedName name="________________NCL200" localSheetId="11">#REF!</definedName>
    <definedName name="________________NCL200" localSheetId="12">#REF!</definedName>
    <definedName name="________________NCL200" localSheetId="14">#REF!</definedName>
    <definedName name="________________NCL200" localSheetId="1">#REF!</definedName>
    <definedName name="________________NCL200" localSheetId="7">#REF!</definedName>
    <definedName name="________________NCL200" localSheetId="9">#REF!</definedName>
    <definedName name="________________NCL200" localSheetId="10">#REF!</definedName>
    <definedName name="________________NCL200">#REF!</definedName>
    <definedName name="________________NCL250" localSheetId="8">#REF!</definedName>
    <definedName name="________________NCL250" localSheetId="13">#REF!</definedName>
    <definedName name="________________NCL250" localSheetId="0">#REF!</definedName>
    <definedName name="________________NCL250" localSheetId="11">#REF!</definedName>
    <definedName name="________________NCL250" localSheetId="12">#REF!</definedName>
    <definedName name="________________NCL250" localSheetId="14">#REF!</definedName>
    <definedName name="________________NCL250" localSheetId="1">#REF!</definedName>
    <definedName name="________________NCL250" localSheetId="7">#REF!</definedName>
    <definedName name="________________NCL250" localSheetId="9">#REF!</definedName>
    <definedName name="________________NCL250" localSheetId="10">#REF!</definedName>
    <definedName name="________________NCL250">#REF!</definedName>
    <definedName name="________________nin190" localSheetId="8">#REF!</definedName>
    <definedName name="________________nin190" localSheetId="13">#REF!</definedName>
    <definedName name="________________nin190" localSheetId="0">#REF!</definedName>
    <definedName name="________________nin190" localSheetId="11">#REF!</definedName>
    <definedName name="________________nin190" localSheetId="12">#REF!</definedName>
    <definedName name="________________nin190" localSheetId="14">#REF!</definedName>
    <definedName name="________________nin190" localSheetId="1">#REF!</definedName>
    <definedName name="________________nin190" localSheetId="7">#REF!</definedName>
    <definedName name="________________nin190" localSheetId="9">#REF!</definedName>
    <definedName name="________________nin190" localSheetId="10">#REF!</definedName>
    <definedName name="________________nin190">#REF!</definedName>
    <definedName name="________________sc1" localSheetId="8">#REF!</definedName>
    <definedName name="________________sc1" localSheetId="13">#REF!</definedName>
    <definedName name="________________sc1" localSheetId="0">#REF!</definedName>
    <definedName name="________________sc1" localSheetId="11">#REF!</definedName>
    <definedName name="________________sc1" localSheetId="12">#REF!</definedName>
    <definedName name="________________sc1" localSheetId="14">#REF!</definedName>
    <definedName name="________________sc1" localSheetId="1">#REF!</definedName>
    <definedName name="________________sc1" localSheetId="7">#REF!</definedName>
    <definedName name="________________sc1" localSheetId="9">#REF!</definedName>
    <definedName name="________________sc1" localSheetId="10">#REF!</definedName>
    <definedName name="________________sc1">#REF!</definedName>
    <definedName name="________________SC2" localSheetId="8">#REF!</definedName>
    <definedName name="________________SC2" localSheetId="13">#REF!</definedName>
    <definedName name="________________SC2" localSheetId="0">#REF!</definedName>
    <definedName name="________________SC2" localSheetId="11">#REF!</definedName>
    <definedName name="________________SC2" localSheetId="12">#REF!</definedName>
    <definedName name="________________SC2" localSheetId="14">#REF!</definedName>
    <definedName name="________________SC2" localSheetId="1">#REF!</definedName>
    <definedName name="________________SC2" localSheetId="7">#REF!</definedName>
    <definedName name="________________SC2" localSheetId="9">#REF!</definedName>
    <definedName name="________________SC2" localSheetId="10">#REF!</definedName>
    <definedName name="________________SC2">#REF!</definedName>
    <definedName name="________________sc3" localSheetId="8">#REF!</definedName>
    <definedName name="________________sc3" localSheetId="13">#REF!</definedName>
    <definedName name="________________sc3" localSheetId="0">#REF!</definedName>
    <definedName name="________________sc3" localSheetId="11">#REF!</definedName>
    <definedName name="________________sc3" localSheetId="12">#REF!</definedName>
    <definedName name="________________sc3" localSheetId="14">#REF!</definedName>
    <definedName name="________________sc3" localSheetId="1">#REF!</definedName>
    <definedName name="________________sc3" localSheetId="7">#REF!</definedName>
    <definedName name="________________sc3" localSheetId="9">#REF!</definedName>
    <definedName name="________________sc3" localSheetId="10">#REF!</definedName>
    <definedName name="________________sc3">#REF!</definedName>
    <definedName name="________________SN3" localSheetId="8">#REF!</definedName>
    <definedName name="________________SN3" localSheetId="13">#REF!</definedName>
    <definedName name="________________SN3" localSheetId="0">#REF!</definedName>
    <definedName name="________________SN3" localSheetId="11">#REF!</definedName>
    <definedName name="________________SN3" localSheetId="12">#REF!</definedName>
    <definedName name="________________SN3" localSheetId="14">#REF!</definedName>
    <definedName name="________________SN3" localSheetId="1">#REF!</definedName>
    <definedName name="________________SN3" localSheetId="7">#REF!</definedName>
    <definedName name="________________SN3" localSheetId="9">#REF!</definedName>
    <definedName name="________________SN3" localSheetId="10">#REF!</definedName>
    <definedName name="________________SN3">#REF!</definedName>
    <definedName name="________________th100" localSheetId="8">'[10]dongia _2_'!#REF!</definedName>
    <definedName name="________________th100" localSheetId="13">'[10]dongia _2_'!#REF!</definedName>
    <definedName name="________________th100" localSheetId="0">'[10]dongia _2_'!#REF!</definedName>
    <definedName name="________________th100" localSheetId="11">'[10]dongia _2_'!#REF!</definedName>
    <definedName name="________________th100" localSheetId="12">'[10]dongia _2_'!#REF!</definedName>
    <definedName name="________________th100" localSheetId="14">'[10]dongia _2_'!#REF!</definedName>
    <definedName name="________________th100" localSheetId="1">'[10]dongia _2_'!#REF!</definedName>
    <definedName name="________________th100" localSheetId="7">'[10]dongia _2_'!#REF!</definedName>
    <definedName name="________________th100" localSheetId="9">'[10]dongia _2_'!#REF!</definedName>
    <definedName name="________________th100" localSheetId="10">'[10]dongia _2_'!#REF!</definedName>
    <definedName name="________________th100">'[10]dongia _2_'!#REF!</definedName>
    <definedName name="________________TH160" localSheetId="8">'[10]dongia _2_'!#REF!</definedName>
    <definedName name="________________TH160" localSheetId="13">'[10]dongia _2_'!#REF!</definedName>
    <definedName name="________________TH160" localSheetId="0">'[10]dongia _2_'!#REF!</definedName>
    <definedName name="________________TH160" localSheetId="11">'[10]dongia _2_'!#REF!</definedName>
    <definedName name="________________TH160" localSheetId="12">'[10]dongia _2_'!#REF!</definedName>
    <definedName name="________________TH160" localSheetId="14">'[10]dongia _2_'!#REF!</definedName>
    <definedName name="________________TH160" localSheetId="1">'[10]dongia _2_'!#REF!</definedName>
    <definedName name="________________TH160" localSheetId="7">'[10]dongia _2_'!#REF!</definedName>
    <definedName name="________________TH160" localSheetId="9">'[10]dongia _2_'!#REF!</definedName>
    <definedName name="________________TH160" localSheetId="10">'[10]dongia _2_'!#REF!</definedName>
    <definedName name="________________TH160">'[10]dongia _2_'!#REF!</definedName>
    <definedName name="________________TL1" localSheetId="8">#REF!</definedName>
    <definedName name="________________TL1" localSheetId="13">#REF!</definedName>
    <definedName name="________________TL1" localSheetId="0">#REF!</definedName>
    <definedName name="________________TL1" localSheetId="11">#REF!</definedName>
    <definedName name="________________TL1" localSheetId="12">#REF!</definedName>
    <definedName name="________________TL1" localSheetId="14">#REF!</definedName>
    <definedName name="________________TL1" localSheetId="1">#REF!</definedName>
    <definedName name="________________TL1" localSheetId="7">#REF!</definedName>
    <definedName name="________________TL1" localSheetId="9">#REF!</definedName>
    <definedName name="________________TL1" localSheetId="10">#REF!</definedName>
    <definedName name="________________TL1">#REF!</definedName>
    <definedName name="________________TL2" localSheetId="8">#REF!</definedName>
    <definedName name="________________TL2" localSheetId="13">#REF!</definedName>
    <definedName name="________________TL2" localSheetId="0">#REF!</definedName>
    <definedName name="________________TL2" localSheetId="11">#REF!</definedName>
    <definedName name="________________TL2" localSheetId="12">#REF!</definedName>
    <definedName name="________________TL2" localSheetId="14">#REF!</definedName>
    <definedName name="________________TL2" localSheetId="1">#REF!</definedName>
    <definedName name="________________TL2" localSheetId="7">#REF!</definedName>
    <definedName name="________________TL2" localSheetId="9">#REF!</definedName>
    <definedName name="________________TL2" localSheetId="10">#REF!</definedName>
    <definedName name="________________TL2">#REF!</definedName>
    <definedName name="________________TL3" localSheetId="8">#REF!</definedName>
    <definedName name="________________TL3" localSheetId="13">#REF!</definedName>
    <definedName name="________________TL3" localSheetId="0">#REF!</definedName>
    <definedName name="________________TL3" localSheetId="11">#REF!</definedName>
    <definedName name="________________TL3" localSheetId="12">#REF!</definedName>
    <definedName name="________________TL3" localSheetId="14">#REF!</definedName>
    <definedName name="________________TL3" localSheetId="1">#REF!</definedName>
    <definedName name="________________TL3" localSheetId="7">#REF!</definedName>
    <definedName name="________________TL3" localSheetId="9">#REF!</definedName>
    <definedName name="________________TL3" localSheetId="10">#REF!</definedName>
    <definedName name="________________TL3">#REF!</definedName>
    <definedName name="________________TLA120" localSheetId="8">#REF!</definedName>
    <definedName name="________________TLA120" localSheetId="13">#REF!</definedName>
    <definedName name="________________TLA120" localSheetId="0">#REF!</definedName>
    <definedName name="________________TLA120" localSheetId="11">#REF!</definedName>
    <definedName name="________________TLA120" localSheetId="12">#REF!</definedName>
    <definedName name="________________TLA120" localSheetId="14">#REF!</definedName>
    <definedName name="________________TLA120" localSheetId="1">#REF!</definedName>
    <definedName name="________________TLA120" localSheetId="7">#REF!</definedName>
    <definedName name="________________TLA120" localSheetId="9">#REF!</definedName>
    <definedName name="________________TLA120" localSheetId="10">#REF!</definedName>
    <definedName name="________________TLA120">#REF!</definedName>
    <definedName name="________________TLA35" localSheetId="8">#REF!</definedName>
    <definedName name="________________TLA35" localSheetId="13">#REF!</definedName>
    <definedName name="________________TLA35" localSheetId="0">#REF!</definedName>
    <definedName name="________________TLA35" localSheetId="11">#REF!</definedName>
    <definedName name="________________TLA35" localSheetId="12">#REF!</definedName>
    <definedName name="________________TLA35" localSheetId="14">#REF!</definedName>
    <definedName name="________________TLA35" localSheetId="1">#REF!</definedName>
    <definedName name="________________TLA35" localSheetId="7">#REF!</definedName>
    <definedName name="________________TLA35" localSheetId="9">#REF!</definedName>
    <definedName name="________________TLA35" localSheetId="10">#REF!</definedName>
    <definedName name="________________TLA35">#REF!</definedName>
    <definedName name="________________TLA50" localSheetId="8">#REF!</definedName>
    <definedName name="________________TLA50" localSheetId="13">#REF!</definedName>
    <definedName name="________________TLA50" localSheetId="0">#REF!</definedName>
    <definedName name="________________TLA50" localSheetId="11">#REF!</definedName>
    <definedName name="________________TLA50" localSheetId="12">#REF!</definedName>
    <definedName name="________________TLA50" localSheetId="14">#REF!</definedName>
    <definedName name="________________TLA50" localSheetId="1">#REF!</definedName>
    <definedName name="________________TLA50" localSheetId="7">#REF!</definedName>
    <definedName name="________________TLA50" localSheetId="9">#REF!</definedName>
    <definedName name="________________TLA50" localSheetId="10">#REF!</definedName>
    <definedName name="________________TLA50">#REF!</definedName>
    <definedName name="________________TLA70" localSheetId="8">#REF!</definedName>
    <definedName name="________________TLA70" localSheetId="13">#REF!</definedName>
    <definedName name="________________TLA70" localSheetId="0">#REF!</definedName>
    <definedName name="________________TLA70" localSheetId="11">#REF!</definedName>
    <definedName name="________________TLA70" localSheetId="12">#REF!</definedName>
    <definedName name="________________TLA70" localSheetId="14">#REF!</definedName>
    <definedName name="________________TLA70" localSheetId="1">#REF!</definedName>
    <definedName name="________________TLA70" localSheetId="7">#REF!</definedName>
    <definedName name="________________TLA70" localSheetId="9">#REF!</definedName>
    <definedName name="________________TLA70" localSheetId="10">#REF!</definedName>
    <definedName name="________________TLA70">#REF!</definedName>
    <definedName name="________________TLA95" localSheetId="8">#REF!</definedName>
    <definedName name="________________TLA95" localSheetId="13">#REF!</definedName>
    <definedName name="________________TLA95" localSheetId="0">#REF!</definedName>
    <definedName name="________________TLA95" localSheetId="11">#REF!</definedName>
    <definedName name="________________TLA95" localSheetId="12">#REF!</definedName>
    <definedName name="________________TLA95" localSheetId="14">#REF!</definedName>
    <definedName name="________________TLA95" localSheetId="1">#REF!</definedName>
    <definedName name="________________TLA95" localSheetId="7">#REF!</definedName>
    <definedName name="________________TLA95" localSheetId="9">#REF!</definedName>
    <definedName name="________________TLA95" localSheetId="10">#REF!</definedName>
    <definedName name="________________TLA95">#REF!</definedName>
    <definedName name="________________TR250" localSheetId="8">'[10]dongia _2_'!#REF!</definedName>
    <definedName name="________________TR250" localSheetId="13">'[10]dongia _2_'!#REF!</definedName>
    <definedName name="________________TR250" localSheetId="0">'[10]dongia _2_'!#REF!</definedName>
    <definedName name="________________TR250" localSheetId="11">'[10]dongia _2_'!#REF!</definedName>
    <definedName name="________________TR250" localSheetId="12">'[10]dongia _2_'!#REF!</definedName>
    <definedName name="________________TR250" localSheetId="14">'[10]dongia _2_'!#REF!</definedName>
    <definedName name="________________TR250" localSheetId="1">'[10]dongia _2_'!#REF!</definedName>
    <definedName name="________________TR250" localSheetId="7">'[10]dongia _2_'!#REF!</definedName>
    <definedName name="________________TR250" localSheetId="9">'[10]dongia _2_'!#REF!</definedName>
    <definedName name="________________TR250" localSheetId="10">'[10]dongia _2_'!#REF!</definedName>
    <definedName name="________________TR250">'[10]dongia _2_'!#REF!</definedName>
    <definedName name="________________tr375" localSheetId="8">[10]giathanh1!#REF!</definedName>
    <definedName name="________________tr375" localSheetId="13">[10]giathanh1!#REF!</definedName>
    <definedName name="________________tr375" localSheetId="0">[10]giathanh1!#REF!</definedName>
    <definedName name="________________tr375" localSheetId="11">[10]giathanh1!#REF!</definedName>
    <definedName name="________________tr375" localSheetId="12">[10]giathanh1!#REF!</definedName>
    <definedName name="________________tr375" localSheetId="14">[10]giathanh1!#REF!</definedName>
    <definedName name="________________tr375" localSheetId="1">[10]giathanh1!#REF!</definedName>
    <definedName name="________________tr375" localSheetId="7">[10]giathanh1!#REF!</definedName>
    <definedName name="________________tr375" localSheetId="9">[10]giathanh1!#REF!</definedName>
    <definedName name="________________tr375" localSheetId="10">[10]giathanh1!#REF!</definedName>
    <definedName name="________________tr375">[10]giathanh1!#REF!</definedName>
    <definedName name="________________VL100" localSheetId="8">#REF!</definedName>
    <definedName name="________________VL100" localSheetId="13">#REF!</definedName>
    <definedName name="________________VL100" localSheetId="0">#REF!</definedName>
    <definedName name="________________VL100" localSheetId="11">#REF!</definedName>
    <definedName name="________________VL100" localSheetId="12">#REF!</definedName>
    <definedName name="________________VL100" localSheetId="14">#REF!</definedName>
    <definedName name="________________VL100" localSheetId="1">#REF!</definedName>
    <definedName name="________________VL100" localSheetId="7">#REF!</definedName>
    <definedName name="________________VL100" localSheetId="9">#REF!</definedName>
    <definedName name="________________VL100" localSheetId="10">#REF!</definedName>
    <definedName name="________________VL100">#REF!</definedName>
    <definedName name="________________VL200" localSheetId="8">#REF!</definedName>
    <definedName name="________________VL200" localSheetId="13">#REF!</definedName>
    <definedName name="________________VL200" localSheetId="0">#REF!</definedName>
    <definedName name="________________VL200" localSheetId="11">#REF!</definedName>
    <definedName name="________________VL200" localSheetId="12">#REF!</definedName>
    <definedName name="________________VL200" localSheetId="14">#REF!</definedName>
    <definedName name="________________VL200" localSheetId="1">#REF!</definedName>
    <definedName name="________________VL200" localSheetId="7">#REF!</definedName>
    <definedName name="________________VL200" localSheetId="9">#REF!</definedName>
    <definedName name="________________VL200" localSheetId="10">#REF!</definedName>
    <definedName name="________________VL200">#REF!</definedName>
    <definedName name="________________VL250" localSheetId="8">#REF!</definedName>
    <definedName name="________________VL250" localSheetId="13">#REF!</definedName>
    <definedName name="________________VL250" localSheetId="0">#REF!</definedName>
    <definedName name="________________VL250" localSheetId="11">#REF!</definedName>
    <definedName name="________________VL250" localSheetId="12">#REF!</definedName>
    <definedName name="________________VL250" localSheetId="14">#REF!</definedName>
    <definedName name="________________VL250" localSheetId="1">#REF!</definedName>
    <definedName name="________________VL250" localSheetId="7">#REF!</definedName>
    <definedName name="________________VL250" localSheetId="9">#REF!</definedName>
    <definedName name="________________VL250" localSheetId="10">#REF!</definedName>
    <definedName name="________________VL250">#REF!</definedName>
    <definedName name="_______________abb91" localSheetId="8">[8]chitimc!#REF!</definedName>
    <definedName name="_______________abb91" localSheetId="13">[8]chitimc!#REF!</definedName>
    <definedName name="_______________abb91" localSheetId="0">[8]chitimc!#REF!</definedName>
    <definedName name="_______________abb91" localSheetId="11">[8]chitimc!#REF!</definedName>
    <definedName name="_______________abb91" localSheetId="12">[8]chitimc!#REF!</definedName>
    <definedName name="_______________abb91" localSheetId="14">[8]chitimc!#REF!</definedName>
    <definedName name="_______________abb91" localSheetId="1">[8]chitimc!#REF!</definedName>
    <definedName name="_______________abb91" localSheetId="7">[8]chitimc!#REF!</definedName>
    <definedName name="_______________abb91" localSheetId="9">[8]chitimc!#REF!</definedName>
    <definedName name="_______________abb91" localSheetId="10">[8]chitimc!#REF!</definedName>
    <definedName name="_______________abb91">[8]chitimc!#REF!</definedName>
    <definedName name="_______________CT250" localSheetId="8">'[8]dongia _2_'!#REF!</definedName>
    <definedName name="_______________CT250" localSheetId="13">'[8]dongia _2_'!#REF!</definedName>
    <definedName name="_______________CT250" localSheetId="0">'[8]dongia _2_'!#REF!</definedName>
    <definedName name="_______________CT250" localSheetId="11">'[8]dongia _2_'!#REF!</definedName>
    <definedName name="_______________CT250" localSheetId="12">'[8]dongia _2_'!#REF!</definedName>
    <definedName name="_______________CT250" localSheetId="14">'[8]dongia _2_'!#REF!</definedName>
    <definedName name="_______________CT250" localSheetId="1">'[8]dongia _2_'!#REF!</definedName>
    <definedName name="_______________CT250" localSheetId="7">'[8]dongia _2_'!#REF!</definedName>
    <definedName name="_______________CT250" localSheetId="9">'[8]dongia _2_'!#REF!</definedName>
    <definedName name="_______________CT250" localSheetId="10">'[8]dongia _2_'!#REF!</definedName>
    <definedName name="_______________CT250">'[8]dongia _2_'!#REF!</definedName>
    <definedName name="_______________ddn400" localSheetId="8">#REF!</definedName>
    <definedName name="_______________ddn400" localSheetId="13">#REF!</definedName>
    <definedName name="_______________ddn400" localSheetId="0">#REF!</definedName>
    <definedName name="_______________ddn400" localSheetId="11">#REF!</definedName>
    <definedName name="_______________ddn400" localSheetId="12">#REF!</definedName>
    <definedName name="_______________ddn400" localSheetId="14">#REF!</definedName>
    <definedName name="_______________ddn400" localSheetId="1">#REF!</definedName>
    <definedName name="_______________ddn400" localSheetId="7">#REF!</definedName>
    <definedName name="_______________ddn400" localSheetId="9">#REF!</definedName>
    <definedName name="_______________ddn400" localSheetId="10">#REF!</definedName>
    <definedName name="_______________ddn400">#REF!</definedName>
    <definedName name="_______________ddn600" localSheetId="8">#REF!</definedName>
    <definedName name="_______________ddn600" localSheetId="13">#REF!</definedName>
    <definedName name="_______________ddn600" localSheetId="0">#REF!</definedName>
    <definedName name="_______________ddn600" localSheetId="11">#REF!</definedName>
    <definedName name="_______________ddn600" localSheetId="12">#REF!</definedName>
    <definedName name="_______________ddn600" localSheetId="14">#REF!</definedName>
    <definedName name="_______________ddn600" localSheetId="1">#REF!</definedName>
    <definedName name="_______________ddn600" localSheetId="7">#REF!</definedName>
    <definedName name="_______________ddn600" localSheetId="9">#REF!</definedName>
    <definedName name="_______________ddn600" localSheetId="10">#REF!</definedName>
    <definedName name="_______________ddn600">#REF!</definedName>
    <definedName name="_______________dgt100" localSheetId="8">'[8]dongia _2_'!#REF!</definedName>
    <definedName name="_______________dgt100" localSheetId="13">'[8]dongia _2_'!#REF!</definedName>
    <definedName name="_______________dgt100" localSheetId="0">'[8]dongia _2_'!#REF!</definedName>
    <definedName name="_______________dgt100" localSheetId="11">'[8]dongia _2_'!#REF!</definedName>
    <definedName name="_______________dgt100" localSheetId="12">'[8]dongia _2_'!#REF!</definedName>
    <definedName name="_______________dgt100" localSheetId="14">'[8]dongia _2_'!#REF!</definedName>
    <definedName name="_______________dgt100" localSheetId="1">'[8]dongia _2_'!#REF!</definedName>
    <definedName name="_______________dgt100" localSheetId="7">'[8]dongia _2_'!#REF!</definedName>
    <definedName name="_______________dgt100" localSheetId="9">'[8]dongia _2_'!#REF!</definedName>
    <definedName name="_______________dgt100" localSheetId="10">'[8]dongia _2_'!#REF!</definedName>
    <definedName name="_______________dgt100">'[8]dongia _2_'!#REF!</definedName>
    <definedName name="_______________DIV10" localSheetId="8">'[5]daftar kuantitas'!#REF!</definedName>
    <definedName name="_______________DIV10" localSheetId="13">'[5]daftar kuantitas'!#REF!</definedName>
    <definedName name="_______________DIV10" localSheetId="0">'[5]daftar kuantitas'!#REF!</definedName>
    <definedName name="_______________DIV10" localSheetId="11">'[5]daftar kuantitas'!#REF!</definedName>
    <definedName name="_______________DIV10" localSheetId="12">'[5]daftar kuantitas'!#REF!</definedName>
    <definedName name="_______________DIV10" localSheetId="14">'[5]daftar kuantitas'!#REF!</definedName>
    <definedName name="_______________DIV10" localSheetId="1">'[5]daftar kuantitas'!#REF!</definedName>
    <definedName name="_______________DIV10" localSheetId="7">'[5]daftar kuantitas'!#REF!</definedName>
    <definedName name="_______________DIV10" localSheetId="9">'[5]daftar kuantitas'!#REF!</definedName>
    <definedName name="_______________DIV10" localSheetId="10">'[5]daftar kuantitas'!#REF!</definedName>
    <definedName name="_______________DIV10">'[5]daftar kuantitas'!#REF!</definedName>
    <definedName name="_______________DIV11" localSheetId="8">'[5]daftar kuantitas'!#REF!</definedName>
    <definedName name="_______________DIV11" localSheetId="13">'[5]daftar kuantitas'!#REF!</definedName>
    <definedName name="_______________DIV11" localSheetId="0">'[5]daftar kuantitas'!#REF!</definedName>
    <definedName name="_______________DIV11" localSheetId="11">'[5]daftar kuantitas'!#REF!</definedName>
    <definedName name="_______________DIV11" localSheetId="12">'[5]daftar kuantitas'!#REF!</definedName>
    <definedName name="_______________DIV11" localSheetId="14">'[5]daftar kuantitas'!#REF!</definedName>
    <definedName name="_______________DIV11" localSheetId="1">'[5]daftar kuantitas'!#REF!</definedName>
    <definedName name="_______________DIV11" localSheetId="7">'[5]daftar kuantitas'!#REF!</definedName>
    <definedName name="_______________DIV11" localSheetId="9">'[5]daftar kuantitas'!#REF!</definedName>
    <definedName name="_______________DIV11" localSheetId="10">'[5]daftar kuantitas'!#REF!</definedName>
    <definedName name="_______________DIV11">'[5]daftar kuantitas'!#REF!</definedName>
    <definedName name="_______________DIV8" localSheetId="8">'[5]daftar kuantitas'!#REF!</definedName>
    <definedName name="_______________DIV8" localSheetId="13">'[5]daftar kuantitas'!#REF!</definedName>
    <definedName name="_______________DIV8" localSheetId="0">'[5]daftar kuantitas'!#REF!</definedName>
    <definedName name="_______________DIV8" localSheetId="11">'[5]daftar kuantitas'!#REF!</definedName>
    <definedName name="_______________DIV8" localSheetId="12">'[5]daftar kuantitas'!#REF!</definedName>
    <definedName name="_______________DIV8" localSheetId="14">'[5]daftar kuantitas'!#REF!</definedName>
    <definedName name="_______________DIV8" localSheetId="1">'[5]daftar kuantitas'!#REF!</definedName>
    <definedName name="_______________DIV8" localSheetId="7">'[5]daftar kuantitas'!#REF!</definedName>
    <definedName name="_______________DIV8" localSheetId="9">'[5]daftar kuantitas'!#REF!</definedName>
    <definedName name="_______________DIV8" localSheetId="10">'[5]daftar kuantitas'!#REF!</definedName>
    <definedName name="_______________DIV8">'[5]daftar kuantitas'!#REF!</definedName>
    <definedName name="_______________DIV9" localSheetId="8">'[5]daftar kuantitas'!#REF!</definedName>
    <definedName name="_______________DIV9" localSheetId="13">'[5]daftar kuantitas'!#REF!</definedName>
    <definedName name="_______________DIV9" localSheetId="0">'[5]daftar kuantitas'!#REF!</definedName>
    <definedName name="_______________DIV9" localSheetId="11">'[5]daftar kuantitas'!#REF!</definedName>
    <definedName name="_______________DIV9" localSheetId="12">'[5]daftar kuantitas'!#REF!</definedName>
    <definedName name="_______________DIV9" localSheetId="14">'[5]daftar kuantitas'!#REF!</definedName>
    <definedName name="_______________DIV9" localSheetId="1">'[5]daftar kuantitas'!#REF!</definedName>
    <definedName name="_______________DIV9" localSheetId="7">'[5]daftar kuantitas'!#REF!</definedName>
    <definedName name="_______________DIV9" localSheetId="9">'[5]daftar kuantitas'!#REF!</definedName>
    <definedName name="_______________DIV9" localSheetId="10">'[5]daftar kuantitas'!#REF!</definedName>
    <definedName name="_______________DIV9">'[5]daftar kuantitas'!#REF!</definedName>
    <definedName name="_______________GID1">[8]LKVL_CK_HT_GD1!$A$4</definedName>
    <definedName name="_______________HAL7" localSheetId="8">'[5]daftar kuantitas'!#REF!</definedName>
    <definedName name="_______________HAL7" localSheetId="13">'[5]daftar kuantitas'!#REF!</definedName>
    <definedName name="_______________HAL7" localSheetId="0">'[5]daftar kuantitas'!#REF!</definedName>
    <definedName name="_______________HAL7" localSheetId="11">'[5]daftar kuantitas'!#REF!</definedName>
    <definedName name="_______________HAL7" localSheetId="12">'[5]daftar kuantitas'!#REF!</definedName>
    <definedName name="_______________HAL7" localSheetId="14">'[5]daftar kuantitas'!#REF!</definedName>
    <definedName name="_______________HAL7" localSheetId="1">'[5]daftar kuantitas'!#REF!</definedName>
    <definedName name="_______________HAL7" localSheetId="7">'[5]daftar kuantitas'!#REF!</definedName>
    <definedName name="_______________HAL7" localSheetId="9">'[5]daftar kuantitas'!#REF!</definedName>
    <definedName name="_______________HAL7" localSheetId="10">'[5]daftar kuantitas'!#REF!</definedName>
    <definedName name="_______________HAL7">'[5]daftar kuantitas'!#REF!</definedName>
    <definedName name="_______________MAC12" localSheetId="8">#REF!</definedName>
    <definedName name="_______________MAC12" localSheetId="13">#REF!</definedName>
    <definedName name="_______________MAC12" localSheetId="0">#REF!</definedName>
    <definedName name="_______________MAC12" localSheetId="11">#REF!</definedName>
    <definedName name="_______________MAC12" localSheetId="12">#REF!</definedName>
    <definedName name="_______________MAC12" localSheetId="14">#REF!</definedName>
    <definedName name="_______________MAC12" localSheetId="1">#REF!</definedName>
    <definedName name="_______________MAC12" localSheetId="7">#REF!</definedName>
    <definedName name="_______________MAC12" localSheetId="9">#REF!</definedName>
    <definedName name="_______________MAC12" localSheetId="10">#REF!</definedName>
    <definedName name="_______________MAC12">#REF!</definedName>
    <definedName name="_______________MAC46" localSheetId="8">#REF!</definedName>
    <definedName name="_______________MAC46" localSheetId="13">#REF!</definedName>
    <definedName name="_______________MAC46" localSheetId="0">#REF!</definedName>
    <definedName name="_______________MAC46" localSheetId="11">#REF!</definedName>
    <definedName name="_______________MAC46" localSheetId="12">#REF!</definedName>
    <definedName name="_______________MAC46" localSheetId="14">#REF!</definedName>
    <definedName name="_______________MAC46" localSheetId="1">#REF!</definedName>
    <definedName name="_______________MAC46" localSheetId="7">#REF!</definedName>
    <definedName name="_______________MAC46" localSheetId="9">#REF!</definedName>
    <definedName name="_______________MAC46" localSheetId="10">#REF!</definedName>
    <definedName name="_______________MAC46">#REF!</definedName>
    <definedName name="_______________MDE01">[12]ALAT!$BO$27</definedName>
    <definedName name="_______________MDE02">[12]ALAT!$BO$47</definedName>
    <definedName name="_______________MDE03">[12]ALAT!$BO$67</definedName>
    <definedName name="_______________MDE04">[12]ALAT!$BO$87</definedName>
    <definedName name="_______________MDE05">[12]ALAT!$BO$107</definedName>
    <definedName name="_______________MDE06">[12]ALAT!$BO$127</definedName>
    <definedName name="_______________MDE07">[12]ALAT!$BO$147</definedName>
    <definedName name="_______________MDE08">[12]ALAT!$BO$167</definedName>
    <definedName name="_______________MDE09">[12]ALAT!$BO$187</definedName>
    <definedName name="_______________MDE10">[12]ALAT!$BO$207</definedName>
    <definedName name="_______________MDE11">[12]ALAT!$BO$227</definedName>
    <definedName name="_______________MDE12">[12]ALAT!$BO$247</definedName>
    <definedName name="_______________MDE13">[12]ALAT!$BO$267</definedName>
    <definedName name="_______________MDE14">[12]ALAT!$BO$287</definedName>
    <definedName name="_______________MDE15">[12]ALAT!$BO$307</definedName>
    <definedName name="_______________MDE16">[12]ALAT!$BO$327</definedName>
    <definedName name="_______________MDE17">[12]ALAT!$BO$347</definedName>
    <definedName name="_______________MDE18">[12]ALAT!$BO$367</definedName>
    <definedName name="_______________MDE19">[12]ALAT!$BO$387</definedName>
    <definedName name="_______________MDE20">[12]ALAT!$BO$407</definedName>
    <definedName name="_______________MDE21">[12]ALAT!$BO$427</definedName>
    <definedName name="_______________MDE22">[12]ALAT!$BO$447</definedName>
    <definedName name="_______________MDE23">[12]ALAT!$BO$467</definedName>
    <definedName name="_______________MDE24">[12]ALAT!$BO$487</definedName>
    <definedName name="_______________MDE25">[12]ALAT!$BO$507</definedName>
    <definedName name="_______________MDE26">[12]ALAT!$BO$527</definedName>
    <definedName name="_______________MDE27">[12]ALAT!$BO$547</definedName>
    <definedName name="_______________MDE28">[12]ALAT!$BO$567</definedName>
    <definedName name="_______________MDE29">[12]ALAT!$BO$587</definedName>
    <definedName name="_______________MDE30">[12]ALAT!$BO$607</definedName>
    <definedName name="_______________MDE31">[12]ALAT!$BO$627</definedName>
    <definedName name="_______________MDE32">[12]ALAT!$BO$647</definedName>
    <definedName name="_______________MDE33">[12]ALAT!$BO$667</definedName>
    <definedName name="_______________MDE34">[12]ALAT!$BO$698</definedName>
    <definedName name="_______________MDE35">'[7]Peralatan (2)'!$R$27</definedName>
    <definedName name="_______________ME01">[12]ALAT!$BO$26</definedName>
    <definedName name="_______________ME02">[12]ALAT!$BO$46</definedName>
    <definedName name="_______________ME03">[12]ALAT!$BO$66</definedName>
    <definedName name="_______________ME04">[12]ALAT!$BO$86</definedName>
    <definedName name="_______________ME05">[12]ALAT!$BO$106</definedName>
    <definedName name="_______________ME06">[12]ALAT!$BO$126</definedName>
    <definedName name="_______________ME07">[12]ALAT!$BO$146</definedName>
    <definedName name="_______________ME08">[12]ALAT!$BO$166</definedName>
    <definedName name="_______________ME09">[12]ALAT!$BO$186</definedName>
    <definedName name="_______________ME10">[12]ALAT!$BO$206</definedName>
    <definedName name="_______________ME11">[12]ALAT!$BO$226</definedName>
    <definedName name="_______________ME12">[12]ALAT!$BO$246</definedName>
    <definedName name="_______________ME13">[12]ALAT!$BO$266</definedName>
    <definedName name="_______________ME14">[12]ALAT!$BO$286</definedName>
    <definedName name="_______________ME15">[12]ALAT!$BO$306</definedName>
    <definedName name="_______________ME16">[12]ALAT!$BO$326</definedName>
    <definedName name="_______________ME17">[12]ALAT!$BO$346</definedName>
    <definedName name="_______________ME18">[12]ALAT!$BO$366</definedName>
    <definedName name="_______________ME19">[12]ALAT!$BO$386</definedName>
    <definedName name="_______________ME20">[12]ALAT!$BO$406</definedName>
    <definedName name="_______________ME21">[12]ALAT!$BO$426</definedName>
    <definedName name="_______________ME22">[12]ALAT!$BO$446</definedName>
    <definedName name="_______________ME23">[12]ALAT!$BO$466</definedName>
    <definedName name="_______________ME24">[12]ALAT!$BO$486</definedName>
    <definedName name="_______________ME25">[12]ALAT!$BO$506</definedName>
    <definedName name="_______________ME26">[12]ALAT!$BO$526</definedName>
    <definedName name="_______________ME27">[12]ALAT!$BO$546</definedName>
    <definedName name="_______________ME28">[12]ALAT!$BO$566</definedName>
    <definedName name="_______________ME29">[12]ALAT!$BO$586</definedName>
    <definedName name="_______________ME30">[12]ALAT!$BO$606</definedName>
    <definedName name="_______________ME31">[12]ALAT!$BO$626</definedName>
    <definedName name="_______________ME32">[12]ALAT!$BO$646</definedName>
    <definedName name="_______________ME33">[12]ALAT!$BO$666</definedName>
    <definedName name="_______________ME34">[12]ALAT!$BO$697</definedName>
    <definedName name="_______________ME35">'[7]Peralatan (2)'!$R$26</definedName>
    <definedName name="_______________NCL100" localSheetId="8">#REF!</definedName>
    <definedName name="_______________NCL100" localSheetId="13">#REF!</definedName>
    <definedName name="_______________NCL100" localSheetId="0">#REF!</definedName>
    <definedName name="_______________NCL100" localSheetId="11">#REF!</definedName>
    <definedName name="_______________NCL100" localSheetId="12">#REF!</definedName>
    <definedName name="_______________NCL100" localSheetId="14">#REF!</definedName>
    <definedName name="_______________NCL100" localSheetId="1">#REF!</definedName>
    <definedName name="_______________NCL100" localSheetId="7">#REF!</definedName>
    <definedName name="_______________NCL100" localSheetId="9">#REF!</definedName>
    <definedName name="_______________NCL100" localSheetId="10">#REF!</definedName>
    <definedName name="_______________NCL100">#REF!</definedName>
    <definedName name="_______________NCL200" localSheetId="8">#REF!</definedName>
    <definedName name="_______________NCL200" localSheetId="13">#REF!</definedName>
    <definedName name="_______________NCL200" localSheetId="0">#REF!</definedName>
    <definedName name="_______________NCL200" localSheetId="11">#REF!</definedName>
    <definedName name="_______________NCL200" localSheetId="12">#REF!</definedName>
    <definedName name="_______________NCL200" localSheetId="14">#REF!</definedName>
    <definedName name="_______________NCL200" localSheetId="1">#REF!</definedName>
    <definedName name="_______________NCL200" localSheetId="7">#REF!</definedName>
    <definedName name="_______________NCL200" localSheetId="9">#REF!</definedName>
    <definedName name="_______________NCL200" localSheetId="10">#REF!</definedName>
    <definedName name="_______________NCL200">#REF!</definedName>
    <definedName name="_______________NCL250" localSheetId="8">#REF!</definedName>
    <definedName name="_______________NCL250" localSheetId="13">#REF!</definedName>
    <definedName name="_______________NCL250" localSheetId="0">#REF!</definedName>
    <definedName name="_______________NCL250" localSheetId="11">#REF!</definedName>
    <definedName name="_______________NCL250" localSheetId="12">#REF!</definedName>
    <definedName name="_______________NCL250" localSheetId="14">#REF!</definedName>
    <definedName name="_______________NCL250" localSheetId="1">#REF!</definedName>
    <definedName name="_______________NCL250" localSheetId="7">#REF!</definedName>
    <definedName name="_______________NCL250" localSheetId="9">#REF!</definedName>
    <definedName name="_______________NCL250" localSheetId="10">#REF!</definedName>
    <definedName name="_______________NCL250">#REF!</definedName>
    <definedName name="_______________nin190" localSheetId="8">#REF!</definedName>
    <definedName name="_______________nin190" localSheetId="13">#REF!</definedName>
    <definedName name="_______________nin190" localSheetId="0">#REF!</definedName>
    <definedName name="_______________nin190" localSheetId="11">#REF!</definedName>
    <definedName name="_______________nin190" localSheetId="12">#REF!</definedName>
    <definedName name="_______________nin190" localSheetId="14">#REF!</definedName>
    <definedName name="_______________nin190" localSheetId="1">#REF!</definedName>
    <definedName name="_______________nin190" localSheetId="7">#REF!</definedName>
    <definedName name="_______________nin190" localSheetId="9">#REF!</definedName>
    <definedName name="_______________nin190" localSheetId="10">#REF!</definedName>
    <definedName name="_______________nin190">#REF!</definedName>
    <definedName name="_______________sc1" localSheetId="8">#REF!</definedName>
    <definedName name="_______________sc1" localSheetId="13">#REF!</definedName>
    <definedName name="_______________sc1" localSheetId="0">#REF!</definedName>
    <definedName name="_______________sc1" localSheetId="11">#REF!</definedName>
    <definedName name="_______________sc1" localSheetId="12">#REF!</definedName>
    <definedName name="_______________sc1" localSheetId="14">#REF!</definedName>
    <definedName name="_______________sc1" localSheetId="1">#REF!</definedName>
    <definedName name="_______________sc1" localSheetId="7">#REF!</definedName>
    <definedName name="_______________sc1" localSheetId="9">#REF!</definedName>
    <definedName name="_______________sc1" localSheetId="10">#REF!</definedName>
    <definedName name="_______________sc1">#REF!</definedName>
    <definedName name="_______________SC2" localSheetId="8">#REF!</definedName>
    <definedName name="_______________SC2" localSheetId="13">#REF!</definedName>
    <definedName name="_______________SC2" localSheetId="0">#REF!</definedName>
    <definedName name="_______________SC2" localSheetId="11">#REF!</definedName>
    <definedName name="_______________SC2" localSheetId="12">#REF!</definedName>
    <definedName name="_______________SC2" localSheetId="14">#REF!</definedName>
    <definedName name="_______________SC2" localSheetId="1">#REF!</definedName>
    <definedName name="_______________SC2" localSheetId="7">#REF!</definedName>
    <definedName name="_______________SC2" localSheetId="9">#REF!</definedName>
    <definedName name="_______________SC2" localSheetId="10">#REF!</definedName>
    <definedName name="_______________SC2">#REF!</definedName>
    <definedName name="_______________sc3" localSheetId="8">#REF!</definedName>
    <definedName name="_______________sc3" localSheetId="13">#REF!</definedName>
    <definedName name="_______________sc3" localSheetId="0">#REF!</definedName>
    <definedName name="_______________sc3" localSheetId="11">#REF!</definedName>
    <definedName name="_______________sc3" localSheetId="12">#REF!</definedName>
    <definedName name="_______________sc3" localSheetId="14">#REF!</definedName>
    <definedName name="_______________sc3" localSheetId="1">#REF!</definedName>
    <definedName name="_______________sc3" localSheetId="7">#REF!</definedName>
    <definedName name="_______________sc3" localSheetId="9">#REF!</definedName>
    <definedName name="_______________sc3" localSheetId="10">#REF!</definedName>
    <definedName name="_______________sc3">#REF!</definedName>
    <definedName name="_______________SN3" localSheetId="8">#REF!</definedName>
    <definedName name="_______________SN3" localSheetId="13">#REF!</definedName>
    <definedName name="_______________SN3" localSheetId="0">#REF!</definedName>
    <definedName name="_______________SN3" localSheetId="11">#REF!</definedName>
    <definedName name="_______________SN3" localSheetId="12">#REF!</definedName>
    <definedName name="_______________SN3" localSheetId="14">#REF!</definedName>
    <definedName name="_______________SN3" localSheetId="1">#REF!</definedName>
    <definedName name="_______________SN3" localSheetId="7">#REF!</definedName>
    <definedName name="_______________SN3" localSheetId="9">#REF!</definedName>
    <definedName name="_______________SN3" localSheetId="10">#REF!</definedName>
    <definedName name="_______________SN3">#REF!</definedName>
    <definedName name="_______________th100" localSheetId="8">'[10]dongia _2_'!#REF!</definedName>
    <definedName name="_______________th100" localSheetId="13">'[10]dongia _2_'!#REF!</definedName>
    <definedName name="_______________th100" localSheetId="0">'[10]dongia _2_'!#REF!</definedName>
    <definedName name="_______________th100" localSheetId="11">'[10]dongia _2_'!#REF!</definedName>
    <definedName name="_______________th100" localSheetId="12">'[10]dongia _2_'!#REF!</definedName>
    <definedName name="_______________th100" localSheetId="14">'[10]dongia _2_'!#REF!</definedName>
    <definedName name="_______________th100" localSheetId="1">'[10]dongia _2_'!#REF!</definedName>
    <definedName name="_______________th100" localSheetId="7">'[10]dongia _2_'!#REF!</definedName>
    <definedName name="_______________th100" localSheetId="9">'[10]dongia _2_'!#REF!</definedName>
    <definedName name="_______________th100" localSheetId="10">'[10]dongia _2_'!#REF!</definedName>
    <definedName name="_______________th100">'[10]dongia _2_'!#REF!</definedName>
    <definedName name="_______________TH160" localSheetId="8">'[10]dongia _2_'!#REF!</definedName>
    <definedName name="_______________TH160" localSheetId="13">'[10]dongia _2_'!#REF!</definedName>
    <definedName name="_______________TH160" localSheetId="0">'[10]dongia _2_'!#REF!</definedName>
    <definedName name="_______________TH160" localSheetId="11">'[10]dongia _2_'!#REF!</definedName>
    <definedName name="_______________TH160" localSheetId="12">'[10]dongia _2_'!#REF!</definedName>
    <definedName name="_______________TH160" localSheetId="14">'[10]dongia _2_'!#REF!</definedName>
    <definedName name="_______________TH160" localSheetId="1">'[10]dongia _2_'!#REF!</definedName>
    <definedName name="_______________TH160" localSheetId="7">'[10]dongia _2_'!#REF!</definedName>
    <definedName name="_______________TH160" localSheetId="9">'[10]dongia _2_'!#REF!</definedName>
    <definedName name="_______________TH160" localSheetId="10">'[10]dongia _2_'!#REF!</definedName>
    <definedName name="_______________TH160">'[10]dongia _2_'!#REF!</definedName>
    <definedName name="_______________TL1" localSheetId="8">#REF!</definedName>
    <definedName name="_______________TL1" localSheetId="13">#REF!</definedName>
    <definedName name="_______________TL1" localSheetId="0">#REF!</definedName>
    <definedName name="_______________TL1" localSheetId="11">#REF!</definedName>
    <definedName name="_______________TL1" localSheetId="12">#REF!</definedName>
    <definedName name="_______________TL1" localSheetId="14">#REF!</definedName>
    <definedName name="_______________TL1" localSheetId="1">#REF!</definedName>
    <definedName name="_______________TL1" localSheetId="7">#REF!</definedName>
    <definedName name="_______________TL1" localSheetId="9">#REF!</definedName>
    <definedName name="_______________TL1" localSheetId="10">#REF!</definedName>
    <definedName name="_______________TL1">#REF!</definedName>
    <definedName name="_______________TL2" localSheetId="8">#REF!</definedName>
    <definedName name="_______________TL2" localSheetId="13">#REF!</definedName>
    <definedName name="_______________TL2" localSheetId="0">#REF!</definedName>
    <definedName name="_______________TL2" localSheetId="11">#REF!</definedName>
    <definedName name="_______________TL2" localSheetId="12">#REF!</definedName>
    <definedName name="_______________TL2" localSheetId="14">#REF!</definedName>
    <definedName name="_______________TL2" localSheetId="1">#REF!</definedName>
    <definedName name="_______________TL2" localSheetId="7">#REF!</definedName>
    <definedName name="_______________TL2" localSheetId="9">#REF!</definedName>
    <definedName name="_______________TL2" localSheetId="10">#REF!</definedName>
    <definedName name="_______________TL2">#REF!</definedName>
    <definedName name="_______________TL3" localSheetId="8">#REF!</definedName>
    <definedName name="_______________TL3" localSheetId="13">#REF!</definedName>
    <definedName name="_______________TL3" localSheetId="0">#REF!</definedName>
    <definedName name="_______________TL3" localSheetId="11">#REF!</definedName>
    <definedName name="_______________TL3" localSheetId="12">#REF!</definedName>
    <definedName name="_______________TL3" localSheetId="14">#REF!</definedName>
    <definedName name="_______________TL3" localSheetId="1">#REF!</definedName>
    <definedName name="_______________TL3" localSheetId="7">#REF!</definedName>
    <definedName name="_______________TL3" localSheetId="9">#REF!</definedName>
    <definedName name="_______________TL3" localSheetId="10">#REF!</definedName>
    <definedName name="_______________TL3">#REF!</definedName>
    <definedName name="_______________TLA120" localSheetId="8">#REF!</definedName>
    <definedName name="_______________TLA120" localSheetId="13">#REF!</definedName>
    <definedName name="_______________TLA120" localSheetId="0">#REF!</definedName>
    <definedName name="_______________TLA120" localSheetId="11">#REF!</definedName>
    <definedName name="_______________TLA120" localSheetId="12">#REF!</definedName>
    <definedName name="_______________TLA120" localSheetId="14">#REF!</definedName>
    <definedName name="_______________TLA120" localSheetId="1">#REF!</definedName>
    <definedName name="_______________TLA120" localSheetId="7">#REF!</definedName>
    <definedName name="_______________TLA120" localSheetId="9">#REF!</definedName>
    <definedName name="_______________TLA120" localSheetId="10">#REF!</definedName>
    <definedName name="_______________TLA120">#REF!</definedName>
    <definedName name="_______________TLA35" localSheetId="8">#REF!</definedName>
    <definedName name="_______________TLA35" localSheetId="13">#REF!</definedName>
    <definedName name="_______________TLA35" localSheetId="0">#REF!</definedName>
    <definedName name="_______________TLA35" localSheetId="11">#REF!</definedName>
    <definedName name="_______________TLA35" localSheetId="12">#REF!</definedName>
    <definedName name="_______________TLA35" localSheetId="14">#REF!</definedName>
    <definedName name="_______________TLA35" localSheetId="1">#REF!</definedName>
    <definedName name="_______________TLA35" localSheetId="7">#REF!</definedName>
    <definedName name="_______________TLA35" localSheetId="9">#REF!</definedName>
    <definedName name="_______________TLA35" localSheetId="10">#REF!</definedName>
    <definedName name="_______________TLA35">#REF!</definedName>
    <definedName name="_______________TLA50" localSheetId="8">#REF!</definedName>
    <definedName name="_______________TLA50" localSheetId="13">#REF!</definedName>
    <definedName name="_______________TLA50" localSheetId="0">#REF!</definedName>
    <definedName name="_______________TLA50" localSheetId="11">#REF!</definedName>
    <definedName name="_______________TLA50" localSheetId="12">#REF!</definedName>
    <definedName name="_______________TLA50" localSheetId="14">#REF!</definedName>
    <definedName name="_______________TLA50" localSheetId="1">#REF!</definedName>
    <definedName name="_______________TLA50" localSheetId="7">#REF!</definedName>
    <definedName name="_______________TLA50" localSheetId="9">#REF!</definedName>
    <definedName name="_______________TLA50" localSheetId="10">#REF!</definedName>
    <definedName name="_______________TLA50">#REF!</definedName>
    <definedName name="_______________TLA70" localSheetId="8">#REF!</definedName>
    <definedName name="_______________TLA70" localSheetId="13">#REF!</definedName>
    <definedName name="_______________TLA70" localSheetId="0">#REF!</definedName>
    <definedName name="_______________TLA70" localSheetId="11">#REF!</definedName>
    <definedName name="_______________TLA70" localSheetId="12">#REF!</definedName>
    <definedName name="_______________TLA70" localSheetId="14">#REF!</definedName>
    <definedName name="_______________TLA70" localSheetId="1">#REF!</definedName>
    <definedName name="_______________TLA70" localSheetId="7">#REF!</definedName>
    <definedName name="_______________TLA70" localSheetId="9">#REF!</definedName>
    <definedName name="_______________TLA70" localSheetId="10">#REF!</definedName>
    <definedName name="_______________TLA70">#REF!</definedName>
    <definedName name="_______________TLA95" localSheetId="8">#REF!</definedName>
    <definedName name="_______________TLA95" localSheetId="13">#REF!</definedName>
    <definedName name="_______________TLA95" localSheetId="0">#REF!</definedName>
    <definedName name="_______________TLA95" localSheetId="11">#REF!</definedName>
    <definedName name="_______________TLA95" localSheetId="12">#REF!</definedName>
    <definedName name="_______________TLA95" localSheetId="14">#REF!</definedName>
    <definedName name="_______________TLA95" localSheetId="1">#REF!</definedName>
    <definedName name="_______________TLA95" localSheetId="7">#REF!</definedName>
    <definedName name="_______________TLA95" localSheetId="9">#REF!</definedName>
    <definedName name="_______________TLA95" localSheetId="10">#REF!</definedName>
    <definedName name="_______________TLA95">#REF!</definedName>
    <definedName name="_______________TR250" localSheetId="8">'[10]dongia _2_'!#REF!</definedName>
    <definedName name="_______________TR250" localSheetId="13">'[10]dongia _2_'!#REF!</definedName>
    <definedName name="_______________TR250" localSheetId="0">'[10]dongia _2_'!#REF!</definedName>
    <definedName name="_______________TR250" localSheetId="11">'[10]dongia _2_'!#REF!</definedName>
    <definedName name="_______________TR250" localSheetId="12">'[10]dongia _2_'!#REF!</definedName>
    <definedName name="_______________TR250" localSheetId="14">'[10]dongia _2_'!#REF!</definedName>
    <definedName name="_______________TR250" localSheetId="1">'[10]dongia _2_'!#REF!</definedName>
    <definedName name="_______________TR250" localSheetId="7">'[10]dongia _2_'!#REF!</definedName>
    <definedName name="_______________TR250" localSheetId="9">'[10]dongia _2_'!#REF!</definedName>
    <definedName name="_______________TR250" localSheetId="10">'[10]dongia _2_'!#REF!</definedName>
    <definedName name="_______________TR250">'[10]dongia _2_'!#REF!</definedName>
    <definedName name="_______________tr375" localSheetId="8">[10]giathanh1!#REF!</definedName>
    <definedName name="_______________tr375" localSheetId="13">[10]giathanh1!#REF!</definedName>
    <definedName name="_______________tr375" localSheetId="0">[10]giathanh1!#REF!</definedName>
    <definedName name="_______________tr375" localSheetId="11">[10]giathanh1!#REF!</definedName>
    <definedName name="_______________tr375" localSheetId="12">[10]giathanh1!#REF!</definedName>
    <definedName name="_______________tr375" localSheetId="14">[10]giathanh1!#REF!</definedName>
    <definedName name="_______________tr375" localSheetId="1">[10]giathanh1!#REF!</definedName>
    <definedName name="_______________tr375" localSheetId="7">[10]giathanh1!#REF!</definedName>
    <definedName name="_______________tr375" localSheetId="9">[10]giathanh1!#REF!</definedName>
    <definedName name="_______________tr375" localSheetId="10">[10]giathanh1!#REF!</definedName>
    <definedName name="_______________tr375">[10]giathanh1!#REF!</definedName>
    <definedName name="_______________VL100" localSheetId="8">#REF!</definedName>
    <definedName name="_______________VL100" localSheetId="13">#REF!</definedName>
    <definedName name="_______________VL100" localSheetId="0">#REF!</definedName>
    <definedName name="_______________VL100" localSheetId="11">#REF!</definedName>
    <definedName name="_______________VL100" localSheetId="12">#REF!</definedName>
    <definedName name="_______________VL100" localSheetId="14">#REF!</definedName>
    <definedName name="_______________VL100" localSheetId="1">#REF!</definedName>
    <definedName name="_______________VL100" localSheetId="7">#REF!</definedName>
    <definedName name="_______________VL100" localSheetId="9">#REF!</definedName>
    <definedName name="_______________VL100" localSheetId="10">#REF!</definedName>
    <definedName name="_______________VL100">#REF!</definedName>
    <definedName name="_______________VL200" localSheetId="8">#REF!</definedName>
    <definedName name="_______________VL200" localSheetId="13">#REF!</definedName>
    <definedName name="_______________VL200" localSheetId="0">#REF!</definedName>
    <definedName name="_______________VL200" localSheetId="11">#REF!</definedName>
    <definedName name="_______________VL200" localSheetId="12">#REF!</definedName>
    <definedName name="_______________VL200" localSheetId="14">#REF!</definedName>
    <definedName name="_______________VL200" localSheetId="1">#REF!</definedName>
    <definedName name="_______________VL200" localSheetId="7">#REF!</definedName>
    <definedName name="_______________VL200" localSheetId="9">#REF!</definedName>
    <definedName name="_______________VL200" localSheetId="10">#REF!</definedName>
    <definedName name="_______________VL200">#REF!</definedName>
    <definedName name="_______________VL250" localSheetId="8">#REF!</definedName>
    <definedName name="_______________VL250" localSheetId="13">#REF!</definedName>
    <definedName name="_______________VL250" localSheetId="0">#REF!</definedName>
    <definedName name="_______________VL250" localSheetId="11">#REF!</definedName>
    <definedName name="_______________VL250" localSheetId="12">#REF!</definedName>
    <definedName name="_______________VL250" localSheetId="14">#REF!</definedName>
    <definedName name="_______________VL250" localSheetId="1">#REF!</definedName>
    <definedName name="_______________VL250" localSheetId="7">#REF!</definedName>
    <definedName name="_______________VL250" localSheetId="9">#REF!</definedName>
    <definedName name="_______________VL250" localSheetId="10">#REF!</definedName>
    <definedName name="_______________VL250">#REF!</definedName>
    <definedName name="______________abb91" localSheetId="8">[8]chitimc!#REF!</definedName>
    <definedName name="______________abb91" localSheetId="13">[8]chitimc!#REF!</definedName>
    <definedName name="______________abb91" localSheetId="0">[8]chitimc!#REF!</definedName>
    <definedName name="______________abb91" localSheetId="11">[8]chitimc!#REF!</definedName>
    <definedName name="______________abb91" localSheetId="12">[8]chitimc!#REF!</definedName>
    <definedName name="______________abb91" localSheetId="14">[8]chitimc!#REF!</definedName>
    <definedName name="______________abb91" localSheetId="1">[8]chitimc!#REF!</definedName>
    <definedName name="______________abb91" localSheetId="7">[8]chitimc!#REF!</definedName>
    <definedName name="______________abb91" localSheetId="9">[8]chitimc!#REF!</definedName>
    <definedName name="______________abb91" localSheetId="10">[8]chitimc!#REF!</definedName>
    <definedName name="______________abb91">[8]chitimc!#REF!</definedName>
    <definedName name="______________CT250" localSheetId="8">'[8]dongia _2_'!#REF!</definedName>
    <definedName name="______________CT250" localSheetId="13">'[8]dongia _2_'!#REF!</definedName>
    <definedName name="______________CT250" localSheetId="0">'[8]dongia _2_'!#REF!</definedName>
    <definedName name="______________CT250" localSheetId="11">'[8]dongia _2_'!#REF!</definedName>
    <definedName name="______________CT250" localSheetId="12">'[8]dongia _2_'!#REF!</definedName>
    <definedName name="______________CT250" localSheetId="14">'[8]dongia _2_'!#REF!</definedName>
    <definedName name="______________CT250" localSheetId="1">'[8]dongia _2_'!#REF!</definedName>
    <definedName name="______________CT250" localSheetId="7">'[8]dongia _2_'!#REF!</definedName>
    <definedName name="______________CT250" localSheetId="9">'[8]dongia _2_'!#REF!</definedName>
    <definedName name="______________CT250" localSheetId="10">'[8]dongia _2_'!#REF!</definedName>
    <definedName name="______________CT250">'[8]dongia _2_'!#REF!</definedName>
    <definedName name="______________ddn400" localSheetId="8">#REF!</definedName>
    <definedName name="______________ddn400" localSheetId="13">#REF!</definedName>
    <definedName name="______________ddn400" localSheetId="0">#REF!</definedName>
    <definedName name="______________ddn400" localSheetId="11">#REF!</definedName>
    <definedName name="______________ddn400" localSheetId="12">#REF!</definedName>
    <definedName name="______________ddn400" localSheetId="14">#REF!</definedName>
    <definedName name="______________ddn400" localSheetId="1">#REF!</definedName>
    <definedName name="______________ddn400" localSheetId="7">#REF!</definedName>
    <definedName name="______________ddn400" localSheetId="9">#REF!</definedName>
    <definedName name="______________ddn400" localSheetId="10">#REF!</definedName>
    <definedName name="______________ddn400">#REF!</definedName>
    <definedName name="______________ddn600" localSheetId="8">#REF!</definedName>
    <definedName name="______________ddn600" localSheetId="13">#REF!</definedName>
    <definedName name="______________ddn600" localSheetId="0">#REF!</definedName>
    <definedName name="______________ddn600" localSheetId="11">#REF!</definedName>
    <definedName name="______________ddn600" localSheetId="12">#REF!</definedName>
    <definedName name="______________ddn600" localSheetId="14">#REF!</definedName>
    <definedName name="______________ddn600" localSheetId="1">#REF!</definedName>
    <definedName name="______________ddn600" localSheetId="7">#REF!</definedName>
    <definedName name="______________ddn600" localSheetId="9">#REF!</definedName>
    <definedName name="______________ddn600" localSheetId="10">#REF!</definedName>
    <definedName name="______________ddn600">#REF!</definedName>
    <definedName name="______________dgt100" localSheetId="8">'[8]dongia _2_'!#REF!</definedName>
    <definedName name="______________dgt100" localSheetId="13">'[8]dongia _2_'!#REF!</definedName>
    <definedName name="______________dgt100" localSheetId="0">'[8]dongia _2_'!#REF!</definedName>
    <definedName name="______________dgt100" localSheetId="11">'[8]dongia _2_'!#REF!</definedName>
    <definedName name="______________dgt100" localSheetId="12">'[8]dongia _2_'!#REF!</definedName>
    <definedName name="______________dgt100" localSheetId="14">'[8]dongia _2_'!#REF!</definedName>
    <definedName name="______________dgt100" localSheetId="1">'[8]dongia _2_'!#REF!</definedName>
    <definedName name="______________dgt100" localSheetId="7">'[8]dongia _2_'!#REF!</definedName>
    <definedName name="______________dgt100" localSheetId="9">'[8]dongia _2_'!#REF!</definedName>
    <definedName name="______________dgt100" localSheetId="10">'[8]dongia _2_'!#REF!</definedName>
    <definedName name="______________dgt100">'[8]dongia _2_'!#REF!</definedName>
    <definedName name="______________DIV10" localSheetId="8">'[5]daftar kuantitas'!#REF!</definedName>
    <definedName name="______________DIV10" localSheetId="13">'[5]daftar kuantitas'!#REF!</definedName>
    <definedName name="______________DIV10" localSheetId="0">'[5]daftar kuantitas'!#REF!</definedName>
    <definedName name="______________DIV10" localSheetId="11">'[5]daftar kuantitas'!#REF!</definedName>
    <definedName name="______________DIV10" localSheetId="12">'[5]daftar kuantitas'!#REF!</definedName>
    <definedName name="______________DIV10" localSheetId="14">'[5]daftar kuantitas'!#REF!</definedName>
    <definedName name="______________DIV10" localSheetId="1">'[5]daftar kuantitas'!#REF!</definedName>
    <definedName name="______________DIV10" localSheetId="7">'[5]daftar kuantitas'!#REF!</definedName>
    <definedName name="______________DIV10" localSheetId="9">'[5]daftar kuantitas'!#REF!</definedName>
    <definedName name="______________DIV10" localSheetId="10">'[5]daftar kuantitas'!#REF!</definedName>
    <definedName name="______________DIV10">'[5]daftar kuantitas'!#REF!</definedName>
    <definedName name="______________DIV11" localSheetId="8">'[5]daftar kuantitas'!#REF!</definedName>
    <definedName name="______________DIV11" localSheetId="13">'[5]daftar kuantitas'!#REF!</definedName>
    <definedName name="______________DIV11" localSheetId="0">'[5]daftar kuantitas'!#REF!</definedName>
    <definedName name="______________DIV11" localSheetId="11">'[5]daftar kuantitas'!#REF!</definedName>
    <definedName name="______________DIV11" localSheetId="12">'[5]daftar kuantitas'!#REF!</definedName>
    <definedName name="______________DIV11" localSheetId="14">'[5]daftar kuantitas'!#REF!</definedName>
    <definedName name="______________DIV11" localSheetId="1">'[5]daftar kuantitas'!#REF!</definedName>
    <definedName name="______________DIV11" localSheetId="7">'[5]daftar kuantitas'!#REF!</definedName>
    <definedName name="______________DIV11" localSheetId="9">'[5]daftar kuantitas'!#REF!</definedName>
    <definedName name="______________DIV11" localSheetId="10">'[5]daftar kuantitas'!#REF!</definedName>
    <definedName name="______________DIV11">'[5]daftar kuantitas'!#REF!</definedName>
    <definedName name="______________DIV8" localSheetId="8">'[5]daftar kuantitas'!#REF!</definedName>
    <definedName name="______________DIV8" localSheetId="13">'[5]daftar kuantitas'!#REF!</definedName>
    <definedName name="______________DIV8" localSheetId="0">'[5]daftar kuantitas'!#REF!</definedName>
    <definedName name="______________DIV8" localSheetId="11">'[5]daftar kuantitas'!#REF!</definedName>
    <definedName name="______________DIV8" localSheetId="12">'[5]daftar kuantitas'!#REF!</definedName>
    <definedName name="______________DIV8" localSheetId="14">'[5]daftar kuantitas'!#REF!</definedName>
    <definedName name="______________DIV8" localSheetId="1">'[5]daftar kuantitas'!#REF!</definedName>
    <definedName name="______________DIV8" localSheetId="7">'[5]daftar kuantitas'!#REF!</definedName>
    <definedName name="______________DIV8" localSheetId="9">'[5]daftar kuantitas'!#REF!</definedName>
    <definedName name="______________DIV8" localSheetId="10">'[5]daftar kuantitas'!#REF!</definedName>
    <definedName name="______________DIV8">'[5]daftar kuantitas'!#REF!</definedName>
    <definedName name="______________DIV9" localSheetId="8">'[5]daftar kuantitas'!#REF!</definedName>
    <definedName name="______________DIV9" localSheetId="13">'[5]daftar kuantitas'!#REF!</definedName>
    <definedName name="______________DIV9" localSheetId="0">'[5]daftar kuantitas'!#REF!</definedName>
    <definedName name="______________DIV9" localSheetId="11">'[5]daftar kuantitas'!#REF!</definedName>
    <definedName name="______________DIV9" localSheetId="12">'[5]daftar kuantitas'!#REF!</definedName>
    <definedName name="______________DIV9" localSheetId="14">'[5]daftar kuantitas'!#REF!</definedName>
    <definedName name="______________DIV9" localSheetId="1">'[5]daftar kuantitas'!#REF!</definedName>
    <definedName name="______________DIV9" localSheetId="7">'[5]daftar kuantitas'!#REF!</definedName>
    <definedName name="______________DIV9" localSheetId="9">'[5]daftar kuantitas'!#REF!</definedName>
    <definedName name="______________DIV9" localSheetId="10">'[5]daftar kuantitas'!#REF!</definedName>
    <definedName name="______________DIV9">'[5]daftar kuantitas'!#REF!</definedName>
    <definedName name="______________GID1">[8]LKVL_CK_HT_GD1!$A$4</definedName>
    <definedName name="______________HAL7" localSheetId="8">'[5]daftar kuantitas'!#REF!</definedName>
    <definedName name="______________HAL7" localSheetId="13">'[5]daftar kuantitas'!#REF!</definedName>
    <definedName name="______________HAL7" localSheetId="0">'[5]daftar kuantitas'!#REF!</definedName>
    <definedName name="______________HAL7" localSheetId="11">'[5]daftar kuantitas'!#REF!</definedName>
    <definedName name="______________HAL7" localSheetId="12">'[5]daftar kuantitas'!#REF!</definedName>
    <definedName name="______________HAL7" localSheetId="14">'[5]daftar kuantitas'!#REF!</definedName>
    <definedName name="______________HAL7" localSheetId="1">'[5]daftar kuantitas'!#REF!</definedName>
    <definedName name="______________HAL7" localSheetId="7">'[5]daftar kuantitas'!#REF!</definedName>
    <definedName name="______________HAL7" localSheetId="9">'[5]daftar kuantitas'!#REF!</definedName>
    <definedName name="______________HAL7" localSheetId="10">'[5]daftar kuantitas'!#REF!</definedName>
    <definedName name="______________HAL7">'[5]daftar kuantitas'!#REF!</definedName>
    <definedName name="______________MAC12" localSheetId="8">#REF!</definedName>
    <definedName name="______________MAC12" localSheetId="13">#REF!</definedName>
    <definedName name="______________MAC12" localSheetId="0">#REF!</definedName>
    <definedName name="______________MAC12" localSheetId="11">#REF!</definedName>
    <definedName name="______________MAC12" localSheetId="12">#REF!</definedName>
    <definedName name="______________MAC12" localSheetId="14">#REF!</definedName>
    <definedName name="______________MAC12" localSheetId="1">#REF!</definedName>
    <definedName name="______________MAC12" localSheetId="7">#REF!</definedName>
    <definedName name="______________MAC12" localSheetId="9">#REF!</definedName>
    <definedName name="______________MAC12" localSheetId="10">#REF!</definedName>
    <definedName name="______________MAC12">#REF!</definedName>
    <definedName name="______________MAC46" localSheetId="8">#REF!</definedName>
    <definedName name="______________MAC46" localSheetId="13">#REF!</definedName>
    <definedName name="______________MAC46" localSheetId="0">#REF!</definedName>
    <definedName name="______________MAC46" localSheetId="11">#REF!</definedName>
    <definedName name="______________MAC46" localSheetId="12">#REF!</definedName>
    <definedName name="______________MAC46" localSheetId="14">#REF!</definedName>
    <definedName name="______________MAC46" localSheetId="1">#REF!</definedName>
    <definedName name="______________MAC46" localSheetId="7">#REF!</definedName>
    <definedName name="______________MAC46" localSheetId="9">#REF!</definedName>
    <definedName name="______________MAC46" localSheetId="10">#REF!</definedName>
    <definedName name="______________MAC46">#REF!</definedName>
    <definedName name="______________MDE01">[12]ALAT!$BO$27</definedName>
    <definedName name="______________MDE02">[12]ALAT!$BO$47</definedName>
    <definedName name="______________MDE03">[12]ALAT!$BO$67</definedName>
    <definedName name="______________MDE04">[12]ALAT!$BO$87</definedName>
    <definedName name="______________MDE05">[12]ALAT!$BO$107</definedName>
    <definedName name="______________MDE06">[12]ALAT!$BO$127</definedName>
    <definedName name="______________MDE07">[12]ALAT!$BO$147</definedName>
    <definedName name="______________MDE08">[12]ALAT!$BO$167</definedName>
    <definedName name="______________MDE09">[12]ALAT!$BO$187</definedName>
    <definedName name="______________MDE10">[12]ALAT!$BO$207</definedName>
    <definedName name="______________MDE11">[12]ALAT!$BO$227</definedName>
    <definedName name="______________MDE12">[12]ALAT!$BO$247</definedName>
    <definedName name="______________MDE13">[12]ALAT!$BO$267</definedName>
    <definedName name="______________MDE14">[12]ALAT!$BO$287</definedName>
    <definedName name="______________MDE15">[12]ALAT!$BO$307</definedName>
    <definedName name="______________MDE16">[12]ALAT!$BO$327</definedName>
    <definedName name="______________MDE17">[12]ALAT!$BO$347</definedName>
    <definedName name="______________MDE18">[12]ALAT!$BO$367</definedName>
    <definedName name="______________MDE19">[12]ALAT!$BO$387</definedName>
    <definedName name="______________MDE20">[12]ALAT!$BO$407</definedName>
    <definedName name="______________MDE21">[12]ALAT!$BO$427</definedName>
    <definedName name="______________MDE22">[12]ALAT!$BO$447</definedName>
    <definedName name="______________MDE23">[12]ALAT!$BO$467</definedName>
    <definedName name="______________MDE24">[12]ALAT!$BO$487</definedName>
    <definedName name="______________MDE25">[12]ALAT!$BO$507</definedName>
    <definedName name="______________MDE26">[12]ALAT!$BO$527</definedName>
    <definedName name="______________MDE27">[12]ALAT!$BO$547</definedName>
    <definedName name="______________MDE28">[12]ALAT!$BO$567</definedName>
    <definedName name="______________MDE29">[12]ALAT!$BO$587</definedName>
    <definedName name="______________MDE30">[12]ALAT!$BO$607</definedName>
    <definedName name="______________MDE31">[12]ALAT!$BO$627</definedName>
    <definedName name="______________MDE32">[12]ALAT!$BO$647</definedName>
    <definedName name="______________MDE33">[12]ALAT!$BO$667</definedName>
    <definedName name="______________MDE34">[12]ALAT!$BO$698</definedName>
    <definedName name="______________MDE35">'[7]Peralatan (2)'!$R$27</definedName>
    <definedName name="______________ME01">[12]ALAT!$BO$26</definedName>
    <definedName name="______________ME02">[12]ALAT!$BO$46</definedName>
    <definedName name="______________ME03">[12]ALAT!$BO$66</definedName>
    <definedName name="______________ME04">[12]ALAT!$BO$86</definedName>
    <definedName name="______________ME05">[12]ALAT!$BO$106</definedName>
    <definedName name="______________ME06">[12]ALAT!$BO$126</definedName>
    <definedName name="______________ME07">[12]ALAT!$BO$146</definedName>
    <definedName name="______________ME08">[12]ALAT!$BO$166</definedName>
    <definedName name="______________ME09">[12]ALAT!$BO$186</definedName>
    <definedName name="______________ME10">[12]ALAT!$BO$206</definedName>
    <definedName name="______________ME11">[12]ALAT!$BO$226</definedName>
    <definedName name="______________ME12">[12]ALAT!$BO$246</definedName>
    <definedName name="______________ME13">[12]ALAT!$BO$266</definedName>
    <definedName name="______________ME14">[12]ALAT!$BO$286</definedName>
    <definedName name="______________ME15">[12]ALAT!$BO$306</definedName>
    <definedName name="______________ME16">[12]ALAT!$BO$326</definedName>
    <definedName name="______________ME17">[12]ALAT!$BO$346</definedName>
    <definedName name="______________ME18">[12]ALAT!$BO$366</definedName>
    <definedName name="______________ME19">[12]ALAT!$BO$386</definedName>
    <definedName name="______________ME20">[12]ALAT!$BO$406</definedName>
    <definedName name="______________ME21">[12]ALAT!$BO$426</definedName>
    <definedName name="______________ME22">[12]ALAT!$BO$446</definedName>
    <definedName name="______________ME23">[12]ALAT!$BO$466</definedName>
    <definedName name="______________ME24">[12]ALAT!$BO$486</definedName>
    <definedName name="______________ME25">[12]ALAT!$BO$506</definedName>
    <definedName name="______________ME26">[12]ALAT!$BO$526</definedName>
    <definedName name="______________ME27">[12]ALAT!$BO$546</definedName>
    <definedName name="______________ME28">[12]ALAT!$BO$566</definedName>
    <definedName name="______________ME29">[12]ALAT!$BO$586</definedName>
    <definedName name="______________ME30">[12]ALAT!$BO$606</definedName>
    <definedName name="______________ME31">[12]ALAT!$BO$626</definedName>
    <definedName name="______________ME32">[12]ALAT!$BO$646</definedName>
    <definedName name="______________ME33">[12]ALAT!$BO$666</definedName>
    <definedName name="______________ME34">[12]ALAT!$BO$697</definedName>
    <definedName name="______________ME35">'[7]Peralatan (2)'!$R$26</definedName>
    <definedName name="______________NCL100" localSheetId="8">#REF!</definedName>
    <definedName name="______________NCL100" localSheetId="13">#REF!</definedName>
    <definedName name="______________NCL100" localSheetId="0">#REF!</definedName>
    <definedName name="______________NCL100" localSheetId="11">#REF!</definedName>
    <definedName name="______________NCL100" localSheetId="12">#REF!</definedName>
    <definedName name="______________NCL100" localSheetId="14">#REF!</definedName>
    <definedName name="______________NCL100" localSheetId="1">#REF!</definedName>
    <definedName name="______________NCL100" localSheetId="7">#REF!</definedName>
    <definedName name="______________NCL100" localSheetId="9">#REF!</definedName>
    <definedName name="______________NCL100" localSheetId="10">#REF!</definedName>
    <definedName name="______________NCL100">#REF!</definedName>
    <definedName name="______________NCL200" localSheetId="8">#REF!</definedName>
    <definedName name="______________NCL200" localSheetId="13">#REF!</definedName>
    <definedName name="______________NCL200" localSheetId="0">#REF!</definedName>
    <definedName name="______________NCL200" localSheetId="11">#REF!</definedName>
    <definedName name="______________NCL200" localSheetId="12">#REF!</definedName>
    <definedName name="______________NCL200" localSheetId="14">#REF!</definedName>
    <definedName name="______________NCL200" localSheetId="1">#REF!</definedName>
    <definedName name="______________NCL200" localSheetId="7">#REF!</definedName>
    <definedName name="______________NCL200" localSheetId="9">#REF!</definedName>
    <definedName name="______________NCL200" localSheetId="10">#REF!</definedName>
    <definedName name="______________NCL200">#REF!</definedName>
    <definedName name="______________NCL250" localSheetId="8">#REF!</definedName>
    <definedName name="______________NCL250" localSheetId="13">#REF!</definedName>
    <definedName name="______________NCL250" localSheetId="0">#REF!</definedName>
    <definedName name="______________NCL250" localSheetId="11">#REF!</definedName>
    <definedName name="______________NCL250" localSheetId="12">#REF!</definedName>
    <definedName name="______________NCL250" localSheetId="14">#REF!</definedName>
    <definedName name="______________NCL250" localSheetId="1">#REF!</definedName>
    <definedName name="______________NCL250" localSheetId="7">#REF!</definedName>
    <definedName name="______________NCL250" localSheetId="9">#REF!</definedName>
    <definedName name="______________NCL250" localSheetId="10">#REF!</definedName>
    <definedName name="______________NCL250">#REF!</definedName>
    <definedName name="______________nin190" localSheetId="8">#REF!</definedName>
    <definedName name="______________nin190" localSheetId="13">#REF!</definedName>
    <definedName name="______________nin190" localSheetId="0">#REF!</definedName>
    <definedName name="______________nin190" localSheetId="11">#REF!</definedName>
    <definedName name="______________nin190" localSheetId="12">#REF!</definedName>
    <definedName name="______________nin190" localSheetId="14">#REF!</definedName>
    <definedName name="______________nin190" localSheetId="1">#REF!</definedName>
    <definedName name="______________nin190" localSheetId="7">#REF!</definedName>
    <definedName name="______________nin190" localSheetId="9">#REF!</definedName>
    <definedName name="______________nin190" localSheetId="10">#REF!</definedName>
    <definedName name="______________nin190">#REF!</definedName>
    <definedName name="______________sc1" localSheetId="8">#REF!</definedName>
    <definedName name="______________sc1" localSheetId="13">#REF!</definedName>
    <definedName name="______________sc1" localSheetId="0">#REF!</definedName>
    <definedName name="______________sc1" localSheetId="11">#REF!</definedName>
    <definedName name="______________sc1" localSheetId="12">#REF!</definedName>
    <definedName name="______________sc1" localSheetId="14">#REF!</definedName>
    <definedName name="______________sc1" localSheetId="1">#REF!</definedName>
    <definedName name="______________sc1" localSheetId="7">#REF!</definedName>
    <definedName name="______________sc1" localSheetId="9">#REF!</definedName>
    <definedName name="______________sc1" localSheetId="10">#REF!</definedName>
    <definedName name="______________sc1">#REF!</definedName>
    <definedName name="______________SC2" localSheetId="8">#REF!</definedName>
    <definedName name="______________SC2" localSheetId="13">#REF!</definedName>
    <definedName name="______________SC2" localSheetId="0">#REF!</definedName>
    <definedName name="______________SC2" localSheetId="11">#REF!</definedName>
    <definedName name="______________SC2" localSheetId="12">#REF!</definedName>
    <definedName name="______________SC2" localSheetId="14">#REF!</definedName>
    <definedName name="______________SC2" localSheetId="1">#REF!</definedName>
    <definedName name="______________SC2" localSheetId="7">#REF!</definedName>
    <definedName name="______________SC2" localSheetId="9">#REF!</definedName>
    <definedName name="______________SC2" localSheetId="10">#REF!</definedName>
    <definedName name="______________SC2">#REF!</definedName>
    <definedName name="______________sc3" localSheetId="8">#REF!</definedName>
    <definedName name="______________sc3" localSheetId="13">#REF!</definedName>
    <definedName name="______________sc3" localSheetId="0">#REF!</definedName>
    <definedName name="______________sc3" localSheetId="11">#REF!</definedName>
    <definedName name="______________sc3" localSheetId="12">#REF!</definedName>
    <definedName name="______________sc3" localSheetId="14">#REF!</definedName>
    <definedName name="______________sc3" localSheetId="1">#REF!</definedName>
    <definedName name="______________sc3" localSheetId="7">#REF!</definedName>
    <definedName name="______________sc3" localSheetId="9">#REF!</definedName>
    <definedName name="______________sc3" localSheetId="10">#REF!</definedName>
    <definedName name="______________sc3">#REF!</definedName>
    <definedName name="______________SN3" localSheetId="8">#REF!</definedName>
    <definedName name="______________SN3" localSheetId="13">#REF!</definedName>
    <definedName name="______________SN3" localSheetId="0">#REF!</definedName>
    <definedName name="______________SN3" localSheetId="11">#REF!</definedName>
    <definedName name="______________SN3" localSheetId="12">#REF!</definedName>
    <definedName name="______________SN3" localSheetId="14">#REF!</definedName>
    <definedName name="______________SN3" localSheetId="1">#REF!</definedName>
    <definedName name="______________SN3" localSheetId="7">#REF!</definedName>
    <definedName name="______________SN3" localSheetId="9">#REF!</definedName>
    <definedName name="______________SN3" localSheetId="10">#REF!</definedName>
    <definedName name="______________SN3">#REF!</definedName>
    <definedName name="______________th100" localSheetId="8">'[10]dongia _2_'!#REF!</definedName>
    <definedName name="______________th100" localSheetId="13">'[10]dongia _2_'!#REF!</definedName>
    <definedName name="______________th100" localSheetId="0">'[10]dongia _2_'!#REF!</definedName>
    <definedName name="______________th100" localSheetId="11">'[10]dongia _2_'!#REF!</definedName>
    <definedName name="______________th100" localSheetId="12">'[10]dongia _2_'!#REF!</definedName>
    <definedName name="______________th100" localSheetId="14">'[10]dongia _2_'!#REF!</definedName>
    <definedName name="______________th100" localSheetId="1">'[10]dongia _2_'!#REF!</definedName>
    <definedName name="______________th100" localSheetId="7">'[10]dongia _2_'!#REF!</definedName>
    <definedName name="______________th100" localSheetId="9">'[10]dongia _2_'!#REF!</definedName>
    <definedName name="______________th100" localSheetId="10">'[10]dongia _2_'!#REF!</definedName>
    <definedName name="______________th100">'[10]dongia _2_'!#REF!</definedName>
    <definedName name="______________TH160" localSheetId="8">'[10]dongia _2_'!#REF!</definedName>
    <definedName name="______________TH160" localSheetId="13">'[10]dongia _2_'!#REF!</definedName>
    <definedName name="______________TH160" localSheetId="0">'[10]dongia _2_'!#REF!</definedName>
    <definedName name="______________TH160" localSheetId="11">'[10]dongia _2_'!#REF!</definedName>
    <definedName name="______________TH160" localSheetId="12">'[10]dongia _2_'!#REF!</definedName>
    <definedName name="______________TH160" localSheetId="14">'[10]dongia _2_'!#REF!</definedName>
    <definedName name="______________TH160" localSheetId="1">'[10]dongia _2_'!#REF!</definedName>
    <definedName name="______________TH160" localSheetId="7">'[10]dongia _2_'!#REF!</definedName>
    <definedName name="______________TH160" localSheetId="9">'[10]dongia _2_'!#REF!</definedName>
    <definedName name="______________TH160" localSheetId="10">'[10]dongia _2_'!#REF!</definedName>
    <definedName name="______________TH160">'[10]dongia _2_'!#REF!</definedName>
    <definedName name="______________TL1" localSheetId="8">#REF!</definedName>
    <definedName name="______________TL1" localSheetId="13">#REF!</definedName>
    <definedName name="______________TL1" localSheetId="0">#REF!</definedName>
    <definedName name="______________TL1" localSheetId="11">#REF!</definedName>
    <definedName name="______________TL1" localSheetId="12">#REF!</definedName>
    <definedName name="______________TL1" localSheetId="14">#REF!</definedName>
    <definedName name="______________TL1" localSheetId="1">#REF!</definedName>
    <definedName name="______________TL1" localSheetId="7">#REF!</definedName>
    <definedName name="______________TL1" localSheetId="9">#REF!</definedName>
    <definedName name="______________TL1" localSheetId="10">#REF!</definedName>
    <definedName name="______________TL1">#REF!</definedName>
    <definedName name="______________TL2" localSheetId="8">#REF!</definedName>
    <definedName name="______________TL2" localSheetId="13">#REF!</definedName>
    <definedName name="______________TL2" localSheetId="0">#REF!</definedName>
    <definedName name="______________TL2" localSheetId="11">#REF!</definedName>
    <definedName name="______________TL2" localSheetId="12">#REF!</definedName>
    <definedName name="______________TL2" localSheetId="14">#REF!</definedName>
    <definedName name="______________TL2" localSheetId="1">#REF!</definedName>
    <definedName name="______________TL2" localSheetId="7">#REF!</definedName>
    <definedName name="______________TL2" localSheetId="9">#REF!</definedName>
    <definedName name="______________TL2" localSheetId="10">#REF!</definedName>
    <definedName name="______________TL2">#REF!</definedName>
    <definedName name="______________TL3" localSheetId="8">#REF!</definedName>
    <definedName name="______________TL3" localSheetId="13">#REF!</definedName>
    <definedName name="______________TL3" localSheetId="0">#REF!</definedName>
    <definedName name="______________TL3" localSheetId="11">#REF!</definedName>
    <definedName name="______________TL3" localSheetId="12">#REF!</definedName>
    <definedName name="______________TL3" localSheetId="14">#REF!</definedName>
    <definedName name="______________TL3" localSheetId="1">#REF!</definedName>
    <definedName name="______________TL3" localSheetId="7">#REF!</definedName>
    <definedName name="______________TL3" localSheetId="9">#REF!</definedName>
    <definedName name="______________TL3" localSheetId="10">#REF!</definedName>
    <definedName name="______________TL3">#REF!</definedName>
    <definedName name="______________TLA120" localSheetId="8">#REF!</definedName>
    <definedName name="______________TLA120" localSheetId="13">#REF!</definedName>
    <definedName name="______________TLA120" localSheetId="0">#REF!</definedName>
    <definedName name="______________TLA120" localSheetId="11">#REF!</definedName>
    <definedName name="______________TLA120" localSheetId="12">#REF!</definedName>
    <definedName name="______________TLA120" localSheetId="14">#REF!</definedName>
    <definedName name="______________TLA120" localSheetId="1">#REF!</definedName>
    <definedName name="______________TLA120" localSheetId="7">#REF!</definedName>
    <definedName name="______________TLA120" localSheetId="9">#REF!</definedName>
    <definedName name="______________TLA120" localSheetId="10">#REF!</definedName>
    <definedName name="______________TLA120">#REF!</definedName>
    <definedName name="______________TLA35" localSheetId="8">#REF!</definedName>
    <definedName name="______________TLA35" localSheetId="13">#REF!</definedName>
    <definedName name="______________TLA35" localSheetId="0">#REF!</definedName>
    <definedName name="______________TLA35" localSheetId="11">#REF!</definedName>
    <definedName name="______________TLA35" localSheetId="12">#REF!</definedName>
    <definedName name="______________TLA35" localSheetId="14">#REF!</definedName>
    <definedName name="______________TLA35" localSheetId="1">#REF!</definedName>
    <definedName name="______________TLA35" localSheetId="7">#REF!</definedName>
    <definedName name="______________TLA35" localSheetId="9">#REF!</definedName>
    <definedName name="______________TLA35" localSheetId="10">#REF!</definedName>
    <definedName name="______________TLA35">#REF!</definedName>
    <definedName name="______________TLA50" localSheetId="8">#REF!</definedName>
    <definedName name="______________TLA50" localSheetId="13">#REF!</definedName>
    <definedName name="______________TLA50" localSheetId="0">#REF!</definedName>
    <definedName name="______________TLA50" localSheetId="11">#REF!</definedName>
    <definedName name="______________TLA50" localSheetId="12">#REF!</definedName>
    <definedName name="______________TLA50" localSheetId="14">#REF!</definedName>
    <definedName name="______________TLA50" localSheetId="1">#REF!</definedName>
    <definedName name="______________TLA50" localSheetId="7">#REF!</definedName>
    <definedName name="______________TLA50" localSheetId="9">#REF!</definedName>
    <definedName name="______________TLA50" localSheetId="10">#REF!</definedName>
    <definedName name="______________TLA50">#REF!</definedName>
    <definedName name="______________TLA70" localSheetId="8">#REF!</definedName>
    <definedName name="______________TLA70" localSheetId="13">#REF!</definedName>
    <definedName name="______________TLA70" localSheetId="0">#REF!</definedName>
    <definedName name="______________TLA70" localSheetId="11">#REF!</definedName>
    <definedName name="______________TLA70" localSheetId="12">#REF!</definedName>
    <definedName name="______________TLA70" localSheetId="14">#REF!</definedName>
    <definedName name="______________TLA70" localSheetId="1">#REF!</definedName>
    <definedName name="______________TLA70" localSheetId="7">#REF!</definedName>
    <definedName name="______________TLA70" localSheetId="9">#REF!</definedName>
    <definedName name="______________TLA70" localSheetId="10">#REF!</definedName>
    <definedName name="______________TLA70">#REF!</definedName>
    <definedName name="______________TLA95" localSheetId="8">#REF!</definedName>
    <definedName name="______________TLA95" localSheetId="13">#REF!</definedName>
    <definedName name="______________TLA95" localSheetId="0">#REF!</definedName>
    <definedName name="______________TLA95" localSheetId="11">#REF!</definedName>
    <definedName name="______________TLA95" localSheetId="12">#REF!</definedName>
    <definedName name="______________TLA95" localSheetId="14">#REF!</definedName>
    <definedName name="______________TLA95" localSheetId="1">#REF!</definedName>
    <definedName name="______________TLA95" localSheetId="7">#REF!</definedName>
    <definedName name="______________TLA95" localSheetId="9">#REF!</definedName>
    <definedName name="______________TLA95" localSheetId="10">#REF!</definedName>
    <definedName name="______________TLA95">#REF!</definedName>
    <definedName name="______________TR250" localSheetId="8">'[10]dongia _2_'!#REF!</definedName>
    <definedName name="______________TR250" localSheetId="13">'[10]dongia _2_'!#REF!</definedName>
    <definedName name="______________TR250" localSheetId="0">'[10]dongia _2_'!#REF!</definedName>
    <definedName name="______________TR250" localSheetId="11">'[10]dongia _2_'!#REF!</definedName>
    <definedName name="______________TR250" localSheetId="12">'[10]dongia _2_'!#REF!</definedName>
    <definedName name="______________TR250" localSheetId="14">'[10]dongia _2_'!#REF!</definedName>
    <definedName name="______________TR250" localSheetId="1">'[10]dongia _2_'!#REF!</definedName>
    <definedName name="______________TR250" localSheetId="7">'[10]dongia _2_'!#REF!</definedName>
    <definedName name="______________TR250" localSheetId="9">'[10]dongia _2_'!#REF!</definedName>
    <definedName name="______________TR250" localSheetId="10">'[10]dongia _2_'!#REF!</definedName>
    <definedName name="______________TR250">'[10]dongia _2_'!#REF!</definedName>
    <definedName name="______________tr375" localSheetId="8">[10]giathanh1!#REF!</definedName>
    <definedName name="______________tr375" localSheetId="13">[10]giathanh1!#REF!</definedName>
    <definedName name="______________tr375" localSheetId="0">[10]giathanh1!#REF!</definedName>
    <definedName name="______________tr375" localSheetId="11">[10]giathanh1!#REF!</definedName>
    <definedName name="______________tr375" localSheetId="12">[10]giathanh1!#REF!</definedName>
    <definedName name="______________tr375" localSheetId="14">[10]giathanh1!#REF!</definedName>
    <definedName name="______________tr375" localSheetId="1">[10]giathanh1!#REF!</definedName>
    <definedName name="______________tr375" localSheetId="7">[10]giathanh1!#REF!</definedName>
    <definedName name="______________tr375" localSheetId="9">[10]giathanh1!#REF!</definedName>
    <definedName name="______________tr375" localSheetId="10">[10]giathanh1!#REF!</definedName>
    <definedName name="______________tr375">[10]giathanh1!#REF!</definedName>
    <definedName name="______________VL100" localSheetId="8">#REF!</definedName>
    <definedName name="______________VL100" localSheetId="13">#REF!</definedName>
    <definedName name="______________VL100" localSheetId="0">#REF!</definedName>
    <definedName name="______________VL100" localSheetId="11">#REF!</definedName>
    <definedName name="______________VL100" localSheetId="12">#REF!</definedName>
    <definedName name="______________VL100" localSheetId="14">#REF!</definedName>
    <definedName name="______________VL100" localSheetId="1">#REF!</definedName>
    <definedName name="______________VL100" localSheetId="7">#REF!</definedName>
    <definedName name="______________VL100" localSheetId="9">#REF!</definedName>
    <definedName name="______________VL100" localSheetId="10">#REF!</definedName>
    <definedName name="______________VL100">#REF!</definedName>
    <definedName name="______________VL200" localSheetId="8">#REF!</definedName>
    <definedName name="______________VL200" localSheetId="13">#REF!</definedName>
    <definedName name="______________VL200" localSheetId="0">#REF!</definedName>
    <definedName name="______________VL200" localSheetId="11">#REF!</definedName>
    <definedName name="______________VL200" localSheetId="12">#REF!</definedName>
    <definedName name="______________VL200" localSheetId="14">#REF!</definedName>
    <definedName name="______________VL200" localSheetId="1">#REF!</definedName>
    <definedName name="______________VL200" localSheetId="7">#REF!</definedName>
    <definedName name="______________VL200" localSheetId="9">#REF!</definedName>
    <definedName name="______________VL200" localSheetId="10">#REF!</definedName>
    <definedName name="______________VL200">#REF!</definedName>
    <definedName name="______________VL250" localSheetId="8">#REF!</definedName>
    <definedName name="______________VL250" localSheetId="13">#REF!</definedName>
    <definedName name="______________VL250" localSheetId="0">#REF!</definedName>
    <definedName name="______________VL250" localSheetId="11">#REF!</definedName>
    <definedName name="______________VL250" localSheetId="12">#REF!</definedName>
    <definedName name="______________VL250" localSheetId="14">#REF!</definedName>
    <definedName name="______________VL250" localSheetId="1">#REF!</definedName>
    <definedName name="______________VL250" localSheetId="7">#REF!</definedName>
    <definedName name="______________VL250" localSheetId="9">#REF!</definedName>
    <definedName name="______________VL250" localSheetId="10">#REF!</definedName>
    <definedName name="______________VL250">#REF!</definedName>
    <definedName name="_____________abb91" localSheetId="8">[8]chitimc!#REF!</definedName>
    <definedName name="_____________abb91" localSheetId="13">[8]chitimc!#REF!</definedName>
    <definedName name="_____________abb91" localSheetId="0">[8]chitimc!#REF!</definedName>
    <definedName name="_____________abb91" localSheetId="11">[8]chitimc!#REF!</definedName>
    <definedName name="_____________abb91" localSheetId="12">[8]chitimc!#REF!</definedName>
    <definedName name="_____________abb91" localSheetId="14">[8]chitimc!#REF!</definedName>
    <definedName name="_____________abb91" localSheetId="1">[8]chitimc!#REF!</definedName>
    <definedName name="_____________abb91" localSheetId="7">[8]chitimc!#REF!</definedName>
    <definedName name="_____________abb91" localSheetId="9">[8]chitimc!#REF!</definedName>
    <definedName name="_____________abb91" localSheetId="10">[8]chitimc!#REF!</definedName>
    <definedName name="_____________abb91">[8]chitimc!#REF!</definedName>
    <definedName name="_____________CT250" localSheetId="8">'[8]dongia _2_'!#REF!</definedName>
    <definedName name="_____________CT250" localSheetId="13">'[8]dongia _2_'!#REF!</definedName>
    <definedName name="_____________CT250" localSheetId="0">'[8]dongia _2_'!#REF!</definedName>
    <definedName name="_____________CT250" localSheetId="11">'[8]dongia _2_'!#REF!</definedName>
    <definedName name="_____________CT250" localSheetId="12">'[8]dongia _2_'!#REF!</definedName>
    <definedName name="_____________CT250" localSheetId="14">'[8]dongia _2_'!#REF!</definedName>
    <definedName name="_____________CT250" localSheetId="1">'[8]dongia _2_'!#REF!</definedName>
    <definedName name="_____________CT250" localSheetId="7">'[8]dongia _2_'!#REF!</definedName>
    <definedName name="_____________CT250" localSheetId="9">'[8]dongia _2_'!#REF!</definedName>
    <definedName name="_____________CT250" localSheetId="10">'[8]dongia _2_'!#REF!</definedName>
    <definedName name="_____________CT250">'[8]dongia _2_'!#REF!</definedName>
    <definedName name="_____________ddn400" localSheetId="8">#REF!</definedName>
    <definedName name="_____________ddn400" localSheetId="13">#REF!</definedName>
    <definedName name="_____________ddn400" localSheetId="0">#REF!</definedName>
    <definedName name="_____________ddn400" localSheetId="11">#REF!</definedName>
    <definedName name="_____________ddn400" localSheetId="12">#REF!</definedName>
    <definedName name="_____________ddn400" localSheetId="14">#REF!</definedName>
    <definedName name="_____________ddn400" localSheetId="1">#REF!</definedName>
    <definedName name="_____________ddn400" localSheetId="7">#REF!</definedName>
    <definedName name="_____________ddn400" localSheetId="9">#REF!</definedName>
    <definedName name="_____________ddn400" localSheetId="10">#REF!</definedName>
    <definedName name="_____________ddn400">#REF!</definedName>
    <definedName name="_____________ddn600" localSheetId="8">#REF!</definedName>
    <definedName name="_____________ddn600" localSheetId="13">#REF!</definedName>
    <definedName name="_____________ddn600" localSheetId="0">#REF!</definedName>
    <definedName name="_____________ddn600" localSheetId="11">#REF!</definedName>
    <definedName name="_____________ddn600" localSheetId="12">#REF!</definedName>
    <definedName name="_____________ddn600" localSheetId="14">#REF!</definedName>
    <definedName name="_____________ddn600" localSheetId="1">#REF!</definedName>
    <definedName name="_____________ddn600" localSheetId="7">#REF!</definedName>
    <definedName name="_____________ddn600" localSheetId="9">#REF!</definedName>
    <definedName name="_____________ddn600" localSheetId="10">#REF!</definedName>
    <definedName name="_____________ddn600">#REF!</definedName>
    <definedName name="_____________dgt100" localSheetId="8">'[8]dongia _2_'!#REF!</definedName>
    <definedName name="_____________dgt100" localSheetId="13">'[8]dongia _2_'!#REF!</definedName>
    <definedName name="_____________dgt100" localSheetId="0">'[8]dongia _2_'!#REF!</definedName>
    <definedName name="_____________dgt100" localSheetId="11">'[8]dongia _2_'!#REF!</definedName>
    <definedName name="_____________dgt100" localSheetId="12">'[8]dongia _2_'!#REF!</definedName>
    <definedName name="_____________dgt100" localSheetId="14">'[8]dongia _2_'!#REF!</definedName>
    <definedName name="_____________dgt100" localSheetId="1">'[8]dongia _2_'!#REF!</definedName>
    <definedName name="_____________dgt100" localSheetId="7">'[8]dongia _2_'!#REF!</definedName>
    <definedName name="_____________dgt100" localSheetId="9">'[8]dongia _2_'!#REF!</definedName>
    <definedName name="_____________dgt100" localSheetId="10">'[8]dongia _2_'!#REF!</definedName>
    <definedName name="_____________dgt100">'[8]dongia _2_'!#REF!</definedName>
    <definedName name="_____________DIV10" localSheetId="8">'[5]daftar kuantitas'!#REF!</definedName>
    <definedName name="_____________DIV10" localSheetId="13">'[5]daftar kuantitas'!#REF!</definedName>
    <definedName name="_____________DIV10" localSheetId="0">'[5]daftar kuantitas'!#REF!</definedName>
    <definedName name="_____________DIV10" localSheetId="11">'[5]daftar kuantitas'!#REF!</definedName>
    <definedName name="_____________DIV10" localSheetId="12">'[5]daftar kuantitas'!#REF!</definedName>
    <definedName name="_____________DIV10" localSheetId="14">'[5]daftar kuantitas'!#REF!</definedName>
    <definedName name="_____________DIV10" localSheetId="1">'[5]daftar kuantitas'!#REF!</definedName>
    <definedName name="_____________DIV10" localSheetId="7">'[5]daftar kuantitas'!#REF!</definedName>
    <definedName name="_____________DIV10" localSheetId="9">'[5]daftar kuantitas'!#REF!</definedName>
    <definedName name="_____________DIV10" localSheetId="10">'[5]daftar kuantitas'!#REF!</definedName>
    <definedName name="_____________DIV10">'[5]daftar kuantitas'!#REF!</definedName>
    <definedName name="_____________DIV11" localSheetId="8">'[9]Kuantitas &amp; Harga ruas II'!#REF!</definedName>
    <definedName name="_____________DIV11" localSheetId="13">'[9]Kuantitas &amp; Harga ruas II'!#REF!</definedName>
    <definedName name="_____________DIV11" localSheetId="0">'[9]Kuantitas &amp; Harga ruas II'!#REF!</definedName>
    <definedName name="_____________DIV11" localSheetId="11">'[9]Kuantitas &amp; Harga ruas II'!#REF!</definedName>
    <definedName name="_____________DIV11" localSheetId="12">'[9]Kuantitas &amp; Harga ruas II'!#REF!</definedName>
    <definedName name="_____________DIV11" localSheetId="14">'[9]Kuantitas &amp; Harga ruas II'!#REF!</definedName>
    <definedName name="_____________DIV11" localSheetId="1">'[9]Kuantitas &amp; Harga ruas II'!#REF!</definedName>
    <definedName name="_____________DIV11" localSheetId="7">'[9]Kuantitas &amp; Harga ruas II'!#REF!</definedName>
    <definedName name="_____________DIV11" localSheetId="9">'[9]Kuantitas &amp; Harga ruas II'!#REF!</definedName>
    <definedName name="_____________DIV11" localSheetId="10">'[9]Kuantitas &amp; Harga ruas II'!#REF!</definedName>
    <definedName name="_____________DIV11">'[9]Kuantitas &amp; Harga ruas II'!#REF!</definedName>
    <definedName name="_____________DIV8" localSheetId="8">'[5]daftar kuantitas'!#REF!</definedName>
    <definedName name="_____________DIV8" localSheetId="13">'[5]daftar kuantitas'!#REF!</definedName>
    <definedName name="_____________DIV8" localSheetId="0">'[5]daftar kuantitas'!#REF!</definedName>
    <definedName name="_____________DIV8" localSheetId="11">'[5]daftar kuantitas'!#REF!</definedName>
    <definedName name="_____________DIV8" localSheetId="12">'[5]daftar kuantitas'!#REF!</definedName>
    <definedName name="_____________DIV8" localSheetId="14">'[5]daftar kuantitas'!#REF!</definedName>
    <definedName name="_____________DIV8" localSheetId="1">'[5]daftar kuantitas'!#REF!</definedName>
    <definedName name="_____________DIV8" localSheetId="7">'[5]daftar kuantitas'!#REF!</definedName>
    <definedName name="_____________DIV8" localSheetId="9">'[5]daftar kuantitas'!#REF!</definedName>
    <definedName name="_____________DIV8" localSheetId="10">'[5]daftar kuantitas'!#REF!</definedName>
    <definedName name="_____________DIV8">'[5]daftar kuantitas'!#REF!</definedName>
    <definedName name="_____________DIV9" localSheetId="8">'[5]daftar kuantitas'!#REF!</definedName>
    <definedName name="_____________DIV9" localSheetId="13">'[5]daftar kuantitas'!#REF!</definedName>
    <definedName name="_____________DIV9" localSheetId="0">'[5]daftar kuantitas'!#REF!</definedName>
    <definedName name="_____________DIV9" localSheetId="11">'[5]daftar kuantitas'!#REF!</definedName>
    <definedName name="_____________DIV9" localSheetId="12">'[5]daftar kuantitas'!#REF!</definedName>
    <definedName name="_____________DIV9" localSheetId="14">'[5]daftar kuantitas'!#REF!</definedName>
    <definedName name="_____________DIV9" localSheetId="1">'[5]daftar kuantitas'!#REF!</definedName>
    <definedName name="_____________DIV9" localSheetId="7">'[5]daftar kuantitas'!#REF!</definedName>
    <definedName name="_____________DIV9" localSheetId="9">'[5]daftar kuantitas'!#REF!</definedName>
    <definedName name="_____________DIV9" localSheetId="10">'[5]daftar kuantitas'!#REF!</definedName>
    <definedName name="_____________DIV9">'[5]daftar kuantitas'!#REF!</definedName>
    <definedName name="_____________GID1">[8]LKVL_CK_HT_GD1!$A$4</definedName>
    <definedName name="_____________HAL7" localSheetId="8">'[5]daftar kuantitas'!#REF!</definedName>
    <definedName name="_____________HAL7" localSheetId="13">'[5]daftar kuantitas'!#REF!</definedName>
    <definedName name="_____________HAL7" localSheetId="0">'[5]daftar kuantitas'!#REF!</definedName>
    <definedName name="_____________HAL7" localSheetId="11">'[5]daftar kuantitas'!#REF!</definedName>
    <definedName name="_____________HAL7" localSheetId="12">'[5]daftar kuantitas'!#REF!</definedName>
    <definedName name="_____________HAL7" localSheetId="14">'[5]daftar kuantitas'!#REF!</definedName>
    <definedName name="_____________HAL7" localSheetId="1">'[5]daftar kuantitas'!#REF!</definedName>
    <definedName name="_____________HAL7" localSheetId="7">'[5]daftar kuantitas'!#REF!</definedName>
    <definedName name="_____________HAL7" localSheetId="9">'[5]daftar kuantitas'!#REF!</definedName>
    <definedName name="_____________HAL7" localSheetId="10">'[5]daftar kuantitas'!#REF!</definedName>
    <definedName name="_____________HAL7">'[5]daftar kuantitas'!#REF!</definedName>
    <definedName name="_____________MAC12" localSheetId="8">#REF!</definedName>
    <definedName name="_____________MAC12" localSheetId="13">#REF!</definedName>
    <definedName name="_____________MAC12" localSheetId="0">#REF!</definedName>
    <definedName name="_____________MAC12" localSheetId="11">#REF!</definedName>
    <definedName name="_____________MAC12" localSheetId="12">#REF!</definedName>
    <definedName name="_____________MAC12" localSheetId="14">#REF!</definedName>
    <definedName name="_____________MAC12" localSheetId="1">#REF!</definedName>
    <definedName name="_____________MAC12" localSheetId="7">#REF!</definedName>
    <definedName name="_____________MAC12" localSheetId="9">#REF!</definedName>
    <definedName name="_____________MAC12" localSheetId="10">#REF!</definedName>
    <definedName name="_____________MAC12">#REF!</definedName>
    <definedName name="_____________MAC46" localSheetId="8">#REF!</definedName>
    <definedName name="_____________MAC46" localSheetId="13">#REF!</definedName>
    <definedName name="_____________MAC46" localSheetId="0">#REF!</definedName>
    <definedName name="_____________MAC46" localSheetId="11">#REF!</definedName>
    <definedName name="_____________MAC46" localSheetId="12">#REF!</definedName>
    <definedName name="_____________MAC46" localSheetId="14">#REF!</definedName>
    <definedName name="_____________MAC46" localSheetId="1">#REF!</definedName>
    <definedName name="_____________MAC46" localSheetId="7">#REF!</definedName>
    <definedName name="_____________MAC46" localSheetId="9">#REF!</definedName>
    <definedName name="_____________MAC46" localSheetId="10">#REF!</definedName>
    <definedName name="_____________MAC46">#REF!</definedName>
    <definedName name="_____________MDE01">[12]ALAT!$BO$27</definedName>
    <definedName name="_____________MDE02">[12]ALAT!$BO$47</definedName>
    <definedName name="_____________MDE03">[12]ALAT!$BO$67</definedName>
    <definedName name="_____________MDE04">[12]ALAT!$BO$87</definedName>
    <definedName name="_____________MDE05">[12]ALAT!$BO$107</definedName>
    <definedName name="_____________MDE06">[12]ALAT!$BO$127</definedName>
    <definedName name="_____________MDE07">[12]ALAT!$BO$147</definedName>
    <definedName name="_____________MDE08">[12]ALAT!$BO$167</definedName>
    <definedName name="_____________MDE09">[12]ALAT!$BO$187</definedName>
    <definedName name="_____________MDE10">[12]ALAT!$BO$207</definedName>
    <definedName name="_____________MDE11">[12]ALAT!$BO$227</definedName>
    <definedName name="_____________MDE12">[12]ALAT!$BO$247</definedName>
    <definedName name="_____________MDE13">[12]ALAT!$BO$267</definedName>
    <definedName name="_____________MDE14">[12]ALAT!$BO$287</definedName>
    <definedName name="_____________MDE15">[12]ALAT!$BO$307</definedName>
    <definedName name="_____________MDE16">[12]ALAT!$BO$327</definedName>
    <definedName name="_____________MDE17">[12]ALAT!$BO$347</definedName>
    <definedName name="_____________MDE18">[12]ALAT!$BO$367</definedName>
    <definedName name="_____________MDE19">[12]ALAT!$BO$387</definedName>
    <definedName name="_____________MDE20">[12]ALAT!$BO$407</definedName>
    <definedName name="_____________MDE21">[12]ALAT!$BO$427</definedName>
    <definedName name="_____________MDE22">[12]ALAT!$BO$447</definedName>
    <definedName name="_____________MDE23">[12]ALAT!$BO$467</definedName>
    <definedName name="_____________MDE24">[12]ALAT!$BO$487</definedName>
    <definedName name="_____________MDE25">[12]ALAT!$BO$507</definedName>
    <definedName name="_____________MDE26">[12]ALAT!$BO$527</definedName>
    <definedName name="_____________MDE27">[12]ALAT!$BO$547</definedName>
    <definedName name="_____________MDE28">[12]ALAT!$BO$567</definedName>
    <definedName name="_____________MDE29">[12]ALAT!$BO$587</definedName>
    <definedName name="_____________MDE30">[12]ALAT!$BO$607</definedName>
    <definedName name="_____________MDE31">[12]ALAT!$BO$627</definedName>
    <definedName name="_____________MDE32">[12]ALAT!$BO$647</definedName>
    <definedName name="_____________MDE33">[12]ALAT!$BO$667</definedName>
    <definedName name="_____________MDE34">[12]ALAT!$BO$698</definedName>
    <definedName name="_____________MDE35">'[7]Peralatan (2)'!$R$27</definedName>
    <definedName name="_____________ME01">[12]ALAT!$BO$26</definedName>
    <definedName name="_____________ME02">[12]ALAT!$BO$46</definedName>
    <definedName name="_____________ME03">[12]ALAT!$BO$66</definedName>
    <definedName name="_____________ME04">[12]ALAT!$BO$86</definedName>
    <definedName name="_____________ME05">[12]ALAT!$BO$106</definedName>
    <definedName name="_____________ME06">[12]ALAT!$BO$126</definedName>
    <definedName name="_____________ME07">[12]ALAT!$BO$146</definedName>
    <definedName name="_____________ME08">[12]ALAT!$BO$166</definedName>
    <definedName name="_____________ME09">[12]ALAT!$BO$186</definedName>
    <definedName name="_____________ME10">[12]ALAT!$BO$206</definedName>
    <definedName name="_____________ME11">[12]ALAT!$BO$226</definedName>
    <definedName name="_____________ME12">[12]ALAT!$BO$246</definedName>
    <definedName name="_____________ME13">[12]ALAT!$BO$266</definedName>
    <definedName name="_____________ME14">[12]ALAT!$BO$286</definedName>
    <definedName name="_____________ME15">[12]ALAT!$BO$306</definedName>
    <definedName name="_____________ME16">[12]ALAT!$BO$326</definedName>
    <definedName name="_____________ME17">[12]ALAT!$BO$346</definedName>
    <definedName name="_____________ME18">[12]ALAT!$BO$366</definedName>
    <definedName name="_____________ME19">[12]ALAT!$BO$386</definedName>
    <definedName name="_____________ME20">[12]ALAT!$BO$406</definedName>
    <definedName name="_____________ME21">[12]ALAT!$BO$426</definedName>
    <definedName name="_____________ME22">[12]ALAT!$BO$446</definedName>
    <definedName name="_____________ME23">[12]ALAT!$BO$466</definedName>
    <definedName name="_____________ME24">[12]ALAT!$BO$486</definedName>
    <definedName name="_____________ME25">[12]ALAT!$BO$506</definedName>
    <definedName name="_____________ME26">[12]ALAT!$BO$526</definedName>
    <definedName name="_____________ME27">[12]ALAT!$BO$546</definedName>
    <definedName name="_____________ME28">[12]ALAT!$BO$566</definedName>
    <definedName name="_____________ME29">[12]ALAT!$BO$586</definedName>
    <definedName name="_____________ME30">[12]ALAT!$BO$606</definedName>
    <definedName name="_____________ME31">[12]ALAT!$BO$626</definedName>
    <definedName name="_____________ME32">[12]ALAT!$BO$646</definedName>
    <definedName name="_____________ME33">[12]ALAT!$BO$666</definedName>
    <definedName name="_____________ME34">[12]ALAT!$BO$697</definedName>
    <definedName name="_____________ME35">'[7]Peralatan (2)'!$R$26</definedName>
    <definedName name="_____________NCL100" localSheetId="8">#REF!</definedName>
    <definedName name="_____________NCL100" localSheetId="13">#REF!</definedName>
    <definedName name="_____________NCL100" localSheetId="0">#REF!</definedName>
    <definedName name="_____________NCL100" localSheetId="11">#REF!</definedName>
    <definedName name="_____________NCL100" localSheetId="12">#REF!</definedName>
    <definedName name="_____________NCL100" localSheetId="14">#REF!</definedName>
    <definedName name="_____________NCL100" localSheetId="1">#REF!</definedName>
    <definedName name="_____________NCL100" localSheetId="7">#REF!</definedName>
    <definedName name="_____________NCL100" localSheetId="9">#REF!</definedName>
    <definedName name="_____________NCL100" localSheetId="10">#REF!</definedName>
    <definedName name="_____________NCL100">#REF!</definedName>
    <definedName name="_____________NCL200" localSheetId="8">#REF!</definedName>
    <definedName name="_____________NCL200" localSheetId="13">#REF!</definedName>
    <definedName name="_____________NCL200" localSheetId="0">#REF!</definedName>
    <definedName name="_____________NCL200" localSheetId="11">#REF!</definedName>
    <definedName name="_____________NCL200" localSheetId="12">#REF!</definedName>
    <definedName name="_____________NCL200" localSheetId="14">#REF!</definedName>
    <definedName name="_____________NCL200" localSheetId="1">#REF!</definedName>
    <definedName name="_____________NCL200" localSheetId="7">#REF!</definedName>
    <definedName name="_____________NCL200" localSheetId="9">#REF!</definedName>
    <definedName name="_____________NCL200" localSheetId="10">#REF!</definedName>
    <definedName name="_____________NCL200">#REF!</definedName>
    <definedName name="_____________NCL250" localSheetId="8">#REF!</definedName>
    <definedName name="_____________NCL250" localSheetId="13">#REF!</definedName>
    <definedName name="_____________NCL250" localSheetId="0">#REF!</definedName>
    <definedName name="_____________NCL250" localSheetId="11">#REF!</definedName>
    <definedName name="_____________NCL250" localSheetId="12">#REF!</definedName>
    <definedName name="_____________NCL250" localSheetId="14">#REF!</definedName>
    <definedName name="_____________NCL250" localSheetId="1">#REF!</definedName>
    <definedName name="_____________NCL250" localSheetId="7">#REF!</definedName>
    <definedName name="_____________NCL250" localSheetId="9">#REF!</definedName>
    <definedName name="_____________NCL250" localSheetId="10">#REF!</definedName>
    <definedName name="_____________NCL250">#REF!</definedName>
    <definedName name="_____________nin190" localSheetId="8">#REF!</definedName>
    <definedName name="_____________nin190" localSheetId="13">#REF!</definedName>
    <definedName name="_____________nin190" localSheetId="0">#REF!</definedName>
    <definedName name="_____________nin190" localSheetId="11">#REF!</definedName>
    <definedName name="_____________nin190" localSheetId="12">#REF!</definedName>
    <definedName name="_____________nin190" localSheetId="14">#REF!</definedName>
    <definedName name="_____________nin190" localSheetId="1">#REF!</definedName>
    <definedName name="_____________nin190" localSheetId="7">#REF!</definedName>
    <definedName name="_____________nin190" localSheetId="9">#REF!</definedName>
    <definedName name="_____________nin190" localSheetId="10">#REF!</definedName>
    <definedName name="_____________nin190">#REF!</definedName>
    <definedName name="_____________sc1" localSheetId="8">#REF!</definedName>
    <definedName name="_____________sc1" localSheetId="13">#REF!</definedName>
    <definedName name="_____________sc1" localSheetId="0">#REF!</definedName>
    <definedName name="_____________sc1" localSheetId="11">#REF!</definedName>
    <definedName name="_____________sc1" localSheetId="12">#REF!</definedName>
    <definedName name="_____________sc1" localSheetId="14">#REF!</definedName>
    <definedName name="_____________sc1" localSheetId="1">#REF!</definedName>
    <definedName name="_____________sc1" localSheetId="7">#REF!</definedName>
    <definedName name="_____________sc1" localSheetId="9">#REF!</definedName>
    <definedName name="_____________sc1" localSheetId="10">#REF!</definedName>
    <definedName name="_____________sc1">#REF!</definedName>
    <definedName name="_____________SC2" localSheetId="8">#REF!</definedName>
    <definedName name="_____________SC2" localSheetId="13">#REF!</definedName>
    <definedName name="_____________SC2" localSheetId="0">#REF!</definedName>
    <definedName name="_____________SC2" localSheetId="11">#REF!</definedName>
    <definedName name="_____________SC2" localSheetId="12">#REF!</definedName>
    <definedName name="_____________SC2" localSheetId="14">#REF!</definedName>
    <definedName name="_____________SC2" localSheetId="1">#REF!</definedName>
    <definedName name="_____________SC2" localSheetId="7">#REF!</definedName>
    <definedName name="_____________SC2" localSheetId="9">#REF!</definedName>
    <definedName name="_____________SC2" localSheetId="10">#REF!</definedName>
    <definedName name="_____________SC2">#REF!</definedName>
    <definedName name="_____________sc3" localSheetId="8">#REF!</definedName>
    <definedName name="_____________sc3" localSheetId="13">#REF!</definedName>
    <definedName name="_____________sc3" localSheetId="0">#REF!</definedName>
    <definedName name="_____________sc3" localSheetId="11">#REF!</definedName>
    <definedName name="_____________sc3" localSheetId="12">#REF!</definedName>
    <definedName name="_____________sc3" localSheetId="14">#REF!</definedName>
    <definedName name="_____________sc3" localSheetId="1">#REF!</definedName>
    <definedName name="_____________sc3" localSheetId="7">#REF!</definedName>
    <definedName name="_____________sc3" localSheetId="9">#REF!</definedName>
    <definedName name="_____________sc3" localSheetId="10">#REF!</definedName>
    <definedName name="_____________sc3">#REF!</definedName>
    <definedName name="_____________SN3" localSheetId="8">#REF!</definedName>
    <definedName name="_____________SN3" localSheetId="13">#REF!</definedName>
    <definedName name="_____________SN3" localSheetId="0">#REF!</definedName>
    <definedName name="_____________SN3" localSheetId="11">#REF!</definedName>
    <definedName name="_____________SN3" localSheetId="12">#REF!</definedName>
    <definedName name="_____________SN3" localSheetId="14">#REF!</definedName>
    <definedName name="_____________SN3" localSheetId="1">#REF!</definedName>
    <definedName name="_____________SN3" localSheetId="7">#REF!</definedName>
    <definedName name="_____________SN3" localSheetId="9">#REF!</definedName>
    <definedName name="_____________SN3" localSheetId="10">#REF!</definedName>
    <definedName name="_____________SN3">#REF!</definedName>
    <definedName name="_____________th100" localSheetId="8">'[10]dongia _2_'!#REF!</definedName>
    <definedName name="_____________th100" localSheetId="13">'[10]dongia _2_'!#REF!</definedName>
    <definedName name="_____________th100" localSheetId="0">'[10]dongia _2_'!#REF!</definedName>
    <definedName name="_____________th100" localSheetId="11">'[10]dongia _2_'!#REF!</definedName>
    <definedName name="_____________th100" localSheetId="12">'[10]dongia _2_'!#REF!</definedName>
    <definedName name="_____________th100" localSheetId="14">'[10]dongia _2_'!#REF!</definedName>
    <definedName name="_____________th100" localSheetId="1">'[10]dongia _2_'!#REF!</definedName>
    <definedName name="_____________th100" localSheetId="7">'[10]dongia _2_'!#REF!</definedName>
    <definedName name="_____________th100" localSheetId="9">'[10]dongia _2_'!#REF!</definedName>
    <definedName name="_____________th100" localSheetId="10">'[10]dongia _2_'!#REF!</definedName>
    <definedName name="_____________th100">'[10]dongia _2_'!#REF!</definedName>
    <definedName name="_____________TH160" localSheetId="8">'[10]dongia _2_'!#REF!</definedName>
    <definedName name="_____________TH160" localSheetId="13">'[10]dongia _2_'!#REF!</definedName>
    <definedName name="_____________TH160" localSheetId="0">'[10]dongia _2_'!#REF!</definedName>
    <definedName name="_____________TH160" localSheetId="11">'[10]dongia _2_'!#REF!</definedName>
    <definedName name="_____________TH160" localSheetId="12">'[10]dongia _2_'!#REF!</definedName>
    <definedName name="_____________TH160" localSheetId="14">'[10]dongia _2_'!#REF!</definedName>
    <definedName name="_____________TH160" localSheetId="1">'[10]dongia _2_'!#REF!</definedName>
    <definedName name="_____________TH160" localSheetId="7">'[10]dongia _2_'!#REF!</definedName>
    <definedName name="_____________TH160" localSheetId="9">'[10]dongia _2_'!#REF!</definedName>
    <definedName name="_____________TH160" localSheetId="10">'[10]dongia _2_'!#REF!</definedName>
    <definedName name="_____________TH160">'[10]dongia _2_'!#REF!</definedName>
    <definedName name="_____________TL1" localSheetId="8">#REF!</definedName>
    <definedName name="_____________TL1" localSheetId="13">#REF!</definedName>
    <definedName name="_____________TL1" localSheetId="0">#REF!</definedName>
    <definedName name="_____________TL1" localSheetId="11">#REF!</definedName>
    <definedName name="_____________TL1" localSheetId="12">#REF!</definedName>
    <definedName name="_____________TL1" localSheetId="14">#REF!</definedName>
    <definedName name="_____________TL1" localSheetId="1">#REF!</definedName>
    <definedName name="_____________TL1" localSheetId="7">#REF!</definedName>
    <definedName name="_____________TL1" localSheetId="9">#REF!</definedName>
    <definedName name="_____________TL1" localSheetId="10">#REF!</definedName>
    <definedName name="_____________TL1">#REF!</definedName>
    <definedName name="_____________TL2" localSheetId="8">#REF!</definedName>
    <definedName name="_____________TL2" localSheetId="13">#REF!</definedName>
    <definedName name="_____________TL2" localSheetId="0">#REF!</definedName>
    <definedName name="_____________TL2" localSheetId="11">#REF!</definedName>
    <definedName name="_____________TL2" localSheetId="12">#REF!</definedName>
    <definedName name="_____________TL2" localSheetId="14">#REF!</definedName>
    <definedName name="_____________TL2" localSheetId="1">#REF!</definedName>
    <definedName name="_____________TL2" localSheetId="7">#REF!</definedName>
    <definedName name="_____________TL2" localSheetId="9">#REF!</definedName>
    <definedName name="_____________TL2" localSheetId="10">#REF!</definedName>
    <definedName name="_____________TL2">#REF!</definedName>
    <definedName name="_____________TL3" localSheetId="8">#REF!</definedName>
    <definedName name="_____________TL3" localSheetId="13">#REF!</definedName>
    <definedName name="_____________TL3" localSheetId="0">#REF!</definedName>
    <definedName name="_____________TL3" localSheetId="11">#REF!</definedName>
    <definedName name="_____________TL3" localSheetId="12">#REF!</definedName>
    <definedName name="_____________TL3" localSheetId="14">#REF!</definedName>
    <definedName name="_____________TL3" localSheetId="1">#REF!</definedName>
    <definedName name="_____________TL3" localSheetId="7">#REF!</definedName>
    <definedName name="_____________TL3" localSheetId="9">#REF!</definedName>
    <definedName name="_____________TL3" localSheetId="10">#REF!</definedName>
    <definedName name="_____________TL3">#REF!</definedName>
    <definedName name="_____________TLA120" localSheetId="8">#REF!</definedName>
    <definedName name="_____________TLA120" localSheetId="13">#REF!</definedName>
    <definedName name="_____________TLA120" localSheetId="0">#REF!</definedName>
    <definedName name="_____________TLA120" localSheetId="11">#REF!</definedName>
    <definedName name="_____________TLA120" localSheetId="12">#REF!</definedName>
    <definedName name="_____________TLA120" localSheetId="14">#REF!</definedName>
    <definedName name="_____________TLA120" localSheetId="1">#REF!</definedName>
    <definedName name="_____________TLA120" localSheetId="7">#REF!</definedName>
    <definedName name="_____________TLA120" localSheetId="9">#REF!</definedName>
    <definedName name="_____________TLA120" localSheetId="10">#REF!</definedName>
    <definedName name="_____________TLA120">#REF!</definedName>
    <definedName name="_____________TLA35" localSheetId="8">#REF!</definedName>
    <definedName name="_____________TLA35" localSheetId="13">#REF!</definedName>
    <definedName name="_____________TLA35" localSheetId="0">#REF!</definedName>
    <definedName name="_____________TLA35" localSheetId="11">#REF!</definedName>
    <definedName name="_____________TLA35" localSheetId="12">#REF!</definedName>
    <definedName name="_____________TLA35" localSheetId="14">#REF!</definedName>
    <definedName name="_____________TLA35" localSheetId="1">#REF!</definedName>
    <definedName name="_____________TLA35" localSheetId="7">#REF!</definedName>
    <definedName name="_____________TLA35" localSheetId="9">#REF!</definedName>
    <definedName name="_____________TLA35" localSheetId="10">#REF!</definedName>
    <definedName name="_____________TLA35">#REF!</definedName>
    <definedName name="_____________TLA50" localSheetId="8">#REF!</definedName>
    <definedName name="_____________TLA50" localSheetId="13">#REF!</definedName>
    <definedName name="_____________TLA50" localSheetId="0">#REF!</definedName>
    <definedName name="_____________TLA50" localSheetId="11">#REF!</definedName>
    <definedName name="_____________TLA50" localSheetId="12">#REF!</definedName>
    <definedName name="_____________TLA50" localSheetId="14">#REF!</definedName>
    <definedName name="_____________TLA50" localSheetId="1">#REF!</definedName>
    <definedName name="_____________TLA50" localSheetId="7">#REF!</definedName>
    <definedName name="_____________TLA50" localSheetId="9">#REF!</definedName>
    <definedName name="_____________TLA50" localSheetId="10">#REF!</definedName>
    <definedName name="_____________TLA50">#REF!</definedName>
    <definedName name="_____________TLA70" localSheetId="8">#REF!</definedName>
    <definedName name="_____________TLA70" localSheetId="13">#REF!</definedName>
    <definedName name="_____________TLA70" localSheetId="0">#REF!</definedName>
    <definedName name="_____________TLA70" localSheetId="11">#REF!</definedName>
    <definedName name="_____________TLA70" localSheetId="12">#REF!</definedName>
    <definedName name="_____________TLA70" localSheetId="14">#REF!</definedName>
    <definedName name="_____________TLA70" localSheetId="1">#REF!</definedName>
    <definedName name="_____________TLA70" localSheetId="7">#REF!</definedName>
    <definedName name="_____________TLA70" localSheetId="9">#REF!</definedName>
    <definedName name="_____________TLA70" localSheetId="10">#REF!</definedName>
    <definedName name="_____________TLA70">#REF!</definedName>
    <definedName name="_____________TLA95" localSheetId="8">#REF!</definedName>
    <definedName name="_____________TLA95" localSheetId="13">#REF!</definedName>
    <definedName name="_____________TLA95" localSheetId="0">#REF!</definedName>
    <definedName name="_____________TLA95" localSheetId="11">#REF!</definedName>
    <definedName name="_____________TLA95" localSheetId="12">#REF!</definedName>
    <definedName name="_____________TLA95" localSheetId="14">#REF!</definedName>
    <definedName name="_____________TLA95" localSheetId="1">#REF!</definedName>
    <definedName name="_____________TLA95" localSheetId="7">#REF!</definedName>
    <definedName name="_____________TLA95" localSheetId="9">#REF!</definedName>
    <definedName name="_____________TLA95" localSheetId="10">#REF!</definedName>
    <definedName name="_____________TLA95">#REF!</definedName>
    <definedName name="_____________TR250" localSheetId="8">'[10]dongia _2_'!#REF!</definedName>
    <definedName name="_____________TR250" localSheetId="13">'[10]dongia _2_'!#REF!</definedName>
    <definedName name="_____________TR250" localSheetId="0">'[10]dongia _2_'!#REF!</definedName>
    <definedName name="_____________TR250" localSheetId="11">'[10]dongia _2_'!#REF!</definedName>
    <definedName name="_____________TR250" localSheetId="12">'[10]dongia _2_'!#REF!</definedName>
    <definedName name="_____________TR250" localSheetId="14">'[10]dongia _2_'!#REF!</definedName>
    <definedName name="_____________TR250" localSheetId="1">'[10]dongia _2_'!#REF!</definedName>
    <definedName name="_____________TR250" localSheetId="7">'[10]dongia _2_'!#REF!</definedName>
    <definedName name="_____________TR250" localSheetId="9">'[10]dongia _2_'!#REF!</definedName>
    <definedName name="_____________TR250" localSheetId="10">'[10]dongia _2_'!#REF!</definedName>
    <definedName name="_____________TR250">'[10]dongia _2_'!#REF!</definedName>
    <definedName name="_____________tr375" localSheetId="8">[10]giathanh1!#REF!</definedName>
    <definedName name="_____________tr375" localSheetId="13">[10]giathanh1!#REF!</definedName>
    <definedName name="_____________tr375" localSheetId="0">[10]giathanh1!#REF!</definedName>
    <definedName name="_____________tr375" localSheetId="11">[10]giathanh1!#REF!</definedName>
    <definedName name="_____________tr375" localSheetId="12">[10]giathanh1!#REF!</definedName>
    <definedName name="_____________tr375" localSheetId="14">[10]giathanh1!#REF!</definedName>
    <definedName name="_____________tr375" localSheetId="1">[10]giathanh1!#REF!</definedName>
    <definedName name="_____________tr375" localSheetId="7">[10]giathanh1!#REF!</definedName>
    <definedName name="_____________tr375" localSheetId="9">[10]giathanh1!#REF!</definedName>
    <definedName name="_____________tr375" localSheetId="10">[10]giathanh1!#REF!</definedName>
    <definedName name="_____________tr375">[10]giathanh1!#REF!</definedName>
    <definedName name="_____________VL100" localSheetId="8">#REF!</definedName>
    <definedName name="_____________VL100" localSheetId="13">#REF!</definedName>
    <definedName name="_____________VL100" localSheetId="0">#REF!</definedName>
    <definedName name="_____________VL100" localSheetId="11">#REF!</definedName>
    <definedName name="_____________VL100" localSheetId="12">#REF!</definedName>
    <definedName name="_____________VL100" localSheetId="14">#REF!</definedName>
    <definedName name="_____________VL100" localSheetId="1">#REF!</definedName>
    <definedName name="_____________VL100" localSheetId="7">#REF!</definedName>
    <definedName name="_____________VL100" localSheetId="9">#REF!</definedName>
    <definedName name="_____________VL100" localSheetId="10">#REF!</definedName>
    <definedName name="_____________VL100">#REF!</definedName>
    <definedName name="_____________VL200" localSheetId="8">#REF!</definedName>
    <definedName name="_____________VL200" localSheetId="13">#REF!</definedName>
    <definedName name="_____________VL200" localSheetId="0">#REF!</definedName>
    <definedName name="_____________VL200" localSheetId="11">#REF!</definedName>
    <definedName name="_____________VL200" localSheetId="12">#REF!</definedName>
    <definedName name="_____________VL200" localSheetId="14">#REF!</definedName>
    <definedName name="_____________VL200" localSheetId="1">#REF!</definedName>
    <definedName name="_____________VL200" localSheetId="7">#REF!</definedName>
    <definedName name="_____________VL200" localSheetId="9">#REF!</definedName>
    <definedName name="_____________VL200" localSheetId="10">#REF!</definedName>
    <definedName name="_____________VL200">#REF!</definedName>
    <definedName name="_____________VL250" localSheetId="8">#REF!</definedName>
    <definedName name="_____________VL250" localSheetId="13">#REF!</definedName>
    <definedName name="_____________VL250" localSheetId="0">#REF!</definedName>
    <definedName name="_____________VL250" localSheetId="11">#REF!</definedName>
    <definedName name="_____________VL250" localSheetId="12">#REF!</definedName>
    <definedName name="_____________VL250" localSheetId="14">#REF!</definedName>
    <definedName name="_____________VL250" localSheetId="1">#REF!</definedName>
    <definedName name="_____________VL250" localSheetId="7">#REF!</definedName>
    <definedName name="_____________VL250" localSheetId="9">#REF!</definedName>
    <definedName name="_____________VL250" localSheetId="10">#REF!</definedName>
    <definedName name="_____________VL250">#REF!</definedName>
    <definedName name="____________abb91" localSheetId="8">[8]chitimc!#REF!</definedName>
    <definedName name="____________abb91" localSheetId="13">[8]chitimc!#REF!</definedName>
    <definedName name="____________abb91" localSheetId="0">[8]chitimc!#REF!</definedName>
    <definedName name="____________abb91" localSheetId="11">[8]chitimc!#REF!</definedName>
    <definedName name="____________abb91" localSheetId="12">[8]chitimc!#REF!</definedName>
    <definedName name="____________abb91" localSheetId="14">[8]chitimc!#REF!</definedName>
    <definedName name="____________abb91" localSheetId="1">[8]chitimc!#REF!</definedName>
    <definedName name="____________abb91" localSheetId="7">[8]chitimc!#REF!</definedName>
    <definedName name="____________abb91" localSheetId="9">[8]chitimc!#REF!</definedName>
    <definedName name="____________abb91" localSheetId="10">[8]chitimc!#REF!</definedName>
    <definedName name="____________abb91">[8]chitimc!#REF!</definedName>
    <definedName name="____________CT250" localSheetId="8">'[8]dongia _2_'!#REF!</definedName>
    <definedName name="____________CT250" localSheetId="13">'[8]dongia _2_'!#REF!</definedName>
    <definedName name="____________CT250" localSheetId="0">'[8]dongia _2_'!#REF!</definedName>
    <definedName name="____________CT250" localSheetId="11">'[8]dongia _2_'!#REF!</definedName>
    <definedName name="____________CT250" localSheetId="12">'[8]dongia _2_'!#REF!</definedName>
    <definedName name="____________CT250" localSheetId="14">'[8]dongia _2_'!#REF!</definedName>
    <definedName name="____________CT250" localSheetId="1">'[8]dongia _2_'!#REF!</definedName>
    <definedName name="____________CT250" localSheetId="7">'[8]dongia _2_'!#REF!</definedName>
    <definedName name="____________CT250" localSheetId="9">'[8]dongia _2_'!#REF!</definedName>
    <definedName name="____________CT250" localSheetId="10">'[8]dongia _2_'!#REF!</definedName>
    <definedName name="____________CT250">'[8]dongia _2_'!#REF!</definedName>
    <definedName name="____________ddn400" localSheetId="8">#REF!</definedName>
    <definedName name="____________ddn400" localSheetId="13">#REF!</definedName>
    <definedName name="____________ddn400" localSheetId="0">#REF!</definedName>
    <definedName name="____________ddn400" localSheetId="11">#REF!</definedName>
    <definedName name="____________ddn400" localSheetId="12">#REF!</definedName>
    <definedName name="____________ddn400" localSheetId="14">#REF!</definedName>
    <definedName name="____________ddn400" localSheetId="1">#REF!</definedName>
    <definedName name="____________ddn400" localSheetId="7">#REF!</definedName>
    <definedName name="____________ddn400" localSheetId="9">#REF!</definedName>
    <definedName name="____________ddn400" localSheetId="10">#REF!</definedName>
    <definedName name="____________ddn400">#REF!</definedName>
    <definedName name="____________ddn600" localSheetId="8">#REF!</definedName>
    <definedName name="____________ddn600" localSheetId="13">#REF!</definedName>
    <definedName name="____________ddn600" localSheetId="0">#REF!</definedName>
    <definedName name="____________ddn600" localSheetId="11">#REF!</definedName>
    <definedName name="____________ddn600" localSheetId="12">#REF!</definedName>
    <definedName name="____________ddn600" localSheetId="14">#REF!</definedName>
    <definedName name="____________ddn600" localSheetId="1">#REF!</definedName>
    <definedName name="____________ddn600" localSheetId="7">#REF!</definedName>
    <definedName name="____________ddn600" localSheetId="9">#REF!</definedName>
    <definedName name="____________ddn600" localSheetId="10">#REF!</definedName>
    <definedName name="____________ddn600">#REF!</definedName>
    <definedName name="____________dgt100" localSheetId="8">'[8]dongia _2_'!#REF!</definedName>
    <definedName name="____________dgt100" localSheetId="13">'[8]dongia _2_'!#REF!</definedName>
    <definedName name="____________dgt100" localSheetId="0">'[8]dongia _2_'!#REF!</definedName>
    <definedName name="____________dgt100" localSheetId="11">'[8]dongia _2_'!#REF!</definedName>
    <definedName name="____________dgt100" localSheetId="12">'[8]dongia _2_'!#REF!</definedName>
    <definedName name="____________dgt100" localSheetId="14">'[8]dongia _2_'!#REF!</definedName>
    <definedName name="____________dgt100" localSheetId="1">'[8]dongia _2_'!#REF!</definedName>
    <definedName name="____________dgt100" localSheetId="7">'[8]dongia _2_'!#REF!</definedName>
    <definedName name="____________dgt100" localSheetId="9">'[8]dongia _2_'!#REF!</definedName>
    <definedName name="____________dgt100" localSheetId="10">'[8]dongia _2_'!#REF!</definedName>
    <definedName name="____________dgt100">'[8]dongia _2_'!#REF!</definedName>
    <definedName name="____________DIV10" localSheetId="8">'[5]daftar kuantitas'!#REF!</definedName>
    <definedName name="____________DIV10" localSheetId="13">'[5]daftar kuantitas'!#REF!</definedName>
    <definedName name="____________DIV10" localSheetId="0">'[5]daftar kuantitas'!#REF!</definedName>
    <definedName name="____________DIV10" localSheetId="11">'[5]daftar kuantitas'!#REF!</definedName>
    <definedName name="____________DIV10" localSheetId="12">'[5]daftar kuantitas'!#REF!</definedName>
    <definedName name="____________DIV10" localSheetId="14">'[5]daftar kuantitas'!#REF!</definedName>
    <definedName name="____________DIV10" localSheetId="1">'[5]daftar kuantitas'!#REF!</definedName>
    <definedName name="____________DIV10" localSheetId="7">'[5]daftar kuantitas'!#REF!</definedName>
    <definedName name="____________DIV10" localSheetId="9">'[5]daftar kuantitas'!#REF!</definedName>
    <definedName name="____________DIV10" localSheetId="10">'[5]daftar kuantitas'!#REF!</definedName>
    <definedName name="____________DIV10">'[5]daftar kuantitas'!#REF!</definedName>
    <definedName name="____________DIV11" localSheetId="8">'[5]daftar kuantitas'!#REF!</definedName>
    <definedName name="____________DIV11" localSheetId="13">'[5]daftar kuantitas'!#REF!</definedName>
    <definedName name="____________DIV11" localSheetId="0">'[5]daftar kuantitas'!#REF!</definedName>
    <definedName name="____________DIV11" localSheetId="11">'[5]daftar kuantitas'!#REF!</definedName>
    <definedName name="____________DIV11" localSheetId="12">'[5]daftar kuantitas'!#REF!</definedName>
    <definedName name="____________DIV11" localSheetId="14">'[5]daftar kuantitas'!#REF!</definedName>
    <definedName name="____________DIV11" localSheetId="1">'[5]daftar kuantitas'!#REF!</definedName>
    <definedName name="____________DIV11" localSheetId="7">'[5]daftar kuantitas'!#REF!</definedName>
    <definedName name="____________DIV11" localSheetId="9">'[5]daftar kuantitas'!#REF!</definedName>
    <definedName name="____________DIV11" localSheetId="10">'[5]daftar kuantitas'!#REF!</definedName>
    <definedName name="____________DIV11">'[5]daftar kuantitas'!#REF!</definedName>
    <definedName name="____________DIV8" localSheetId="8">'[5]daftar kuantitas'!#REF!</definedName>
    <definedName name="____________DIV8" localSheetId="13">'[5]daftar kuantitas'!#REF!</definedName>
    <definedName name="____________DIV8" localSheetId="0">'[5]daftar kuantitas'!#REF!</definedName>
    <definedName name="____________DIV8" localSheetId="11">'[5]daftar kuantitas'!#REF!</definedName>
    <definedName name="____________DIV8" localSheetId="12">'[5]daftar kuantitas'!#REF!</definedName>
    <definedName name="____________DIV8" localSheetId="14">'[5]daftar kuantitas'!#REF!</definedName>
    <definedName name="____________DIV8" localSheetId="1">'[5]daftar kuantitas'!#REF!</definedName>
    <definedName name="____________DIV8" localSheetId="7">'[5]daftar kuantitas'!#REF!</definedName>
    <definedName name="____________DIV8" localSheetId="9">'[5]daftar kuantitas'!#REF!</definedName>
    <definedName name="____________DIV8" localSheetId="10">'[5]daftar kuantitas'!#REF!</definedName>
    <definedName name="____________DIV8">'[5]daftar kuantitas'!#REF!</definedName>
    <definedName name="____________DIV9" localSheetId="8">'[5]daftar kuantitas'!#REF!</definedName>
    <definedName name="____________DIV9" localSheetId="13">'[5]daftar kuantitas'!#REF!</definedName>
    <definedName name="____________DIV9" localSheetId="0">'[5]daftar kuantitas'!#REF!</definedName>
    <definedName name="____________DIV9" localSheetId="11">'[5]daftar kuantitas'!#REF!</definedName>
    <definedName name="____________DIV9" localSheetId="12">'[5]daftar kuantitas'!#REF!</definedName>
    <definedName name="____________DIV9" localSheetId="14">'[5]daftar kuantitas'!#REF!</definedName>
    <definedName name="____________DIV9" localSheetId="1">'[5]daftar kuantitas'!#REF!</definedName>
    <definedName name="____________DIV9" localSheetId="7">'[5]daftar kuantitas'!#REF!</definedName>
    <definedName name="____________DIV9" localSheetId="9">'[5]daftar kuantitas'!#REF!</definedName>
    <definedName name="____________DIV9" localSheetId="10">'[5]daftar kuantitas'!#REF!</definedName>
    <definedName name="____________DIV9">'[5]daftar kuantitas'!#REF!</definedName>
    <definedName name="____________GID1">[8]LKVL_CK_HT_GD1!$A$4</definedName>
    <definedName name="____________HAL7" localSheetId="8">'[5]daftar kuantitas'!#REF!</definedName>
    <definedName name="____________HAL7" localSheetId="13">'[5]daftar kuantitas'!#REF!</definedName>
    <definedName name="____________HAL7" localSheetId="0">'[5]daftar kuantitas'!#REF!</definedName>
    <definedName name="____________HAL7" localSheetId="11">'[5]daftar kuantitas'!#REF!</definedName>
    <definedName name="____________HAL7" localSheetId="12">'[5]daftar kuantitas'!#REF!</definedName>
    <definedName name="____________HAL7" localSheetId="14">'[5]daftar kuantitas'!#REF!</definedName>
    <definedName name="____________HAL7" localSheetId="1">'[5]daftar kuantitas'!#REF!</definedName>
    <definedName name="____________HAL7" localSheetId="7">'[5]daftar kuantitas'!#REF!</definedName>
    <definedName name="____________HAL7" localSheetId="9">'[5]daftar kuantitas'!#REF!</definedName>
    <definedName name="____________HAL7" localSheetId="10">'[5]daftar kuantitas'!#REF!</definedName>
    <definedName name="____________HAL7">'[5]daftar kuantitas'!#REF!</definedName>
    <definedName name="____________MAC12" localSheetId="8">#REF!</definedName>
    <definedName name="____________MAC12" localSheetId="13">#REF!</definedName>
    <definedName name="____________MAC12" localSheetId="0">#REF!</definedName>
    <definedName name="____________MAC12" localSheetId="11">#REF!</definedName>
    <definedName name="____________MAC12" localSheetId="12">#REF!</definedName>
    <definedName name="____________MAC12" localSheetId="14">#REF!</definedName>
    <definedName name="____________MAC12" localSheetId="1">#REF!</definedName>
    <definedName name="____________MAC12" localSheetId="7">#REF!</definedName>
    <definedName name="____________MAC12" localSheetId="9">#REF!</definedName>
    <definedName name="____________MAC12" localSheetId="10">#REF!</definedName>
    <definedName name="____________MAC12">#REF!</definedName>
    <definedName name="____________MAC46" localSheetId="8">#REF!</definedName>
    <definedName name="____________MAC46" localSheetId="13">#REF!</definedName>
    <definedName name="____________MAC46" localSheetId="0">#REF!</definedName>
    <definedName name="____________MAC46" localSheetId="11">#REF!</definedName>
    <definedName name="____________MAC46" localSheetId="12">#REF!</definedName>
    <definedName name="____________MAC46" localSheetId="14">#REF!</definedName>
    <definedName name="____________MAC46" localSheetId="1">#REF!</definedName>
    <definedName name="____________MAC46" localSheetId="7">#REF!</definedName>
    <definedName name="____________MAC46" localSheetId="9">#REF!</definedName>
    <definedName name="____________MAC46" localSheetId="10">#REF!</definedName>
    <definedName name="____________MAC46">#REF!</definedName>
    <definedName name="____________MDE01">[12]ALAT!$BO$27</definedName>
    <definedName name="____________MDE02">[12]ALAT!$BO$47</definedName>
    <definedName name="____________MDE03">[12]ALAT!$BO$67</definedName>
    <definedName name="____________MDE04">[12]ALAT!$BO$87</definedName>
    <definedName name="____________MDE05">[12]ALAT!$BO$107</definedName>
    <definedName name="____________MDE06">[12]ALAT!$BO$127</definedName>
    <definedName name="____________MDE07">[12]ALAT!$BO$147</definedName>
    <definedName name="____________MDE08">[12]ALAT!$BO$167</definedName>
    <definedName name="____________MDE09">[12]ALAT!$BO$187</definedName>
    <definedName name="____________MDE10">[12]ALAT!$BO$207</definedName>
    <definedName name="____________MDE11">[12]ALAT!$BO$227</definedName>
    <definedName name="____________MDE12">[12]ALAT!$BO$247</definedName>
    <definedName name="____________MDE13">[12]ALAT!$BO$267</definedName>
    <definedName name="____________MDE14">[12]ALAT!$BO$287</definedName>
    <definedName name="____________MDE15">[12]ALAT!$BO$307</definedName>
    <definedName name="____________MDE16">[12]ALAT!$BO$327</definedName>
    <definedName name="____________MDE17">[12]ALAT!$BO$347</definedName>
    <definedName name="____________MDE18">[12]ALAT!$BO$367</definedName>
    <definedName name="____________MDE19">[12]ALAT!$BO$387</definedName>
    <definedName name="____________MDE20">[12]ALAT!$BO$407</definedName>
    <definedName name="____________MDE21">[12]ALAT!$BO$427</definedName>
    <definedName name="____________MDE22">[12]ALAT!$BO$447</definedName>
    <definedName name="____________MDE23">[12]ALAT!$BO$467</definedName>
    <definedName name="____________MDE24">[12]ALAT!$BO$487</definedName>
    <definedName name="____________MDE25">[12]ALAT!$BO$507</definedName>
    <definedName name="____________MDE26">[12]ALAT!$BO$527</definedName>
    <definedName name="____________MDE27">[12]ALAT!$BO$547</definedName>
    <definedName name="____________MDE28">[12]ALAT!$BO$567</definedName>
    <definedName name="____________MDE29">[12]ALAT!$BO$587</definedName>
    <definedName name="____________MDE30">[12]ALAT!$BO$607</definedName>
    <definedName name="____________MDE31">[12]ALAT!$BO$627</definedName>
    <definedName name="____________MDE32">[12]ALAT!$BO$647</definedName>
    <definedName name="____________MDE33">[12]ALAT!$BO$667</definedName>
    <definedName name="____________MDE34">[12]ALAT!$BO$698</definedName>
    <definedName name="____________MDE35">'[7]Peralatan (2)'!$R$27</definedName>
    <definedName name="____________ME01">[12]ALAT!$BO$26</definedName>
    <definedName name="____________ME02">[12]ALAT!$BO$46</definedName>
    <definedName name="____________ME03">[12]ALAT!$BO$66</definedName>
    <definedName name="____________ME04">[12]ALAT!$BO$86</definedName>
    <definedName name="____________ME05">[12]ALAT!$BO$106</definedName>
    <definedName name="____________ME06">[12]ALAT!$BO$126</definedName>
    <definedName name="____________ME07">[12]ALAT!$BO$146</definedName>
    <definedName name="____________ME08">[12]ALAT!$BO$166</definedName>
    <definedName name="____________ME09">[12]ALAT!$BO$186</definedName>
    <definedName name="____________ME10">[12]ALAT!$BO$206</definedName>
    <definedName name="____________ME11">[12]ALAT!$BO$226</definedName>
    <definedName name="____________ME12">[12]ALAT!$BO$246</definedName>
    <definedName name="____________ME13">[12]ALAT!$BO$266</definedName>
    <definedName name="____________ME14">[12]ALAT!$BO$286</definedName>
    <definedName name="____________ME15">[12]ALAT!$BO$306</definedName>
    <definedName name="____________ME16">[12]ALAT!$BO$326</definedName>
    <definedName name="____________ME17">[12]ALAT!$BO$346</definedName>
    <definedName name="____________ME18">[12]ALAT!$BO$366</definedName>
    <definedName name="____________ME19">[12]ALAT!$BO$386</definedName>
    <definedName name="____________ME20">[12]ALAT!$BO$406</definedName>
    <definedName name="____________ME21">[12]ALAT!$BO$426</definedName>
    <definedName name="____________ME22">[12]ALAT!$BO$446</definedName>
    <definedName name="____________ME23">[12]ALAT!$BO$466</definedName>
    <definedName name="____________ME24">[12]ALAT!$BO$486</definedName>
    <definedName name="____________ME25">[12]ALAT!$BO$506</definedName>
    <definedName name="____________ME26">[12]ALAT!$BO$526</definedName>
    <definedName name="____________ME27">[12]ALAT!$BO$546</definedName>
    <definedName name="____________ME28">[12]ALAT!$BO$566</definedName>
    <definedName name="____________ME29">[12]ALAT!$BO$586</definedName>
    <definedName name="____________ME30">[12]ALAT!$BO$606</definedName>
    <definedName name="____________ME31">[12]ALAT!$BO$626</definedName>
    <definedName name="____________ME32">[12]ALAT!$BO$646</definedName>
    <definedName name="____________ME33">[12]ALAT!$BO$666</definedName>
    <definedName name="____________ME34">[12]ALAT!$BO$697</definedName>
    <definedName name="____________ME35">'[7]Peralatan (2)'!$R$26</definedName>
    <definedName name="____________NCL100" localSheetId="8">#REF!</definedName>
    <definedName name="____________NCL100" localSheetId="13">#REF!</definedName>
    <definedName name="____________NCL100" localSheetId="0">#REF!</definedName>
    <definedName name="____________NCL100" localSheetId="11">#REF!</definedName>
    <definedName name="____________NCL100" localSheetId="12">#REF!</definedName>
    <definedName name="____________NCL100" localSheetId="14">#REF!</definedName>
    <definedName name="____________NCL100" localSheetId="1">#REF!</definedName>
    <definedName name="____________NCL100" localSheetId="7">#REF!</definedName>
    <definedName name="____________NCL100" localSheetId="9">#REF!</definedName>
    <definedName name="____________NCL100" localSheetId="10">#REF!</definedName>
    <definedName name="____________NCL100">#REF!</definedName>
    <definedName name="____________NCL200" localSheetId="8">#REF!</definedName>
    <definedName name="____________NCL200" localSheetId="13">#REF!</definedName>
    <definedName name="____________NCL200" localSheetId="0">#REF!</definedName>
    <definedName name="____________NCL200" localSheetId="11">#REF!</definedName>
    <definedName name="____________NCL200" localSheetId="12">#REF!</definedName>
    <definedName name="____________NCL200" localSheetId="14">#REF!</definedName>
    <definedName name="____________NCL200" localSheetId="1">#REF!</definedName>
    <definedName name="____________NCL200" localSheetId="7">#REF!</definedName>
    <definedName name="____________NCL200" localSheetId="9">#REF!</definedName>
    <definedName name="____________NCL200" localSheetId="10">#REF!</definedName>
    <definedName name="____________NCL200">#REF!</definedName>
    <definedName name="____________NCL250" localSheetId="8">#REF!</definedName>
    <definedName name="____________NCL250" localSheetId="13">#REF!</definedName>
    <definedName name="____________NCL250" localSheetId="0">#REF!</definedName>
    <definedName name="____________NCL250" localSheetId="11">#REF!</definedName>
    <definedName name="____________NCL250" localSheetId="12">#REF!</definedName>
    <definedName name="____________NCL250" localSheetId="14">#REF!</definedName>
    <definedName name="____________NCL250" localSheetId="1">#REF!</definedName>
    <definedName name="____________NCL250" localSheetId="7">#REF!</definedName>
    <definedName name="____________NCL250" localSheetId="9">#REF!</definedName>
    <definedName name="____________NCL250" localSheetId="10">#REF!</definedName>
    <definedName name="____________NCL250">#REF!</definedName>
    <definedName name="____________nin190" localSheetId="8">#REF!</definedName>
    <definedName name="____________nin190" localSheetId="13">#REF!</definedName>
    <definedName name="____________nin190" localSheetId="0">#REF!</definedName>
    <definedName name="____________nin190" localSheetId="11">#REF!</definedName>
    <definedName name="____________nin190" localSheetId="12">#REF!</definedName>
    <definedName name="____________nin190" localSheetId="14">#REF!</definedName>
    <definedName name="____________nin190" localSheetId="1">#REF!</definedName>
    <definedName name="____________nin190" localSheetId="7">#REF!</definedName>
    <definedName name="____________nin190" localSheetId="9">#REF!</definedName>
    <definedName name="____________nin190" localSheetId="10">#REF!</definedName>
    <definedName name="____________nin190">#REF!</definedName>
    <definedName name="____________sc1" localSheetId="8">#REF!</definedName>
    <definedName name="____________sc1" localSheetId="13">#REF!</definedName>
    <definedName name="____________sc1" localSheetId="0">#REF!</definedName>
    <definedName name="____________sc1" localSheetId="11">#REF!</definedName>
    <definedName name="____________sc1" localSheetId="12">#REF!</definedName>
    <definedName name="____________sc1" localSheetId="14">#REF!</definedName>
    <definedName name="____________sc1" localSheetId="1">#REF!</definedName>
    <definedName name="____________sc1" localSheetId="7">#REF!</definedName>
    <definedName name="____________sc1" localSheetId="9">#REF!</definedName>
    <definedName name="____________sc1" localSheetId="10">#REF!</definedName>
    <definedName name="____________sc1">#REF!</definedName>
    <definedName name="____________SC2" localSheetId="8">#REF!</definedName>
    <definedName name="____________SC2" localSheetId="13">#REF!</definedName>
    <definedName name="____________SC2" localSheetId="0">#REF!</definedName>
    <definedName name="____________SC2" localSheetId="11">#REF!</definedName>
    <definedName name="____________SC2" localSheetId="12">#REF!</definedName>
    <definedName name="____________SC2" localSheetId="14">#REF!</definedName>
    <definedName name="____________SC2" localSheetId="1">#REF!</definedName>
    <definedName name="____________SC2" localSheetId="7">#REF!</definedName>
    <definedName name="____________SC2" localSheetId="9">#REF!</definedName>
    <definedName name="____________SC2" localSheetId="10">#REF!</definedName>
    <definedName name="____________SC2">#REF!</definedName>
    <definedName name="____________sc3" localSheetId="8">#REF!</definedName>
    <definedName name="____________sc3" localSheetId="13">#REF!</definedName>
    <definedName name="____________sc3" localSheetId="0">#REF!</definedName>
    <definedName name="____________sc3" localSheetId="11">#REF!</definedName>
    <definedName name="____________sc3" localSheetId="12">#REF!</definedName>
    <definedName name="____________sc3" localSheetId="14">#REF!</definedName>
    <definedName name="____________sc3" localSheetId="1">#REF!</definedName>
    <definedName name="____________sc3" localSheetId="7">#REF!</definedName>
    <definedName name="____________sc3" localSheetId="9">#REF!</definedName>
    <definedName name="____________sc3" localSheetId="10">#REF!</definedName>
    <definedName name="____________sc3">#REF!</definedName>
    <definedName name="____________SN3" localSheetId="8">#REF!</definedName>
    <definedName name="____________SN3" localSheetId="13">#REF!</definedName>
    <definedName name="____________SN3" localSheetId="0">#REF!</definedName>
    <definedName name="____________SN3" localSheetId="11">#REF!</definedName>
    <definedName name="____________SN3" localSheetId="12">#REF!</definedName>
    <definedName name="____________SN3" localSheetId="14">#REF!</definedName>
    <definedName name="____________SN3" localSheetId="1">#REF!</definedName>
    <definedName name="____________SN3" localSheetId="7">#REF!</definedName>
    <definedName name="____________SN3" localSheetId="9">#REF!</definedName>
    <definedName name="____________SN3" localSheetId="10">#REF!</definedName>
    <definedName name="____________SN3">#REF!</definedName>
    <definedName name="____________th100" localSheetId="8">'[10]dongia _2_'!#REF!</definedName>
    <definedName name="____________th100" localSheetId="13">'[10]dongia _2_'!#REF!</definedName>
    <definedName name="____________th100" localSheetId="0">'[10]dongia _2_'!#REF!</definedName>
    <definedName name="____________th100" localSheetId="11">'[10]dongia _2_'!#REF!</definedName>
    <definedName name="____________th100" localSheetId="12">'[10]dongia _2_'!#REF!</definedName>
    <definedName name="____________th100" localSheetId="14">'[10]dongia _2_'!#REF!</definedName>
    <definedName name="____________th100" localSheetId="1">'[10]dongia _2_'!#REF!</definedName>
    <definedName name="____________th100" localSheetId="7">'[10]dongia _2_'!#REF!</definedName>
    <definedName name="____________th100" localSheetId="9">'[10]dongia _2_'!#REF!</definedName>
    <definedName name="____________th100" localSheetId="10">'[10]dongia _2_'!#REF!</definedName>
    <definedName name="____________th100">'[10]dongia _2_'!#REF!</definedName>
    <definedName name="____________TH160" localSheetId="8">'[10]dongia _2_'!#REF!</definedName>
    <definedName name="____________TH160" localSheetId="13">'[10]dongia _2_'!#REF!</definedName>
    <definedName name="____________TH160" localSheetId="0">'[10]dongia _2_'!#REF!</definedName>
    <definedName name="____________TH160" localSheetId="11">'[10]dongia _2_'!#REF!</definedName>
    <definedName name="____________TH160" localSheetId="12">'[10]dongia _2_'!#REF!</definedName>
    <definedName name="____________TH160" localSheetId="14">'[10]dongia _2_'!#REF!</definedName>
    <definedName name="____________TH160" localSheetId="1">'[10]dongia _2_'!#REF!</definedName>
    <definedName name="____________TH160" localSheetId="7">'[10]dongia _2_'!#REF!</definedName>
    <definedName name="____________TH160" localSheetId="9">'[10]dongia _2_'!#REF!</definedName>
    <definedName name="____________TH160" localSheetId="10">'[10]dongia _2_'!#REF!</definedName>
    <definedName name="____________TH160">'[10]dongia _2_'!#REF!</definedName>
    <definedName name="____________TL1" localSheetId="8">#REF!</definedName>
    <definedName name="____________TL1" localSheetId="13">#REF!</definedName>
    <definedName name="____________TL1" localSheetId="0">#REF!</definedName>
    <definedName name="____________TL1" localSheetId="11">#REF!</definedName>
    <definedName name="____________TL1" localSheetId="12">#REF!</definedName>
    <definedName name="____________TL1" localSheetId="14">#REF!</definedName>
    <definedName name="____________TL1" localSheetId="1">#REF!</definedName>
    <definedName name="____________TL1" localSheetId="7">#REF!</definedName>
    <definedName name="____________TL1" localSheetId="9">#REF!</definedName>
    <definedName name="____________TL1" localSheetId="10">#REF!</definedName>
    <definedName name="____________TL1">#REF!</definedName>
    <definedName name="____________TL2" localSheetId="8">#REF!</definedName>
    <definedName name="____________TL2" localSheetId="13">#REF!</definedName>
    <definedName name="____________TL2" localSheetId="0">#REF!</definedName>
    <definedName name="____________TL2" localSheetId="11">#REF!</definedName>
    <definedName name="____________TL2" localSheetId="12">#REF!</definedName>
    <definedName name="____________TL2" localSheetId="14">#REF!</definedName>
    <definedName name="____________TL2" localSheetId="1">#REF!</definedName>
    <definedName name="____________TL2" localSheetId="7">#REF!</definedName>
    <definedName name="____________TL2" localSheetId="9">#REF!</definedName>
    <definedName name="____________TL2" localSheetId="10">#REF!</definedName>
    <definedName name="____________TL2">#REF!</definedName>
    <definedName name="____________TL3" localSheetId="8">#REF!</definedName>
    <definedName name="____________TL3" localSheetId="13">#REF!</definedName>
    <definedName name="____________TL3" localSheetId="0">#REF!</definedName>
    <definedName name="____________TL3" localSheetId="11">#REF!</definedName>
    <definedName name="____________TL3" localSheetId="12">#REF!</definedName>
    <definedName name="____________TL3" localSheetId="14">#REF!</definedName>
    <definedName name="____________TL3" localSheetId="1">#REF!</definedName>
    <definedName name="____________TL3" localSheetId="7">#REF!</definedName>
    <definedName name="____________TL3" localSheetId="9">#REF!</definedName>
    <definedName name="____________TL3" localSheetId="10">#REF!</definedName>
    <definedName name="____________TL3">#REF!</definedName>
    <definedName name="____________TLA120" localSheetId="8">#REF!</definedName>
    <definedName name="____________TLA120" localSheetId="13">#REF!</definedName>
    <definedName name="____________TLA120" localSheetId="0">#REF!</definedName>
    <definedName name="____________TLA120" localSheetId="11">#REF!</definedName>
    <definedName name="____________TLA120" localSheetId="12">#REF!</definedName>
    <definedName name="____________TLA120" localSheetId="14">#REF!</definedName>
    <definedName name="____________TLA120" localSheetId="1">#REF!</definedName>
    <definedName name="____________TLA120" localSheetId="7">#REF!</definedName>
    <definedName name="____________TLA120" localSheetId="9">#REF!</definedName>
    <definedName name="____________TLA120" localSheetId="10">#REF!</definedName>
    <definedName name="____________TLA120">#REF!</definedName>
    <definedName name="____________TLA35" localSheetId="8">#REF!</definedName>
    <definedName name="____________TLA35" localSheetId="13">#REF!</definedName>
    <definedName name="____________TLA35" localSheetId="0">#REF!</definedName>
    <definedName name="____________TLA35" localSheetId="11">#REF!</definedName>
    <definedName name="____________TLA35" localSheetId="12">#REF!</definedName>
    <definedName name="____________TLA35" localSheetId="14">#REF!</definedName>
    <definedName name="____________TLA35" localSheetId="1">#REF!</definedName>
    <definedName name="____________TLA35" localSheetId="7">#REF!</definedName>
    <definedName name="____________TLA35" localSheetId="9">#REF!</definedName>
    <definedName name="____________TLA35" localSheetId="10">#REF!</definedName>
    <definedName name="____________TLA35">#REF!</definedName>
    <definedName name="____________TLA50" localSheetId="8">#REF!</definedName>
    <definedName name="____________TLA50" localSheetId="13">#REF!</definedName>
    <definedName name="____________TLA50" localSheetId="0">#REF!</definedName>
    <definedName name="____________TLA50" localSheetId="11">#REF!</definedName>
    <definedName name="____________TLA50" localSheetId="12">#REF!</definedName>
    <definedName name="____________TLA50" localSheetId="14">#REF!</definedName>
    <definedName name="____________TLA50" localSheetId="1">#REF!</definedName>
    <definedName name="____________TLA50" localSheetId="7">#REF!</definedName>
    <definedName name="____________TLA50" localSheetId="9">#REF!</definedName>
    <definedName name="____________TLA50" localSheetId="10">#REF!</definedName>
    <definedName name="____________TLA50">#REF!</definedName>
    <definedName name="____________TLA70" localSheetId="8">#REF!</definedName>
    <definedName name="____________TLA70" localSheetId="13">#REF!</definedName>
    <definedName name="____________TLA70" localSheetId="0">#REF!</definedName>
    <definedName name="____________TLA70" localSheetId="11">#REF!</definedName>
    <definedName name="____________TLA70" localSheetId="12">#REF!</definedName>
    <definedName name="____________TLA70" localSheetId="14">#REF!</definedName>
    <definedName name="____________TLA70" localSheetId="1">#REF!</definedName>
    <definedName name="____________TLA70" localSheetId="7">#REF!</definedName>
    <definedName name="____________TLA70" localSheetId="9">#REF!</definedName>
    <definedName name="____________TLA70" localSheetId="10">#REF!</definedName>
    <definedName name="____________TLA70">#REF!</definedName>
    <definedName name="____________TLA95" localSheetId="8">#REF!</definedName>
    <definedName name="____________TLA95" localSheetId="13">#REF!</definedName>
    <definedName name="____________TLA95" localSheetId="0">#REF!</definedName>
    <definedName name="____________TLA95" localSheetId="11">#REF!</definedName>
    <definedName name="____________TLA95" localSheetId="12">#REF!</definedName>
    <definedName name="____________TLA95" localSheetId="14">#REF!</definedName>
    <definedName name="____________TLA95" localSheetId="1">#REF!</definedName>
    <definedName name="____________TLA95" localSheetId="7">#REF!</definedName>
    <definedName name="____________TLA95" localSheetId="9">#REF!</definedName>
    <definedName name="____________TLA95" localSheetId="10">#REF!</definedName>
    <definedName name="____________TLA95">#REF!</definedName>
    <definedName name="____________TR250" localSheetId="8">'[10]dongia _2_'!#REF!</definedName>
    <definedName name="____________TR250" localSheetId="13">'[10]dongia _2_'!#REF!</definedName>
    <definedName name="____________TR250" localSheetId="0">'[10]dongia _2_'!#REF!</definedName>
    <definedName name="____________TR250" localSheetId="11">'[10]dongia _2_'!#REF!</definedName>
    <definedName name="____________TR250" localSheetId="12">'[10]dongia _2_'!#REF!</definedName>
    <definedName name="____________TR250" localSheetId="14">'[10]dongia _2_'!#REF!</definedName>
    <definedName name="____________TR250" localSheetId="1">'[10]dongia _2_'!#REF!</definedName>
    <definedName name="____________TR250" localSheetId="7">'[10]dongia _2_'!#REF!</definedName>
    <definedName name="____________TR250" localSheetId="9">'[10]dongia _2_'!#REF!</definedName>
    <definedName name="____________TR250" localSheetId="10">'[10]dongia _2_'!#REF!</definedName>
    <definedName name="____________TR250">'[10]dongia _2_'!#REF!</definedName>
    <definedName name="____________tr375" localSheetId="8">[10]giathanh1!#REF!</definedName>
    <definedName name="____________tr375" localSheetId="13">[10]giathanh1!#REF!</definedName>
    <definedName name="____________tr375" localSheetId="0">[10]giathanh1!#REF!</definedName>
    <definedName name="____________tr375" localSheetId="11">[10]giathanh1!#REF!</definedName>
    <definedName name="____________tr375" localSheetId="12">[10]giathanh1!#REF!</definedName>
    <definedName name="____________tr375" localSheetId="14">[10]giathanh1!#REF!</definedName>
    <definedName name="____________tr375" localSheetId="1">[10]giathanh1!#REF!</definedName>
    <definedName name="____________tr375" localSheetId="7">[10]giathanh1!#REF!</definedName>
    <definedName name="____________tr375" localSheetId="9">[10]giathanh1!#REF!</definedName>
    <definedName name="____________tr375" localSheetId="10">[10]giathanh1!#REF!</definedName>
    <definedName name="____________tr375">[10]giathanh1!#REF!</definedName>
    <definedName name="____________VL100" localSheetId="8">#REF!</definedName>
    <definedName name="____________VL100" localSheetId="13">#REF!</definedName>
    <definedName name="____________VL100" localSheetId="0">#REF!</definedName>
    <definedName name="____________VL100" localSheetId="11">#REF!</definedName>
    <definedName name="____________VL100" localSheetId="12">#REF!</definedName>
    <definedName name="____________VL100" localSheetId="14">#REF!</definedName>
    <definedName name="____________VL100" localSheetId="1">#REF!</definedName>
    <definedName name="____________VL100" localSheetId="7">#REF!</definedName>
    <definedName name="____________VL100" localSheetId="9">#REF!</definedName>
    <definedName name="____________VL100" localSheetId="10">#REF!</definedName>
    <definedName name="____________VL100">#REF!</definedName>
    <definedName name="____________VL200" localSheetId="8">#REF!</definedName>
    <definedName name="____________VL200" localSheetId="13">#REF!</definedName>
    <definedName name="____________VL200" localSheetId="0">#REF!</definedName>
    <definedName name="____________VL200" localSheetId="11">#REF!</definedName>
    <definedName name="____________VL200" localSheetId="12">#REF!</definedName>
    <definedName name="____________VL200" localSheetId="14">#REF!</definedName>
    <definedName name="____________VL200" localSheetId="1">#REF!</definedName>
    <definedName name="____________VL200" localSheetId="7">#REF!</definedName>
    <definedName name="____________VL200" localSheetId="9">#REF!</definedName>
    <definedName name="____________VL200" localSheetId="10">#REF!</definedName>
    <definedName name="____________VL200">#REF!</definedName>
    <definedName name="____________VL250" localSheetId="8">#REF!</definedName>
    <definedName name="____________VL250" localSheetId="13">#REF!</definedName>
    <definedName name="____________VL250" localSheetId="0">#REF!</definedName>
    <definedName name="____________VL250" localSheetId="11">#REF!</definedName>
    <definedName name="____________VL250" localSheetId="12">#REF!</definedName>
    <definedName name="____________VL250" localSheetId="14">#REF!</definedName>
    <definedName name="____________VL250" localSheetId="1">#REF!</definedName>
    <definedName name="____________VL250" localSheetId="7">#REF!</definedName>
    <definedName name="____________VL250" localSheetId="9">#REF!</definedName>
    <definedName name="____________VL250" localSheetId="10">#REF!</definedName>
    <definedName name="____________VL250">#REF!</definedName>
    <definedName name="___________abb91" localSheetId="8">[8]chitimc!#REF!</definedName>
    <definedName name="___________abb91" localSheetId="13">[8]chitimc!#REF!</definedName>
    <definedName name="___________abb91" localSheetId="0">[8]chitimc!#REF!</definedName>
    <definedName name="___________abb91" localSheetId="11">[8]chitimc!#REF!</definedName>
    <definedName name="___________abb91" localSheetId="12">[8]chitimc!#REF!</definedName>
    <definedName name="___________abb91" localSheetId="14">[8]chitimc!#REF!</definedName>
    <definedName name="___________abb91" localSheetId="1">[8]chitimc!#REF!</definedName>
    <definedName name="___________abb91" localSheetId="7">[8]chitimc!#REF!</definedName>
    <definedName name="___________abb91" localSheetId="9">[8]chitimc!#REF!</definedName>
    <definedName name="___________abb91" localSheetId="10">[8]chitimc!#REF!</definedName>
    <definedName name="___________abb91">[8]chitimc!#REF!</definedName>
    <definedName name="___________CT250" localSheetId="8">'[8]dongia _2_'!#REF!</definedName>
    <definedName name="___________CT250" localSheetId="13">'[8]dongia _2_'!#REF!</definedName>
    <definedName name="___________CT250" localSheetId="0">'[8]dongia _2_'!#REF!</definedName>
    <definedName name="___________CT250" localSheetId="11">'[8]dongia _2_'!#REF!</definedName>
    <definedName name="___________CT250" localSheetId="12">'[8]dongia _2_'!#REF!</definedName>
    <definedName name="___________CT250" localSheetId="14">'[8]dongia _2_'!#REF!</definedName>
    <definedName name="___________CT250" localSheetId="1">'[8]dongia _2_'!#REF!</definedName>
    <definedName name="___________CT250" localSheetId="7">'[8]dongia _2_'!#REF!</definedName>
    <definedName name="___________CT250" localSheetId="9">'[8]dongia _2_'!#REF!</definedName>
    <definedName name="___________CT250" localSheetId="10">'[8]dongia _2_'!#REF!</definedName>
    <definedName name="___________CT250">'[8]dongia _2_'!#REF!</definedName>
    <definedName name="___________ddn400" localSheetId="8">#REF!</definedName>
    <definedName name="___________ddn400" localSheetId="13">#REF!</definedName>
    <definedName name="___________ddn400" localSheetId="0">#REF!</definedName>
    <definedName name="___________ddn400" localSheetId="11">#REF!</definedName>
    <definedName name="___________ddn400" localSheetId="12">#REF!</definedName>
    <definedName name="___________ddn400" localSheetId="14">#REF!</definedName>
    <definedName name="___________ddn400" localSheetId="1">#REF!</definedName>
    <definedName name="___________ddn400" localSheetId="7">#REF!</definedName>
    <definedName name="___________ddn400" localSheetId="9">#REF!</definedName>
    <definedName name="___________ddn400" localSheetId="10">#REF!</definedName>
    <definedName name="___________ddn400">#REF!</definedName>
    <definedName name="___________ddn600" localSheetId="8">#REF!</definedName>
    <definedName name="___________ddn600" localSheetId="13">#REF!</definedName>
    <definedName name="___________ddn600" localSheetId="0">#REF!</definedName>
    <definedName name="___________ddn600" localSheetId="11">#REF!</definedName>
    <definedName name="___________ddn600" localSheetId="12">#REF!</definedName>
    <definedName name="___________ddn600" localSheetId="14">#REF!</definedName>
    <definedName name="___________ddn600" localSheetId="1">#REF!</definedName>
    <definedName name="___________ddn600" localSheetId="7">#REF!</definedName>
    <definedName name="___________ddn600" localSheetId="9">#REF!</definedName>
    <definedName name="___________ddn600" localSheetId="10">#REF!</definedName>
    <definedName name="___________ddn600">#REF!</definedName>
    <definedName name="___________dgt100" localSheetId="8">'[8]dongia _2_'!#REF!</definedName>
    <definedName name="___________dgt100" localSheetId="13">'[8]dongia _2_'!#REF!</definedName>
    <definedName name="___________dgt100" localSheetId="0">'[8]dongia _2_'!#REF!</definedName>
    <definedName name="___________dgt100" localSheetId="11">'[8]dongia _2_'!#REF!</definedName>
    <definedName name="___________dgt100" localSheetId="12">'[8]dongia _2_'!#REF!</definedName>
    <definedName name="___________dgt100" localSheetId="14">'[8]dongia _2_'!#REF!</definedName>
    <definedName name="___________dgt100" localSheetId="1">'[8]dongia _2_'!#REF!</definedName>
    <definedName name="___________dgt100" localSheetId="7">'[8]dongia _2_'!#REF!</definedName>
    <definedName name="___________dgt100" localSheetId="9">'[8]dongia _2_'!#REF!</definedName>
    <definedName name="___________dgt100" localSheetId="10">'[8]dongia _2_'!#REF!</definedName>
    <definedName name="___________dgt100">'[8]dongia _2_'!#REF!</definedName>
    <definedName name="___________DIV10" localSheetId="8">'[5]daftar kuantitas'!#REF!</definedName>
    <definedName name="___________DIV10" localSheetId="13">'[5]daftar kuantitas'!#REF!</definedName>
    <definedName name="___________DIV10" localSheetId="0">'[5]daftar kuantitas'!#REF!</definedName>
    <definedName name="___________DIV10" localSheetId="11">'[5]daftar kuantitas'!#REF!</definedName>
    <definedName name="___________DIV10" localSheetId="12">'[5]daftar kuantitas'!#REF!</definedName>
    <definedName name="___________DIV10" localSheetId="14">'[5]daftar kuantitas'!#REF!</definedName>
    <definedName name="___________DIV10" localSheetId="1">'[5]daftar kuantitas'!#REF!</definedName>
    <definedName name="___________DIV10" localSheetId="7">'[5]daftar kuantitas'!#REF!</definedName>
    <definedName name="___________DIV10" localSheetId="9">'[5]daftar kuantitas'!#REF!</definedName>
    <definedName name="___________DIV10" localSheetId="10">'[5]daftar kuantitas'!#REF!</definedName>
    <definedName name="___________DIV10">'[5]daftar kuantitas'!#REF!</definedName>
    <definedName name="___________DIV11" localSheetId="8">'[5]daftar kuantitas'!#REF!</definedName>
    <definedName name="___________DIV11" localSheetId="13">'[5]daftar kuantitas'!#REF!</definedName>
    <definedName name="___________DIV11" localSheetId="0">'[5]daftar kuantitas'!#REF!</definedName>
    <definedName name="___________DIV11" localSheetId="11">'[5]daftar kuantitas'!#REF!</definedName>
    <definedName name="___________DIV11" localSheetId="12">'[5]daftar kuantitas'!#REF!</definedName>
    <definedName name="___________DIV11" localSheetId="14">'[5]daftar kuantitas'!#REF!</definedName>
    <definedName name="___________DIV11" localSheetId="1">'[5]daftar kuantitas'!#REF!</definedName>
    <definedName name="___________DIV11" localSheetId="7">'[5]daftar kuantitas'!#REF!</definedName>
    <definedName name="___________DIV11" localSheetId="9">'[5]daftar kuantitas'!#REF!</definedName>
    <definedName name="___________DIV11" localSheetId="10">'[5]daftar kuantitas'!#REF!</definedName>
    <definedName name="___________DIV11">'[5]daftar kuantitas'!#REF!</definedName>
    <definedName name="___________DIV8" localSheetId="8">'[5]daftar kuantitas'!#REF!</definedName>
    <definedName name="___________DIV8" localSheetId="13">'[5]daftar kuantitas'!#REF!</definedName>
    <definedName name="___________DIV8" localSheetId="0">'[5]daftar kuantitas'!#REF!</definedName>
    <definedName name="___________DIV8" localSheetId="11">'[5]daftar kuantitas'!#REF!</definedName>
    <definedName name="___________DIV8" localSheetId="12">'[5]daftar kuantitas'!#REF!</definedName>
    <definedName name="___________DIV8" localSheetId="14">'[5]daftar kuantitas'!#REF!</definedName>
    <definedName name="___________DIV8" localSheetId="1">'[5]daftar kuantitas'!#REF!</definedName>
    <definedName name="___________DIV8" localSheetId="7">'[5]daftar kuantitas'!#REF!</definedName>
    <definedName name="___________DIV8" localSheetId="9">'[5]daftar kuantitas'!#REF!</definedName>
    <definedName name="___________DIV8" localSheetId="10">'[5]daftar kuantitas'!#REF!</definedName>
    <definedName name="___________DIV8">'[5]daftar kuantitas'!#REF!</definedName>
    <definedName name="___________DIV9" localSheetId="8">'[5]daftar kuantitas'!#REF!</definedName>
    <definedName name="___________DIV9" localSheetId="13">'[5]daftar kuantitas'!#REF!</definedName>
    <definedName name="___________DIV9" localSheetId="0">'[5]daftar kuantitas'!#REF!</definedName>
    <definedName name="___________DIV9" localSheetId="11">'[5]daftar kuantitas'!#REF!</definedName>
    <definedName name="___________DIV9" localSheetId="12">'[5]daftar kuantitas'!#REF!</definedName>
    <definedName name="___________DIV9" localSheetId="14">'[5]daftar kuantitas'!#REF!</definedName>
    <definedName name="___________DIV9" localSheetId="1">'[5]daftar kuantitas'!#REF!</definedName>
    <definedName name="___________DIV9" localSheetId="7">'[5]daftar kuantitas'!#REF!</definedName>
    <definedName name="___________DIV9" localSheetId="9">'[5]daftar kuantitas'!#REF!</definedName>
    <definedName name="___________DIV9" localSheetId="10">'[5]daftar kuantitas'!#REF!</definedName>
    <definedName name="___________DIV9">'[5]daftar kuantitas'!#REF!</definedName>
    <definedName name="___________GID1">[8]LKVL_CK_HT_GD1!$A$4</definedName>
    <definedName name="___________HAL7" localSheetId="8">'[5]daftar kuantitas'!#REF!</definedName>
    <definedName name="___________HAL7" localSheetId="13">'[5]daftar kuantitas'!#REF!</definedName>
    <definedName name="___________HAL7" localSheetId="0">'[5]daftar kuantitas'!#REF!</definedName>
    <definedName name="___________HAL7" localSheetId="11">'[5]daftar kuantitas'!#REF!</definedName>
    <definedName name="___________HAL7" localSheetId="12">'[5]daftar kuantitas'!#REF!</definedName>
    <definedName name="___________HAL7" localSheetId="14">'[5]daftar kuantitas'!#REF!</definedName>
    <definedName name="___________HAL7" localSheetId="1">'[5]daftar kuantitas'!#REF!</definedName>
    <definedName name="___________HAL7" localSheetId="7">'[5]daftar kuantitas'!#REF!</definedName>
    <definedName name="___________HAL7" localSheetId="9">'[5]daftar kuantitas'!#REF!</definedName>
    <definedName name="___________HAL7" localSheetId="10">'[5]daftar kuantitas'!#REF!</definedName>
    <definedName name="___________HAL7">'[5]daftar kuantitas'!#REF!</definedName>
    <definedName name="___________MAC12" localSheetId="8">#REF!</definedName>
    <definedName name="___________MAC12" localSheetId="13">#REF!</definedName>
    <definedName name="___________MAC12" localSheetId="0">#REF!</definedName>
    <definedName name="___________MAC12" localSheetId="11">#REF!</definedName>
    <definedName name="___________MAC12" localSheetId="12">#REF!</definedName>
    <definedName name="___________MAC12" localSheetId="14">#REF!</definedName>
    <definedName name="___________MAC12" localSheetId="1">#REF!</definedName>
    <definedName name="___________MAC12" localSheetId="7">#REF!</definedName>
    <definedName name="___________MAC12" localSheetId="9">#REF!</definedName>
    <definedName name="___________MAC12" localSheetId="10">#REF!</definedName>
    <definedName name="___________MAC12">#REF!</definedName>
    <definedName name="___________MAC46" localSheetId="8">#REF!</definedName>
    <definedName name="___________MAC46" localSheetId="13">#REF!</definedName>
    <definedName name="___________MAC46" localSheetId="0">#REF!</definedName>
    <definedName name="___________MAC46" localSheetId="11">#REF!</definedName>
    <definedName name="___________MAC46" localSheetId="12">#REF!</definedName>
    <definedName name="___________MAC46" localSheetId="14">#REF!</definedName>
    <definedName name="___________MAC46" localSheetId="1">#REF!</definedName>
    <definedName name="___________MAC46" localSheetId="7">#REF!</definedName>
    <definedName name="___________MAC46" localSheetId="9">#REF!</definedName>
    <definedName name="___________MAC46" localSheetId="10">#REF!</definedName>
    <definedName name="___________MAC46">#REF!</definedName>
    <definedName name="___________MDE01">[12]ALAT!$BO$27</definedName>
    <definedName name="___________MDE02">[12]ALAT!$BO$47</definedName>
    <definedName name="___________MDE03">[12]ALAT!$BO$67</definedName>
    <definedName name="___________MDE04">[12]ALAT!$BO$87</definedName>
    <definedName name="___________MDE05">[12]ALAT!$BO$107</definedName>
    <definedName name="___________MDE06">[12]ALAT!$BO$127</definedName>
    <definedName name="___________MDE07">[12]ALAT!$BO$147</definedName>
    <definedName name="___________MDE08">[12]ALAT!$BO$167</definedName>
    <definedName name="___________MDE09">[12]ALAT!$BO$187</definedName>
    <definedName name="___________MDE10">[12]ALAT!$BO$207</definedName>
    <definedName name="___________MDE11">[12]ALAT!$BO$227</definedName>
    <definedName name="___________MDE12">[12]ALAT!$BO$247</definedName>
    <definedName name="___________MDE13">[12]ALAT!$BO$267</definedName>
    <definedName name="___________MDE14">[12]ALAT!$BO$287</definedName>
    <definedName name="___________MDE15">[12]ALAT!$BO$307</definedName>
    <definedName name="___________MDE16">[12]ALAT!$BO$327</definedName>
    <definedName name="___________MDE17">[12]ALAT!$BO$347</definedName>
    <definedName name="___________MDE18">[12]ALAT!$BO$367</definedName>
    <definedName name="___________MDE19">[12]ALAT!$BO$387</definedName>
    <definedName name="___________MDE20">[12]ALAT!$BO$407</definedName>
    <definedName name="___________MDE21">[12]ALAT!$BO$427</definedName>
    <definedName name="___________MDE22">[12]ALAT!$BO$447</definedName>
    <definedName name="___________MDE23">[12]ALAT!$BO$467</definedName>
    <definedName name="___________MDE24">[12]ALAT!$BO$487</definedName>
    <definedName name="___________MDE25">[12]ALAT!$BO$507</definedName>
    <definedName name="___________MDE26">[12]ALAT!$BO$527</definedName>
    <definedName name="___________MDE27">[12]ALAT!$BO$547</definedName>
    <definedName name="___________MDE28">[12]ALAT!$BO$567</definedName>
    <definedName name="___________MDE29">[12]ALAT!$BO$587</definedName>
    <definedName name="___________MDE30">[12]ALAT!$BO$607</definedName>
    <definedName name="___________MDE31">[12]ALAT!$BO$627</definedName>
    <definedName name="___________MDE32">[12]ALAT!$BO$647</definedName>
    <definedName name="___________MDE33">[12]ALAT!$BO$667</definedName>
    <definedName name="___________MDE34">[12]ALAT!$BO$698</definedName>
    <definedName name="___________MDE35">'[7]Peralatan (2)'!$R$27</definedName>
    <definedName name="___________ME01">[12]ALAT!$BO$26</definedName>
    <definedName name="___________ME02">[12]ALAT!$BO$46</definedName>
    <definedName name="___________ME03">[12]ALAT!$BO$66</definedName>
    <definedName name="___________ME04">[12]ALAT!$BO$86</definedName>
    <definedName name="___________ME05">[12]ALAT!$BO$106</definedName>
    <definedName name="___________ME06">[12]ALAT!$BO$126</definedName>
    <definedName name="___________ME07">[12]ALAT!$BO$146</definedName>
    <definedName name="___________ME08">[12]ALAT!$BO$166</definedName>
    <definedName name="___________ME09">[12]ALAT!$BO$186</definedName>
    <definedName name="___________ME10">[12]ALAT!$BO$206</definedName>
    <definedName name="___________ME11">[12]ALAT!$BO$226</definedName>
    <definedName name="___________ME12">[12]ALAT!$BO$246</definedName>
    <definedName name="___________ME13">[12]ALAT!$BO$266</definedName>
    <definedName name="___________ME14">[12]ALAT!$BO$286</definedName>
    <definedName name="___________ME15">[12]ALAT!$BO$306</definedName>
    <definedName name="___________ME16">[12]ALAT!$BO$326</definedName>
    <definedName name="___________ME17">[12]ALAT!$BO$346</definedName>
    <definedName name="___________ME18">[12]ALAT!$BO$366</definedName>
    <definedName name="___________ME19">[12]ALAT!$BO$386</definedName>
    <definedName name="___________ME20">[12]ALAT!$BO$406</definedName>
    <definedName name="___________ME21">[12]ALAT!$BO$426</definedName>
    <definedName name="___________ME22">[12]ALAT!$BO$446</definedName>
    <definedName name="___________ME23">[12]ALAT!$BO$466</definedName>
    <definedName name="___________ME24">[12]ALAT!$BO$486</definedName>
    <definedName name="___________ME25">[12]ALAT!$BO$506</definedName>
    <definedName name="___________ME26">[12]ALAT!$BO$526</definedName>
    <definedName name="___________ME27">[12]ALAT!$BO$546</definedName>
    <definedName name="___________ME28">[12]ALAT!$BO$566</definedName>
    <definedName name="___________ME29">[12]ALAT!$BO$586</definedName>
    <definedName name="___________ME30">[12]ALAT!$BO$606</definedName>
    <definedName name="___________ME31">[12]ALAT!$BO$626</definedName>
    <definedName name="___________ME32">[12]ALAT!$BO$646</definedName>
    <definedName name="___________ME33">[12]ALAT!$BO$666</definedName>
    <definedName name="___________ME34">[12]ALAT!$BO$697</definedName>
    <definedName name="___________ME35">'[7]Peralatan (2)'!$R$26</definedName>
    <definedName name="___________NCL100" localSheetId="8">#REF!</definedName>
    <definedName name="___________NCL100" localSheetId="13">#REF!</definedName>
    <definedName name="___________NCL100" localSheetId="0">#REF!</definedName>
    <definedName name="___________NCL100" localSheetId="11">#REF!</definedName>
    <definedName name="___________NCL100" localSheetId="12">#REF!</definedName>
    <definedName name="___________NCL100" localSheetId="14">#REF!</definedName>
    <definedName name="___________NCL100" localSheetId="1">#REF!</definedName>
    <definedName name="___________NCL100" localSheetId="7">#REF!</definedName>
    <definedName name="___________NCL100" localSheetId="9">#REF!</definedName>
    <definedName name="___________NCL100" localSheetId="10">#REF!</definedName>
    <definedName name="___________NCL100">#REF!</definedName>
    <definedName name="___________NCL200" localSheetId="8">#REF!</definedName>
    <definedName name="___________NCL200" localSheetId="13">#REF!</definedName>
    <definedName name="___________NCL200" localSheetId="0">#REF!</definedName>
    <definedName name="___________NCL200" localSheetId="11">#REF!</definedName>
    <definedName name="___________NCL200" localSheetId="12">#REF!</definedName>
    <definedName name="___________NCL200" localSheetId="14">#REF!</definedName>
    <definedName name="___________NCL200" localSheetId="1">#REF!</definedName>
    <definedName name="___________NCL200" localSheetId="7">#REF!</definedName>
    <definedName name="___________NCL200" localSheetId="9">#REF!</definedName>
    <definedName name="___________NCL200" localSheetId="10">#REF!</definedName>
    <definedName name="___________NCL200">#REF!</definedName>
    <definedName name="___________NCL250" localSheetId="8">#REF!</definedName>
    <definedName name="___________NCL250" localSheetId="13">#REF!</definedName>
    <definedName name="___________NCL250" localSheetId="0">#REF!</definedName>
    <definedName name="___________NCL250" localSheetId="11">#REF!</definedName>
    <definedName name="___________NCL250" localSheetId="12">#REF!</definedName>
    <definedName name="___________NCL250" localSheetId="14">#REF!</definedName>
    <definedName name="___________NCL250" localSheetId="1">#REF!</definedName>
    <definedName name="___________NCL250" localSheetId="7">#REF!</definedName>
    <definedName name="___________NCL250" localSheetId="9">#REF!</definedName>
    <definedName name="___________NCL250" localSheetId="10">#REF!</definedName>
    <definedName name="___________NCL250">#REF!</definedName>
    <definedName name="___________nin190" localSheetId="8">#REF!</definedName>
    <definedName name="___________nin190" localSheetId="13">#REF!</definedName>
    <definedName name="___________nin190" localSheetId="0">#REF!</definedName>
    <definedName name="___________nin190" localSheetId="11">#REF!</definedName>
    <definedName name="___________nin190" localSheetId="12">#REF!</definedName>
    <definedName name="___________nin190" localSheetId="14">#REF!</definedName>
    <definedName name="___________nin190" localSheetId="1">#REF!</definedName>
    <definedName name="___________nin190" localSheetId="7">#REF!</definedName>
    <definedName name="___________nin190" localSheetId="9">#REF!</definedName>
    <definedName name="___________nin190" localSheetId="10">#REF!</definedName>
    <definedName name="___________nin190">#REF!</definedName>
    <definedName name="___________sc1" localSheetId="8">#REF!</definedName>
    <definedName name="___________sc1" localSheetId="13">#REF!</definedName>
    <definedName name="___________sc1" localSheetId="0">#REF!</definedName>
    <definedName name="___________sc1" localSheetId="11">#REF!</definedName>
    <definedName name="___________sc1" localSheetId="12">#REF!</definedName>
    <definedName name="___________sc1" localSheetId="14">#REF!</definedName>
    <definedName name="___________sc1" localSheetId="1">#REF!</definedName>
    <definedName name="___________sc1" localSheetId="7">#REF!</definedName>
    <definedName name="___________sc1" localSheetId="9">#REF!</definedName>
    <definedName name="___________sc1" localSheetId="10">#REF!</definedName>
    <definedName name="___________sc1">#REF!</definedName>
    <definedName name="___________SC2" localSheetId="8">#REF!</definedName>
    <definedName name="___________SC2" localSheetId="13">#REF!</definedName>
    <definedName name="___________SC2" localSheetId="0">#REF!</definedName>
    <definedName name="___________SC2" localSheetId="11">#REF!</definedName>
    <definedName name="___________SC2" localSheetId="12">#REF!</definedName>
    <definedName name="___________SC2" localSheetId="14">#REF!</definedName>
    <definedName name="___________SC2" localSheetId="1">#REF!</definedName>
    <definedName name="___________SC2" localSheetId="7">#REF!</definedName>
    <definedName name="___________SC2" localSheetId="9">#REF!</definedName>
    <definedName name="___________SC2" localSheetId="10">#REF!</definedName>
    <definedName name="___________SC2">#REF!</definedName>
    <definedName name="___________sc3" localSheetId="8">#REF!</definedName>
    <definedName name="___________sc3" localSheetId="13">#REF!</definedName>
    <definedName name="___________sc3" localSheetId="0">#REF!</definedName>
    <definedName name="___________sc3" localSheetId="11">#REF!</definedName>
    <definedName name="___________sc3" localSheetId="12">#REF!</definedName>
    <definedName name="___________sc3" localSheetId="14">#REF!</definedName>
    <definedName name="___________sc3" localSheetId="1">#REF!</definedName>
    <definedName name="___________sc3" localSheetId="7">#REF!</definedName>
    <definedName name="___________sc3" localSheetId="9">#REF!</definedName>
    <definedName name="___________sc3" localSheetId="10">#REF!</definedName>
    <definedName name="___________sc3">#REF!</definedName>
    <definedName name="___________SN3" localSheetId="8">#REF!</definedName>
    <definedName name="___________SN3" localSheetId="13">#REF!</definedName>
    <definedName name="___________SN3" localSheetId="0">#REF!</definedName>
    <definedName name="___________SN3" localSheetId="11">#REF!</definedName>
    <definedName name="___________SN3" localSheetId="12">#REF!</definedName>
    <definedName name="___________SN3" localSheetId="14">#REF!</definedName>
    <definedName name="___________SN3" localSheetId="1">#REF!</definedName>
    <definedName name="___________SN3" localSheetId="7">#REF!</definedName>
    <definedName name="___________SN3" localSheetId="9">#REF!</definedName>
    <definedName name="___________SN3" localSheetId="10">#REF!</definedName>
    <definedName name="___________SN3">#REF!</definedName>
    <definedName name="___________th100" localSheetId="8">'[10]dongia _2_'!#REF!</definedName>
    <definedName name="___________th100" localSheetId="13">'[10]dongia _2_'!#REF!</definedName>
    <definedName name="___________th100" localSheetId="0">'[10]dongia _2_'!#REF!</definedName>
    <definedName name="___________th100" localSheetId="11">'[10]dongia _2_'!#REF!</definedName>
    <definedName name="___________th100" localSheetId="12">'[10]dongia _2_'!#REF!</definedName>
    <definedName name="___________th100" localSheetId="14">'[10]dongia _2_'!#REF!</definedName>
    <definedName name="___________th100" localSheetId="1">'[10]dongia _2_'!#REF!</definedName>
    <definedName name="___________th100" localSheetId="7">'[10]dongia _2_'!#REF!</definedName>
    <definedName name="___________th100" localSheetId="9">'[10]dongia _2_'!#REF!</definedName>
    <definedName name="___________th100" localSheetId="10">'[10]dongia _2_'!#REF!</definedName>
    <definedName name="___________th100">'[10]dongia _2_'!#REF!</definedName>
    <definedName name="___________TH160" localSheetId="8">'[10]dongia _2_'!#REF!</definedName>
    <definedName name="___________TH160" localSheetId="13">'[10]dongia _2_'!#REF!</definedName>
    <definedName name="___________TH160" localSheetId="0">'[10]dongia _2_'!#REF!</definedName>
    <definedName name="___________TH160" localSheetId="11">'[10]dongia _2_'!#REF!</definedName>
    <definedName name="___________TH160" localSheetId="12">'[10]dongia _2_'!#REF!</definedName>
    <definedName name="___________TH160" localSheetId="14">'[10]dongia _2_'!#REF!</definedName>
    <definedName name="___________TH160" localSheetId="1">'[10]dongia _2_'!#REF!</definedName>
    <definedName name="___________TH160" localSheetId="7">'[10]dongia _2_'!#REF!</definedName>
    <definedName name="___________TH160" localSheetId="9">'[10]dongia _2_'!#REF!</definedName>
    <definedName name="___________TH160" localSheetId="10">'[10]dongia _2_'!#REF!</definedName>
    <definedName name="___________TH160">'[10]dongia _2_'!#REF!</definedName>
    <definedName name="___________TL1" localSheetId="8">#REF!</definedName>
    <definedName name="___________TL1" localSheetId="13">#REF!</definedName>
    <definedName name="___________TL1" localSheetId="0">#REF!</definedName>
    <definedName name="___________TL1" localSheetId="11">#REF!</definedName>
    <definedName name="___________TL1" localSheetId="12">#REF!</definedName>
    <definedName name="___________TL1" localSheetId="14">#REF!</definedName>
    <definedName name="___________TL1" localSheetId="1">#REF!</definedName>
    <definedName name="___________TL1" localSheetId="7">#REF!</definedName>
    <definedName name="___________TL1" localSheetId="9">#REF!</definedName>
    <definedName name="___________TL1" localSheetId="10">#REF!</definedName>
    <definedName name="___________TL1">#REF!</definedName>
    <definedName name="___________TL2" localSheetId="8">#REF!</definedName>
    <definedName name="___________TL2" localSheetId="13">#REF!</definedName>
    <definedName name="___________TL2" localSheetId="0">#REF!</definedName>
    <definedName name="___________TL2" localSheetId="11">#REF!</definedName>
    <definedName name="___________TL2" localSheetId="12">#REF!</definedName>
    <definedName name="___________TL2" localSheetId="14">#REF!</definedName>
    <definedName name="___________TL2" localSheetId="1">#REF!</definedName>
    <definedName name="___________TL2" localSheetId="7">#REF!</definedName>
    <definedName name="___________TL2" localSheetId="9">#REF!</definedName>
    <definedName name="___________TL2" localSheetId="10">#REF!</definedName>
    <definedName name="___________TL2">#REF!</definedName>
    <definedName name="___________TL3" localSheetId="8">#REF!</definedName>
    <definedName name="___________TL3" localSheetId="13">#REF!</definedName>
    <definedName name="___________TL3" localSheetId="0">#REF!</definedName>
    <definedName name="___________TL3" localSheetId="11">#REF!</definedName>
    <definedName name="___________TL3" localSheetId="12">#REF!</definedName>
    <definedName name="___________TL3" localSheetId="14">#REF!</definedName>
    <definedName name="___________TL3" localSheetId="1">#REF!</definedName>
    <definedName name="___________TL3" localSheetId="7">#REF!</definedName>
    <definedName name="___________TL3" localSheetId="9">#REF!</definedName>
    <definedName name="___________TL3" localSheetId="10">#REF!</definedName>
    <definedName name="___________TL3">#REF!</definedName>
    <definedName name="___________TLA120" localSheetId="8">#REF!</definedName>
    <definedName name="___________TLA120" localSheetId="13">#REF!</definedName>
    <definedName name="___________TLA120" localSheetId="0">#REF!</definedName>
    <definedName name="___________TLA120" localSheetId="11">#REF!</definedName>
    <definedName name="___________TLA120" localSheetId="12">#REF!</definedName>
    <definedName name="___________TLA120" localSheetId="14">#REF!</definedName>
    <definedName name="___________TLA120" localSheetId="1">#REF!</definedName>
    <definedName name="___________TLA120" localSheetId="7">#REF!</definedName>
    <definedName name="___________TLA120" localSheetId="9">#REF!</definedName>
    <definedName name="___________TLA120" localSheetId="10">#REF!</definedName>
    <definedName name="___________TLA120">#REF!</definedName>
    <definedName name="___________TLA35" localSheetId="8">#REF!</definedName>
    <definedName name="___________TLA35" localSheetId="13">#REF!</definedName>
    <definedName name="___________TLA35" localSheetId="0">#REF!</definedName>
    <definedName name="___________TLA35" localSheetId="11">#REF!</definedName>
    <definedName name="___________TLA35" localSheetId="12">#REF!</definedName>
    <definedName name="___________TLA35" localSheetId="14">#REF!</definedName>
    <definedName name="___________TLA35" localSheetId="1">#REF!</definedName>
    <definedName name="___________TLA35" localSheetId="7">#REF!</definedName>
    <definedName name="___________TLA35" localSheetId="9">#REF!</definedName>
    <definedName name="___________TLA35" localSheetId="10">#REF!</definedName>
    <definedName name="___________TLA35">#REF!</definedName>
    <definedName name="___________TLA50" localSheetId="8">#REF!</definedName>
    <definedName name="___________TLA50" localSheetId="13">#REF!</definedName>
    <definedName name="___________TLA50" localSheetId="0">#REF!</definedName>
    <definedName name="___________TLA50" localSheetId="11">#REF!</definedName>
    <definedName name="___________TLA50" localSheetId="12">#REF!</definedName>
    <definedName name="___________TLA50" localSheetId="14">#REF!</definedName>
    <definedName name="___________TLA50" localSheetId="1">#REF!</definedName>
    <definedName name="___________TLA50" localSheetId="7">#REF!</definedName>
    <definedName name="___________TLA50" localSheetId="9">#REF!</definedName>
    <definedName name="___________TLA50" localSheetId="10">#REF!</definedName>
    <definedName name="___________TLA50">#REF!</definedName>
    <definedName name="___________TLA70" localSheetId="8">#REF!</definedName>
    <definedName name="___________TLA70" localSheetId="13">#REF!</definedName>
    <definedName name="___________TLA70" localSheetId="0">#REF!</definedName>
    <definedName name="___________TLA70" localSheetId="11">#REF!</definedName>
    <definedName name="___________TLA70" localSheetId="12">#REF!</definedName>
    <definedName name="___________TLA70" localSheetId="14">#REF!</definedName>
    <definedName name="___________TLA70" localSheetId="1">#REF!</definedName>
    <definedName name="___________TLA70" localSheetId="7">#REF!</definedName>
    <definedName name="___________TLA70" localSheetId="9">#REF!</definedName>
    <definedName name="___________TLA70" localSheetId="10">#REF!</definedName>
    <definedName name="___________TLA70">#REF!</definedName>
    <definedName name="___________TLA95" localSheetId="8">#REF!</definedName>
    <definedName name="___________TLA95" localSheetId="13">#REF!</definedName>
    <definedName name="___________TLA95" localSheetId="0">#REF!</definedName>
    <definedName name="___________TLA95" localSheetId="11">#REF!</definedName>
    <definedName name="___________TLA95" localSheetId="12">#REF!</definedName>
    <definedName name="___________TLA95" localSheetId="14">#REF!</definedName>
    <definedName name="___________TLA95" localSheetId="1">#REF!</definedName>
    <definedName name="___________TLA95" localSheetId="7">#REF!</definedName>
    <definedName name="___________TLA95" localSheetId="9">#REF!</definedName>
    <definedName name="___________TLA95" localSheetId="10">#REF!</definedName>
    <definedName name="___________TLA95">#REF!</definedName>
    <definedName name="___________TR250" localSheetId="8">'[10]dongia _2_'!#REF!</definedName>
    <definedName name="___________TR250" localSheetId="13">'[10]dongia _2_'!#REF!</definedName>
    <definedName name="___________TR250" localSheetId="0">'[10]dongia _2_'!#REF!</definedName>
    <definedName name="___________TR250" localSheetId="11">'[10]dongia _2_'!#REF!</definedName>
    <definedName name="___________TR250" localSheetId="12">'[10]dongia _2_'!#REF!</definedName>
    <definedName name="___________TR250" localSheetId="14">'[10]dongia _2_'!#REF!</definedName>
    <definedName name="___________TR250" localSheetId="1">'[10]dongia _2_'!#REF!</definedName>
    <definedName name="___________TR250" localSheetId="7">'[10]dongia _2_'!#REF!</definedName>
    <definedName name="___________TR250" localSheetId="9">'[10]dongia _2_'!#REF!</definedName>
    <definedName name="___________TR250" localSheetId="10">'[10]dongia _2_'!#REF!</definedName>
    <definedName name="___________TR250">'[10]dongia _2_'!#REF!</definedName>
    <definedName name="___________tr375" localSheetId="8">[10]giathanh1!#REF!</definedName>
    <definedName name="___________tr375" localSheetId="13">[10]giathanh1!#REF!</definedName>
    <definedName name="___________tr375" localSheetId="0">[10]giathanh1!#REF!</definedName>
    <definedName name="___________tr375" localSheetId="11">[10]giathanh1!#REF!</definedName>
    <definedName name="___________tr375" localSheetId="12">[10]giathanh1!#REF!</definedName>
    <definedName name="___________tr375" localSheetId="14">[10]giathanh1!#REF!</definedName>
    <definedName name="___________tr375" localSheetId="1">[10]giathanh1!#REF!</definedName>
    <definedName name="___________tr375" localSheetId="7">[10]giathanh1!#REF!</definedName>
    <definedName name="___________tr375" localSheetId="9">[10]giathanh1!#REF!</definedName>
    <definedName name="___________tr375" localSheetId="10">[10]giathanh1!#REF!</definedName>
    <definedName name="___________tr375">[10]giathanh1!#REF!</definedName>
    <definedName name="___________VL100" localSheetId="8">#REF!</definedName>
    <definedName name="___________VL100" localSheetId="13">#REF!</definedName>
    <definedName name="___________VL100" localSheetId="0">#REF!</definedName>
    <definedName name="___________VL100" localSheetId="11">#REF!</definedName>
    <definedName name="___________VL100" localSheetId="12">#REF!</definedName>
    <definedName name="___________VL100" localSheetId="14">#REF!</definedName>
    <definedName name="___________VL100" localSheetId="1">#REF!</definedName>
    <definedName name="___________VL100" localSheetId="7">#REF!</definedName>
    <definedName name="___________VL100" localSheetId="9">#REF!</definedName>
    <definedName name="___________VL100" localSheetId="10">#REF!</definedName>
    <definedName name="___________VL100">#REF!</definedName>
    <definedName name="___________VL200" localSheetId="8">#REF!</definedName>
    <definedName name="___________VL200" localSheetId="13">#REF!</definedName>
    <definedName name="___________VL200" localSheetId="0">#REF!</definedName>
    <definedName name="___________VL200" localSheetId="11">#REF!</definedName>
    <definedName name="___________VL200" localSheetId="12">#REF!</definedName>
    <definedName name="___________VL200" localSheetId="14">#REF!</definedName>
    <definedName name="___________VL200" localSheetId="1">#REF!</definedName>
    <definedName name="___________VL200" localSheetId="7">#REF!</definedName>
    <definedName name="___________VL200" localSheetId="9">#REF!</definedName>
    <definedName name="___________VL200" localSheetId="10">#REF!</definedName>
    <definedName name="___________VL200">#REF!</definedName>
    <definedName name="___________VL250" localSheetId="8">#REF!</definedName>
    <definedName name="___________VL250" localSheetId="13">#REF!</definedName>
    <definedName name="___________VL250" localSheetId="0">#REF!</definedName>
    <definedName name="___________VL250" localSheetId="11">#REF!</definedName>
    <definedName name="___________VL250" localSheetId="12">#REF!</definedName>
    <definedName name="___________VL250" localSheetId="14">#REF!</definedName>
    <definedName name="___________VL250" localSheetId="1">#REF!</definedName>
    <definedName name="___________VL250" localSheetId="7">#REF!</definedName>
    <definedName name="___________VL250" localSheetId="9">#REF!</definedName>
    <definedName name="___________VL250" localSheetId="10">#REF!</definedName>
    <definedName name="___________VL250">#REF!</definedName>
    <definedName name="__________abb91" localSheetId="8">[8]chitimc!#REF!</definedName>
    <definedName name="__________abb91" localSheetId="13">[8]chitimc!#REF!</definedName>
    <definedName name="__________abb91" localSheetId="0">[8]chitimc!#REF!</definedName>
    <definedName name="__________abb91" localSheetId="11">[8]chitimc!#REF!</definedName>
    <definedName name="__________abb91" localSheetId="12">[8]chitimc!#REF!</definedName>
    <definedName name="__________abb91" localSheetId="14">[8]chitimc!#REF!</definedName>
    <definedName name="__________abb91" localSheetId="1">[8]chitimc!#REF!</definedName>
    <definedName name="__________abb91" localSheetId="7">[8]chitimc!#REF!</definedName>
    <definedName name="__________abb91" localSheetId="9">[8]chitimc!#REF!</definedName>
    <definedName name="__________abb91" localSheetId="10">[8]chitimc!#REF!</definedName>
    <definedName name="__________abb91">[8]chitimc!#REF!</definedName>
    <definedName name="__________CT250" localSheetId="8">'[8]dongia _2_'!#REF!</definedName>
    <definedName name="__________CT250" localSheetId="13">'[8]dongia _2_'!#REF!</definedName>
    <definedName name="__________CT250" localSheetId="0">'[8]dongia _2_'!#REF!</definedName>
    <definedName name="__________CT250" localSheetId="11">'[8]dongia _2_'!#REF!</definedName>
    <definedName name="__________CT250" localSheetId="12">'[8]dongia _2_'!#REF!</definedName>
    <definedName name="__________CT250" localSheetId="14">'[8]dongia _2_'!#REF!</definedName>
    <definedName name="__________CT250" localSheetId="1">'[8]dongia _2_'!#REF!</definedName>
    <definedName name="__________CT250" localSheetId="7">'[8]dongia _2_'!#REF!</definedName>
    <definedName name="__________CT250" localSheetId="9">'[8]dongia _2_'!#REF!</definedName>
    <definedName name="__________CT250" localSheetId="10">'[8]dongia _2_'!#REF!</definedName>
    <definedName name="__________CT250">'[8]dongia _2_'!#REF!</definedName>
    <definedName name="__________ddn400" localSheetId="8">#REF!</definedName>
    <definedName name="__________ddn400" localSheetId="13">#REF!</definedName>
    <definedName name="__________ddn400" localSheetId="0">#REF!</definedName>
    <definedName name="__________ddn400" localSheetId="11">#REF!</definedName>
    <definedName name="__________ddn400" localSheetId="12">#REF!</definedName>
    <definedName name="__________ddn400" localSheetId="14">#REF!</definedName>
    <definedName name="__________ddn400" localSheetId="1">#REF!</definedName>
    <definedName name="__________ddn400" localSheetId="7">#REF!</definedName>
    <definedName name="__________ddn400" localSheetId="9">#REF!</definedName>
    <definedName name="__________ddn400" localSheetId="10">#REF!</definedName>
    <definedName name="__________ddn400">#REF!</definedName>
    <definedName name="__________ddn600" localSheetId="8">#REF!</definedName>
    <definedName name="__________ddn600" localSheetId="13">#REF!</definedName>
    <definedName name="__________ddn600" localSheetId="0">#REF!</definedName>
    <definedName name="__________ddn600" localSheetId="11">#REF!</definedName>
    <definedName name="__________ddn600" localSheetId="12">#REF!</definedName>
    <definedName name="__________ddn600" localSheetId="14">#REF!</definedName>
    <definedName name="__________ddn600" localSheetId="1">#REF!</definedName>
    <definedName name="__________ddn600" localSheetId="7">#REF!</definedName>
    <definedName name="__________ddn600" localSheetId="9">#REF!</definedName>
    <definedName name="__________ddn600" localSheetId="10">#REF!</definedName>
    <definedName name="__________ddn600">#REF!</definedName>
    <definedName name="__________dgt100" localSheetId="8">'[8]dongia _2_'!#REF!</definedName>
    <definedName name="__________dgt100" localSheetId="13">'[8]dongia _2_'!#REF!</definedName>
    <definedName name="__________dgt100" localSheetId="0">'[8]dongia _2_'!#REF!</definedName>
    <definedName name="__________dgt100" localSheetId="11">'[8]dongia _2_'!#REF!</definedName>
    <definedName name="__________dgt100" localSheetId="12">'[8]dongia _2_'!#REF!</definedName>
    <definedName name="__________dgt100" localSheetId="14">'[8]dongia _2_'!#REF!</definedName>
    <definedName name="__________dgt100" localSheetId="1">'[8]dongia _2_'!#REF!</definedName>
    <definedName name="__________dgt100" localSheetId="7">'[8]dongia _2_'!#REF!</definedName>
    <definedName name="__________dgt100" localSheetId="9">'[8]dongia _2_'!#REF!</definedName>
    <definedName name="__________dgt100" localSheetId="10">'[8]dongia _2_'!#REF!</definedName>
    <definedName name="__________dgt100">'[8]dongia _2_'!#REF!</definedName>
    <definedName name="__________DIV10" localSheetId="8">'[5]daftar kuantitas'!#REF!</definedName>
    <definedName name="__________DIV10" localSheetId="13">'[5]daftar kuantitas'!#REF!</definedName>
    <definedName name="__________DIV10" localSheetId="0">'[5]daftar kuantitas'!#REF!</definedName>
    <definedName name="__________DIV10" localSheetId="11">'[5]daftar kuantitas'!#REF!</definedName>
    <definedName name="__________DIV10" localSheetId="12">'[5]daftar kuantitas'!#REF!</definedName>
    <definedName name="__________DIV10" localSheetId="14">'[5]daftar kuantitas'!#REF!</definedName>
    <definedName name="__________DIV10" localSheetId="1">'[5]daftar kuantitas'!#REF!</definedName>
    <definedName name="__________DIV10" localSheetId="7">'[5]daftar kuantitas'!#REF!</definedName>
    <definedName name="__________DIV10" localSheetId="9">'[5]daftar kuantitas'!#REF!</definedName>
    <definedName name="__________DIV10" localSheetId="10">'[5]daftar kuantitas'!#REF!</definedName>
    <definedName name="__________DIV10">'[5]daftar kuantitas'!#REF!</definedName>
    <definedName name="__________DIV11" localSheetId="8">'[5]daftar kuantitas'!#REF!</definedName>
    <definedName name="__________DIV11" localSheetId="13">'[5]daftar kuantitas'!#REF!</definedName>
    <definedName name="__________DIV11" localSheetId="0">'[5]daftar kuantitas'!#REF!</definedName>
    <definedName name="__________DIV11" localSheetId="11">'[5]daftar kuantitas'!#REF!</definedName>
    <definedName name="__________DIV11" localSheetId="12">'[5]daftar kuantitas'!#REF!</definedName>
    <definedName name="__________DIV11" localSheetId="14">'[5]daftar kuantitas'!#REF!</definedName>
    <definedName name="__________DIV11" localSheetId="1">'[5]daftar kuantitas'!#REF!</definedName>
    <definedName name="__________DIV11" localSheetId="7">'[5]daftar kuantitas'!#REF!</definedName>
    <definedName name="__________DIV11" localSheetId="9">'[5]daftar kuantitas'!#REF!</definedName>
    <definedName name="__________DIV11" localSheetId="10">'[5]daftar kuantitas'!#REF!</definedName>
    <definedName name="__________DIV11">'[5]daftar kuantitas'!#REF!</definedName>
    <definedName name="__________DIV8" localSheetId="8">'[5]daftar kuantitas'!#REF!</definedName>
    <definedName name="__________DIV8" localSheetId="13">'[5]daftar kuantitas'!#REF!</definedName>
    <definedName name="__________DIV8" localSheetId="0">'[5]daftar kuantitas'!#REF!</definedName>
    <definedName name="__________DIV8" localSheetId="11">'[5]daftar kuantitas'!#REF!</definedName>
    <definedName name="__________DIV8" localSheetId="12">'[5]daftar kuantitas'!#REF!</definedName>
    <definedName name="__________DIV8" localSheetId="14">'[5]daftar kuantitas'!#REF!</definedName>
    <definedName name="__________DIV8" localSheetId="1">'[5]daftar kuantitas'!#REF!</definedName>
    <definedName name="__________DIV8" localSheetId="7">'[5]daftar kuantitas'!#REF!</definedName>
    <definedName name="__________DIV8" localSheetId="9">'[5]daftar kuantitas'!#REF!</definedName>
    <definedName name="__________DIV8" localSheetId="10">'[5]daftar kuantitas'!#REF!</definedName>
    <definedName name="__________DIV8">'[5]daftar kuantitas'!#REF!</definedName>
    <definedName name="__________DIV9" localSheetId="8">'[5]daftar kuantitas'!#REF!</definedName>
    <definedName name="__________DIV9" localSheetId="13">'[5]daftar kuantitas'!#REF!</definedName>
    <definedName name="__________DIV9" localSheetId="0">'[5]daftar kuantitas'!#REF!</definedName>
    <definedName name="__________DIV9" localSheetId="11">'[5]daftar kuantitas'!#REF!</definedName>
    <definedName name="__________DIV9" localSheetId="12">'[5]daftar kuantitas'!#REF!</definedName>
    <definedName name="__________DIV9" localSheetId="14">'[5]daftar kuantitas'!#REF!</definedName>
    <definedName name="__________DIV9" localSheetId="1">'[5]daftar kuantitas'!#REF!</definedName>
    <definedName name="__________DIV9" localSheetId="7">'[5]daftar kuantitas'!#REF!</definedName>
    <definedName name="__________DIV9" localSheetId="9">'[5]daftar kuantitas'!#REF!</definedName>
    <definedName name="__________DIV9" localSheetId="10">'[5]daftar kuantitas'!#REF!</definedName>
    <definedName name="__________DIV9">'[5]daftar kuantitas'!#REF!</definedName>
    <definedName name="__________GID1">[8]LKVL_CK_HT_GD1!$A$4</definedName>
    <definedName name="__________HAL7" localSheetId="8">'[5]daftar kuantitas'!#REF!</definedName>
    <definedName name="__________HAL7" localSheetId="13">'[5]daftar kuantitas'!#REF!</definedName>
    <definedName name="__________HAL7" localSheetId="0">'[5]daftar kuantitas'!#REF!</definedName>
    <definedName name="__________HAL7" localSheetId="11">'[5]daftar kuantitas'!#REF!</definedName>
    <definedName name="__________HAL7" localSheetId="12">'[5]daftar kuantitas'!#REF!</definedName>
    <definedName name="__________HAL7" localSheetId="14">'[5]daftar kuantitas'!#REF!</definedName>
    <definedName name="__________HAL7" localSheetId="1">'[5]daftar kuantitas'!#REF!</definedName>
    <definedName name="__________HAL7" localSheetId="7">'[5]daftar kuantitas'!#REF!</definedName>
    <definedName name="__________HAL7" localSheetId="9">'[5]daftar kuantitas'!#REF!</definedName>
    <definedName name="__________HAL7" localSheetId="10">'[5]daftar kuantitas'!#REF!</definedName>
    <definedName name="__________HAL7">'[5]daftar kuantitas'!#REF!</definedName>
    <definedName name="__________MAC12" localSheetId="8">#REF!</definedName>
    <definedName name="__________MAC12" localSheetId="13">#REF!</definedName>
    <definedName name="__________MAC12" localSheetId="0">#REF!</definedName>
    <definedName name="__________MAC12" localSheetId="11">#REF!</definedName>
    <definedName name="__________MAC12" localSheetId="12">#REF!</definedName>
    <definedName name="__________MAC12" localSheetId="14">#REF!</definedName>
    <definedName name="__________MAC12" localSheetId="1">#REF!</definedName>
    <definedName name="__________MAC12" localSheetId="7">#REF!</definedName>
    <definedName name="__________MAC12" localSheetId="9">#REF!</definedName>
    <definedName name="__________MAC12" localSheetId="10">#REF!</definedName>
    <definedName name="__________MAC12">#REF!</definedName>
    <definedName name="__________MAC46" localSheetId="8">#REF!</definedName>
    <definedName name="__________MAC46" localSheetId="13">#REF!</definedName>
    <definedName name="__________MAC46" localSheetId="0">#REF!</definedName>
    <definedName name="__________MAC46" localSheetId="11">#REF!</definedName>
    <definedName name="__________MAC46" localSheetId="12">#REF!</definedName>
    <definedName name="__________MAC46" localSheetId="14">#REF!</definedName>
    <definedName name="__________MAC46" localSheetId="1">#REF!</definedName>
    <definedName name="__________MAC46" localSheetId="7">#REF!</definedName>
    <definedName name="__________MAC46" localSheetId="9">#REF!</definedName>
    <definedName name="__________MAC46" localSheetId="10">#REF!</definedName>
    <definedName name="__________MAC46">#REF!</definedName>
    <definedName name="__________MDE01" localSheetId="8">#REF!</definedName>
    <definedName name="__________MDE01" localSheetId="13">#REF!</definedName>
    <definedName name="__________MDE01" localSheetId="0">#REF!</definedName>
    <definedName name="__________MDE01" localSheetId="11">#REF!</definedName>
    <definedName name="__________MDE01" localSheetId="12">#REF!</definedName>
    <definedName name="__________MDE01" localSheetId="14">#REF!</definedName>
    <definedName name="__________MDE01" localSheetId="1">#REF!</definedName>
    <definedName name="__________MDE01" localSheetId="7">#REF!</definedName>
    <definedName name="__________MDE01" localSheetId="9">#REF!</definedName>
    <definedName name="__________MDE01" localSheetId="10">#REF!</definedName>
    <definedName name="__________MDE01">#REF!</definedName>
    <definedName name="__________MDE02">[12]ALAT!$BO$47</definedName>
    <definedName name="__________MDE03">[12]ALAT!$BO$67</definedName>
    <definedName name="__________MDE04">[12]ALAT!$BO$87</definedName>
    <definedName name="__________MDE05">[12]ALAT!$BO$107</definedName>
    <definedName name="__________MDE06">[12]ALAT!$BO$127</definedName>
    <definedName name="__________MDE07">[12]ALAT!$BO$147</definedName>
    <definedName name="__________MDE08">[12]ALAT!$BO$167</definedName>
    <definedName name="__________MDE09">[12]ALAT!$BO$187</definedName>
    <definedName name="__________MDE10">[12]ALAT!$BO$207</definedName>
    <definedName name="__________MDE11">[12]ALAT!$BO$227</definedName>
    <definedName name="__________MDE12">[12]ALAT!$BO$247</definedName>
    <definedName name="__________MDE13">[12]ALAT!$BO$267</definedName>
    <definedName name="__________MDE14">[12]ALAT!$BO$287</definedName>
    <definedName name="__________MDE15">[12]ALAT!$BO$307</definedName>
    <definedName name="__________MDE16">[12]ALAT!$BO$327</definedName>
    <definedName name="__________MDE17">[12]ALAT!$BO$347</definedName>
    <definedName name="__________MDE18">[12]ALAT!$BO$367</definedName>
    <definedName name="__________MDE19">[12]ALAT!$BO$387</definedName>
    <definedName name="__________MDE20">[12]ALAT!$BO$407</definedName>
    <definedName name="__________MDE21">[12]ALAT!$BO$427</definedName>
    <definedName name="__________MDE22">[12]ALAT!$BO$447</definedName>
    <definedName name="__________MDE23">[12]ALAT!$BO$467</definedName>
    <definedName name="__________MDE24">[12]ALAT!$BO$487</definedName>
    <definedName name="__________MDE25">[12]ALAT!$BO$507</definedName>
    <definedName name="__________MDE26">[12]ALAT!$BO$527</definedName>
    <definedName name="__________MDE27">[12]ALAT!$BO$547</definedName>
    <definedName name="__________MDE28">[12]ALAT!$BO$567</definedName>
    <definedName name="__________MDE29">[12]ALAT!$BO$587</definedName>
    <definedName name="__________MDE30">[12]ALAT!$BO$607</definedName>
    <definedName name="__________MDE31">[12]ALAT!$BO$627</definedName>
    <definedName name="__________MDE32">[12]ALAT!$BO$647</definedName>
    <definedName name="__________MDE33">[12]ALAT!$BO$667</definedName>
    <definedName name="__________MDE34">[12]ALAT!$BO$698</definedName>
    <definedName name="__________MDE35">'[7]Peralatan (2)'!$R$27</definedName>
    <definedName name="__________ME01" localSheetId="8">#REF!</definedName>
    <definedName name="__________ME01" localSheetId="13">#REF!</definedName>
    <definedName name="__________ME01" localSheetId="0">#REF!</definedName>
    <definedName name="__________ME01" localSheetId="11">#REF!</definedName>
    <definedName name="__________ME01" localSheetId="12">#REF!</definedName>
    <definedName name="__________ME01" localSheetId="14">#REF!</definedName>
    <definedName name="__________ME01" localSheetId="1">#REF!</definedName>
    <definedName name="__________ME01" localSheetId="7">#REF!</definedName>
    <definedName name="__________ME01" localSheetId="9">#REF!</definedName>
    <definedName name="__________ME01" localSheetId="10">#REF!</definedName>
    <definedName name="__________ME01">#REF!</definedName>
    <definedName name="__________ME02">[12]ALAT!$BO$46</definedName>
    <definedName name="__________ME03">[12]ALAT!$BO$66</definedName>
    <definedName name="__________ME04">[12]ALAT!$BO$86</definedName>
    <definedName name="__________ME05">[12]ALAT!$BO$106</definedName>
    <definedName name="__________ME06">[12]ALAT!$BO$126</definedName>
    <definedName name="__________ME07">[12]ALAT!$BO$146</definedName>
    <definedName name="__________ME08">[12]ALAT!$BO$166</definedName>
    <definedName name="__________ME09">[12]ALAT!$BO$186</definedName>
    <definedName name="__________ME10">[12]ALAT!$BO$206</definedName>
    <definedName name="__________ME11">[12]ALAT!$BO$226</definedName>
    <definedName name="__________ME12">[12]ALAT!$BO$246</definedName>
    <definedName name="__________ME13">[12]ALAT!$BO$266</definedName>
    <definedName name="__________ME14">[12]ALAT!$BO$286</definedName>
    <definedName name="__________ME15">[12]ALAT!$BO$306</definedName>
    <definedName name="__________ME16">[12]ALAT!$BO$326</definedName>
    <definedName name="__________ME17">[12]ALAT!$BO$346</definedName>
    <definedName name="__________ME18">[12]ALAT!$BO$366</definedName>
    <definedName name="__________ME19">[12]ALAT!$BO$386</definedName>
    <definedName name="__________ME20">[12]ALAT!$BO$406</definedName>
    <definedName name="__________ME21">[12]ALAT!$BO$426</definedName>
    <definedName name="__________ME22">[12]ALAT!$BO$446</definedName>
    <definedName name="__________ME23">[12]ALAT!$BO$466</definedName>
    <definedName name="__________ME24">[12]ALAT!$BO$486</definedName>
    <definedName name="__________ME25">[12]ALAT!$BO$506</definedName>
    <definedName name="__________ME26">[12]ALAT!$BO$526</definedName>
    <definedName name="__________ME27">[12]ALAT!$BO$546</definedName>
    <definedName name="__________ME28">[12]ALAT!$BO$566</definedName>
    <definedName name="__________ME29">[12]ALAT!$BO$586</definedName>
    <definedName name="__________ME30">[12]ALAT!$BO$606</definedName>
    <definedName name="__________ME31">[12]ALAT!$BO$626</definedName>
    <definedName name="__________ME32">[12]ALAT!$BO$646</definedName>
    <definedName name="__________ME33">[12]ALAT!$BO$666</definedName>
    <definedName name="__________ME34">[12]ALAT!$BO$697</definedName>
    <definedName name="__________ME35">'[7]Peralatan (2)'!$R$26</definedName>
    <definedName name="__________NCL100" localSheetId="8">#REF!</definedName>
    <definedName name="__________NCL100" localSheetId="13">#REF!</definedName>
    <definedName name="__________NCL100" localSheetId="0">#REF!</definedName>
    <definedName name="__________NCL100" localSheetId="11">#REF!</definedName>
    <definedName name="__________NCL100" localSheetId="12">#REF!</definedName>
    <definedName name="__________NCL100" localSheetId="14">#REF!</definedName>
    <definedName name="__________NCL100" localSheetId="1">#REF!</definedName>
    <definedName name="__________NCL100" localSheetId="7">#REF!</definedName>
    <definedName name="__________NCL100" localSheetId="9">#REF!</definedName>
    <definedName name="__________NCL100" localSheetId="10">#REF!</definedName>
    <definedName name="__________NCL100">#REF!</definedName>
    <definedName name="__________NCL200" localSheetId="8">#REF!</definedName>
    <definedName name="__________NCL200" localSheetId="13">#REF!</definedName>
    <definedName name="__________NCL200" localSheetId="0">#REF!</definedName>
    <definedName name="__________NCL200" localSheetId="11">#REF!</definedName>
    <definedName name="__________NCL200" localSheetId="12">#REF!</definedName>
    <definedName name="__________NCL200" localSheetId="14">#REF!</definedName>
    <definedName name="__________NCL200" localSheetId="1">#REF!</definedName>
    <definedName name="__________NCL200" localSheetId="7">#REF!</definedName>
    <definedName name="__________NCL200" localSheetId="9">#REF!</definedName>
    <definedName name="__________NCL200" localSheetId="10">#REF!</definedName>
    <definedName name="__________NCL200">#REF!</definedName>
    <definedName name="__________NCL250" localSheetId="8">#REF!</definedName>
    <definedName name="__________NCL250" localSheetId="13">#REF!</definedName>
    <definedName name="__________NCL250" localSheetId="0">#REF!</definedName>
    <definedName name="__________NCL250" localSheetId="11">#REF!</definedName>
    <definedName name="__________NCL250" localSheetId="12">#REF!</definedName>
    <definedName name="__________NCL250" localSheetId="14">#REF!</definedName>
    <definedName name="__________NCL250" localSheetId="1">#REF!</definedName>
    <definedName name="__________NCL250" localSheetId="7">#REF!</definedName>
    <definedName name="__________NCL250" localSheetId="9">#REF!</definedName>
    <definedName name="__________NCL250" localSheetId="10">#REF!</definedName>
    <definedName name="__________NCL250">#REF!</definedName>
    <definedName name="__________nin190" localSheetId="8">#REF!</definedName>
    <definedName name="__________nin190" localSheetId="13">#REF!</definedName>
    <definedName name="__________nin190" localSheetId="0">#REF!</definedName>
    <definedName name="__________nin190" localSheetId="11">#REF!</definedName>
    <definedName name="__________nin190" localSheetId="12">#REF!</definedName>
    <definedName name="__________nin190" localSheetId="14">#REF!</definedName>
    <definedName name="__________nin190" localSheetId="1">#REF!</definedName>
    <definedName name="__________nin190" localSheetId="7">#REF!</definedName>
    <definedName name="__________nin190" localSheetId="9">#REF!</definedName>
    <definedName name="__________nin190" localSheetId="10">#REF!</definedName>
    <definedName name="__________nin190">#REF!</definedName>
    <definedName name="__________sc1" localSheetId="8">#REF!</definedName>
    <definedName name="__________sc1" localSheetId="13">#REF!</definedName>
    <definedName name="__________sc1" localSheetId="0">#REF!</definedName>
    <definedName name="__________sc1" localSheetId="11">#REF!</definedName>
    <definedName name="__________sc1" localSheetId="12">#REF!</definedName>
    <definedName name="__________sc1" localSheetId="14">#REF!</definedName>
    <definedName name="__________sc1" localSheetId="1">#REF!</definedName>
    <definedName name="__________sc1" localSheetId="7">#REF!</definedName>
    <definedName name="__________sc1" localSheetId="9">#REF!</definedName>
    <definedName name="__________sc1" localSheetId="10">#REF!</definedName>
    <definedName name="__________sc1">#REF!</definedName>
    <definedName name="__________SC2" localSheetId="8">#REF!</definedName>
    <definedName name="__________SC2" localSheetId="13">#REF!</definedName>
    <definedName name="__________SC2" localSheetId="0">#REF!</definedName>
    <definedName name="__________SC2" localSheetId="11">#REF!</definedName>
    <definedName name="__________SC2" localSheetId="12">#REF!</definedName>
    <definedName name="__________SC2" localSheetId="14">#REF!</definedName>
    <definedName name="__________SC2" localSheetId="1">#REF!</definedName>
    <definedName name="__________SC2" localSheetId="7">#REF!</definedName>
    <definedName name="__________SC2" localSheetId="9">#REF!</definedName>
    <definedName name="__________SC2" localSheetId="10">#REF!</definedName>
    <definedName name="__________SC2">#REF!</definedName>
    <definedName name="__________sc3" localSheetId="8">#REF!</definedName>
    <definedName name="__________sc3" localSheetId="13">#REF!</definedName>
    <definedName name="__________sc3" localSheetId="0">#REF!</definedName>
    <definedName name="__________sc3" localSheetId="11">#REF!</definedName>
    <definedName name="__________sc3" localSheetId="12">#REF!</definedName>
    <definedName name="__________sc3" localSheetId="14">#REF!</definedName>
    <definedName name="__________sc3" localSheetId="1">#REF!</definedName>
    <definedName name="__________sc3" localSheetId="7">#REF!</definedName>
    <definedName name="__________sc3" localSheetId="9">#REF!</definedName>
    <definedName name="__________sc3" localSheetId="10">#REF!</definedName>
    <definedName name="__________sc3">#REF!</definedName>
    <definedName name="__________SN3" localSheetId="8">#REF!</definedName>
    <definedName name="__________SN3" localSheetId="13">#REF!</definedName>
    <definedName name="__________SN3" localSheetId="0">#REF!</definedName>
    <definedName name="__________SN3" localSheetId="11">#REF!</definedName>
    <definedName name="__________SN3" localSheetId="12">#REF!</definedName>
    <definedName name="__________SN3" localSheetId="14">#REF!</definedName>
    <definedName name="__________SN3" localSheetId="1">#REF!</definedName>
    <definedName name="__________SN3" localSheetId="7">#REF!</definedName>
    <definedName name="__________SN3" localSheetId="9">#REF!</definedName>
    <definedName name="__________SN3" localSheetId="10">#REF!</definedName>
    <definedName name="__________SN3">#REF!</definedName>
    <definedName name="__________th100" localSheetId="8">'[10]dongia _2_'!#REF!</definedName>
    <definedName name="__________th100" localSheetId="13">'[10]dongia _2_'!#REF!</definedName>
    <definedName name="__________th100" localSheetId="0">'[10]dongia _2_'!#REF!</definedName>
    <definedName name="__________th100" localSheetId="11">'[10]dongia _2_'!#REF!</definedName>
    <definedName name="__________th100" localSheetId="12">'[10]dongia _2_'!#REF!</definedName>
    <definedName name="__________th100" localSheetId="14">'[10]dongia _2_'!#REF!</definedName>
    <definedName name="__________th100" localSheetId="1">'[10]dongia _2_'!#REF!</definedName>
    <definedName name="__________th100" localSheetId="7">'[10]dongia _2_'!#REF!</definedName>
    <definedName name="__________th100" localSheetId="9">'[10]dongia _2_'!#REF!</definedName>
    <definedName name="__________th100" localSheetId="10">'[10]dongia _2_'!#REF!</definedName>
    <definedName name="__________th100">'[10]dongia _2_'!#REF!</definedName>
    <definedName name="__________TH160" localSheetId="8">'[10]dongia _2_'!#REF!</definedName>
    <definedName name="__________TH160" localSheetId="13">'[10]dongia _2_'!#REF!</definedName>
    <definedName name="__________TH160" localSheetId="0">'[10]dongia _2_'!#REF!</definedName>
    <definedName name="__________TH160" localSheetId="11">'[10]dongia _2_'!#REF!</definedName>
    <definedName name="__________TH160" localSheetId="12">'[10]dongia _2_'!#REF!</definedName>
    <definedName name="__________TH160" localSheetId="14">'[10]dongia _2_'!#REF!</definedName>
    <definedName name="__________TH160" localSheetId="1">'[10]dongia _2_'!#REF!</definedName>
    <definedName name="__________TH160" localSheetId="7">'[10]dongia _2_'!#REF!</definedName>
    <definedName name="__________TH160" localSheetId="9">'[10]dongia _2_'!#REF!</definedName>
    <definedName name="__________TH160" localSheetId="10">'[10]dongia _2_'!#REF!</definedName>
    <definedName name="__________TH160">'[10]dongia _2_'!#REF!</definedName>
    <definedName name="__________TL1" localSheetId="8">#REF!</definedName>
    <definedName name="__________TL1" localSheetId="13">#REF!</definedName>
    <definedName name="__________TL1" localSheetId="0">#REF!</definedName>
    <definedName name="__________TL1" localSheetId="11">#REF!</definedName>
    <definedName name="__________TL1" localSheetId="12">#REF!</definedName>
    <definedName name="__________TL1" localSheetId="14">#REF!</definedName>
    <definedName name="__________TL1" localSheetId="1">#REF!</definedName>
    <definedName name="__________TL1" localSheetId="7">#REF!</definedName>
    <definedName name="__________TL1" localSheetId="9">#REF!</definedName>
    <definedName name="__________TL1" localSheetId="10">#REF!</definedName>
    <definedName name="__________TL1">#REF!</definedName>
    <definedName name="__________TL2" localSheetId="8">#REF!</definedName>
    <definedName name="__________TL2" localSheetId="13">#REF!</definedName>
    <definedName name="__________TL2" localSheetId="0">#REF!</definedName>
    <definedName name="__________TL2" localSheetId="11">#REF!</definedName>
    <definedName name="__________TL2" localSheetId="12">#REF!</definedName>
    <definedName name="__________TL2" localSheetId="14">#REF!</definedName>
    <definedName name="__________TL2" localSheetId="1">#REF!</definedName>
    <definedName name="__________TL2" localSheetId="7">#REF!</definedName>
    <definedName name="__________TL2" localSheetId="9">#REF!</definedName>
    <definedName name="__________TL2" localSheetId="10">#REF!</definedName>
    <definedName name="__________TL2">#REF!</definedName>
    <definedName name="__________TL3" localSheetId="8">#REF!</definedName>
    <definedName name="__________TL3" localSheetId="13">#REF!</definedName>
    <definedName name="__________TL3" localSheetId="0">#REF!</definedName>
    <definedName name="__________TL3" localSheetId="11">#REF!</definedName>
    <definedName name="__________TL3" localSheetId="12">#REF!</definedName>
    <definedName name="__________TL3" localSheetId="14">#REF!</definedName>
    <definedName name="__________TL3" localSheetId="1">#REF!</definedName>
    <definedName name="__________TL3" localSheetId="7">#REF!</definedName>
    <definedName name="__________TL3" localSheetId="9">#REF!</definedName>
    <definedName name="__________TL3" localSheetId="10">#REF!</definedName>
    <definedName name="__________TL3">#REF!</definedName>
    <definedName name="__________TLA120" localSheetId="8">#REF!</definedName>
    <definedName name="__________TLA120" localSheetId="13">#REF!</definedName>
    <definedName name="__________TLA120" localSheetId="0">#REF!</definedName>
    <definedName name="__________TLA120" localSheetId="11">#REF!</definedName>
    <definedName name="__________TLA120" localSheetId="12">#REF!</definedName>
    <definedName name="__________TLA120" localSheetId="14">#REF!</definedName>
    <definedName name="__________TLA120" localSheetId="1">#REF!</definedName>
    <definedName name="__________TLA120" localSheetId="7">#REF!</definedName>
    <definedName name="__________TLA120" localSheetId="9">#REF!</definedName>
    <definedName name="__________TLA120" localSheetId="10">#REF!</definedName>
    <definedName name="__________TLA120">#REF!</definedName>
    <definedName name="__________TLA35" localSheetId="8">#REF!</definedName>
    <definedName name="__________TLA35" localSheetId="13">#REF!</definedName>
    <definedName name="__________TLA35" localSheetId="0">#REF!</definedName>
    <definedName name="__________TLA35" localSheetId="11">#REF!</definedName>
    <definedName name="__________TLA35" localSheetId="12">#REF!</definedName>
    <definedName name="__________TLA35" localSheetId="14">#REF!</definedName>
    <definedName name="__________TLA35" localSheetId="1">#REF!</definedName>
    <definedName name="__________TLA35" localSheetId="7">#REF!</definedName>
    <definedName name="__________TLA35" localSheetId="9">#REF!</definedName>
    <definedName name="__________TLA35" localSheetId="10">#REF!</definedName>
    <definedName name="__________TLA35">#REF!</definedName>
    <definedName name="__________TLA50" localSheetId="8">#REF!</definedName>
    <definedName name="__________TLA50" localSheetId="13">#REF!</definedName>
    <definedName name="__________TLA50" localSheetId="0">#REF!</definedName>
    <definedName name="__________TLA50" localSheetId="11">#REF!</definedName>
    <definedName name="__________TLA50" localSheetId="12">#REF!</definedName>
    <definedName name="__________TLA50" localSheetId="14">#REF!</definedName>
    <definedName name="__________TLA50" localSheetId="1">#REF!</definedName>
    <definedName name="__________TLA50" localSheetId="7">#REF!</definedName>
    <definedName name="__________TLA50" localSheetId="9">#REF!</definedName>
    <definedName name="__________TLA50" localSheetId="10">#REF!</definedName>
    <definedName name="__________TLA50">#REF!</definedName>
    <definedName name="__________TLA70" localSheetId="8">#REF!</definedName>
    <definedName name="__________TLA70" localSheetId="13">#REF!</definedName>
    <definedName name="__________TLA70" localSheetId="0">#REF!</definedName>
    <definedName name="__________TLA70" localSheetId="11">#REF!</definedName>
    <definedName name="__________TLA70" localSheetId="12">#REF!</definedName>
    <definedName name="__________TLA70" localSheetId="14">#REF!</definedName>
    <definedName name="__________TLA70" localSheetId="1">#REF!</definedName>
    <definedName name="__________TLA70" localSheetId="7">#REF!</definedName>
    <definedName name="__________TLA70" localSheetId="9">#REF!</definedName>
    <definedName name="__________TLA70" localSheetId="10">#REF!</definedName>
    <definedName name="__________TLA70">#REF!</definedName>
    <definedName name="__________TLA95" localSheetId="8">#REF!</definedName>
    <definedName name="__________TLA95" localSheetId="13">#REF!</definedName>
    <definedName name="__________TLA95" localSheetId="0">#REF!</definedName>
    <definedName name="__________TLA95" localSheetId="11">#REF!</definedName>
    <definedName name="__________TLA95" localSheetId="12">#REF!</definedName>
    <definedName name="__________TLA95" localSheetId="14">#REF!</definedName>
    <definedName name="__________TLA95" localSheetId="1">#REF!</definedName>
    <definedName name="__________TLA95" localSheetId="7">#REF!</definedName>
    <definedName name="__________TLA95" localSheetId="9">#REF!</definedName>
    <definedName name="__________TLA95" localSheetId="10">#REF!</definedName>
    <definedName name="__________TLA95">#REF!</definedName>
    <definedName name="__________TR250" localSheetId="8">'[10]dongia _2_'!#REF!</definedName>
    <definedName name="__________TR250" localSheetId="13">'[10]dongia _2_'!#REF!</definedName>
    <definedName name="__________TR250" localSheetId="0">'[10]dongia _2_'!#REF!</definedName>
    <definedName name="__________TR250" localSheetId="11">'[10]dongia _2_'!#REF!</definedName>
    <definedName name="__________TR250" localSheetId="12">'[10]dongia _2_'!#REF!</definedName>
    <definedName name="__________TR250" localSheetId="14">'[10]dongia _2_'!#REF!</definedName>
    <definedName name="__________TR250" localSheetId="1">'[10]dongia _2_'!#REF!</definedName>
    <definedName name="__________TR250" localSheetId="7">'[10]dongia _2_'!#REF!</definedName>
    <definedName name="__________TR250" localSheetId="9">'[10]dongia _2_'!#REF!</definedName>
    <definedName name="__________TR250" localSheetId="10">'[10]dongia _2_'!#REF!</definedName>
    <definedName name="__________TR250">'[10]dongia _2_'!#REF!</definedName>
    <definedName name="__________tr375" localSheetId="8">[10]giathanh1!#REF!</definedName>
    <definedName name="__________tr375" localSheetId="13">[10]giathanh1!#REF!</definedName>
    <definedName name="__________tr375" localSheetId="0">[10]giathanh1!#REF!</definedName>
    <definedName name="__________tr375" localSheetId="11">[10]giathanh1!#REF!</definedName>
    <definedName name="__________tr375" localSheetId="12">[10]giathanh1!#REF!</definedName>
    <definedName name="__________tr375" localSheetId="14">[10]giathanh1!#REF!</definedName>
    <definedName name="__________tr375" localSheetId="1">[10]giathanh1!#REF!</definedName>
    <definedName name="__________tr375" localSheetId="7">[10]giathanh1!#REF!</definedName>
    <definedName name="__________tr375" localSheetId="9">[10]giathanh1!#REF!</definedName>
    <definedName name="__________tr375" localSheetId="10">[10]giathanh1!#REF!</definedName>
    <definedName name="__________tr375">[10]giathanh1!#REF!</definedName>
    <definedName name="__________VL100" localSheetId="8">#REF!</definedName>
    <definedName name="__________VL100" localSheetId="13">#REF!</definedName>
    <definedName name="__________VL100" localSheetId="0">#REF!</definedName>
    <definedName name="__________VL100" localSheetId="11">#REF!</definedName>
    <definedName name="__________VL100" localSheetId="12">#REF!</definedName>
    <definedName name="__________VL100" localSheetId="14">#REF!</definedName>
    <definedName name="__________VL100" localSheetId="1">#REF!</definedName>
    <definedName name="__________VL100" localSheetId="7">#REF!</definedName>
    <definedName name="__________VL100" localSheetId="9">#REF!</definedName>
    <definedName name="__________VL100" localSheetId="10">#REF!</definedName>
    <definedName name="__________VL100">#REF!</definedName>
    <definedName name="__________VL200" localSheetId="8">#REF!</definedName>
    <definedName name="__________VL200" localSheetId="13">#REF!</definedName>
    <definedName name="__________VL200" localSheetId="0">#REF!</definedName>
    <definedName name="__________VL200" localSheetId="11">#REF!</definedName>
    <definedName name="__________VL200" localSheetId="12">#REF!</definedName>
    <definedName name="__________VL200" localSheetId="14">#REF!</definedName>
    <definedName name="__________VL200" localSheetId="1">#REF!</definedName>
    <definedName name="__________VL200" localSheetId="7">#REF!</definedName>
    <definedName name="__________VL200" localSheetId="9">#REF!</definedName>
    <definedName name="__________VL200" localSheetId="10">#REF!</definedName>
    <definedName name="__________VL200">#REF!</definedName>
    <definedName name="__________VL250" localSheetId="8">#REF!</definedName>
    <definedName name="__________VL250" localSheetId="13">#REF!</definedName>
    <definedName name="__________VL250" localSheetId="0">#REF!</definedName>
    <definedName name="__________VL250" localSheetId="11">#REF!</definedName>
    <definedName name="__________VL250" localSheetId="12">#REF!</definedName>
    <definedName name="__________VL250" localSheetId="14">#REF!</definedName>
    <definedName name="__________VL250" localSheetId="1">#REF!</definedName>
    <definedName name="__________VL250" localSheetId="7">#REF!</definedName>
    <definedName name="__________VL250" localSheetId="9">#REF!</definedName>
    <definedName name="__________VL250" localSheetId="10">#REF!</definedName>
    <definedName name="__________VL250">#REF!</definedName>
    <definedName name="_________abb91" localSheetId="8">[8]chitimc!#REF!</definedName>
    <definedName name="_________abb91" localSheetId="13">[8]chitimc!#REF!</definedName>
    <definedName name="_________abb91" localSheetId="0">[8]chitimc!#REF!</definedName>
    <definedName name="_________abb91" localSheetId="11">[8]chitimc!#REF!</definedName>
    <definedName name="_________abb91" localSheetId="12">[8]chitimc!#REF!</definedName>
    <definedName name="_________abb91" localSheetId="14">[8]chitimc!#REF!</definedName>
    <definedName name="_________abb91" localSheetId="1">[8]chitimc!#REF!</definedName>
    <definedName name="_________abb91" localSheetId="7">[8]chitimc!#REF!</definedName>
    <definedName name="_________abb91" localSheetId="9">[8]chitimc!#REF!</definedName>
    <definedName name="_________abb91" localSheetId="10">[8]chitimc!#REF!</definedName>
    <definedName name="_________abb91">[8]chitimc!#REF!</definedName>
    <definedName name="_________CT250" localSheetId="8">'[8]dongia _2_'!#REF!</definedName>
    <definedName name="_________CT250" localSheetId="13">'[8]dongia _2_'!#REF!</definedName>
    <definedName name="_________CT250" localSheetId="0">'[8]dongia _2_'!#REF!</definedName>
    <definedName name="_________CT250" localSheetId="11">'[8]dongia _2_'!#REF!</definedName>
    <definedName name="_________CT250" localSheetId="12">'[8]dongia _2_'!#REF!</definedName>
    <definedName name="_________CT250" localSheetId="14">'[8]dongia _2_'!#REF!</definedName>
    <definedName name="_________CT250" localSheetId="1">'[8]dongia _2_'!#REF!</definedName>
    <definedName name="_________CT250" localSheetId="7">'[8]dongia _2_'!#REF!</definedName>
    <definedName name="_________CT250" localSheetId="9">'[8]dongia _2_'!#REF!</definedName>
    <definedName name="_________CT250" localSheetId="10">'[8]dongia _2_'!#REF!</definedName>
    <definedName name="_________CT250">'[8]dongia _2_'!#REF!</definedName>
    <definedName name="_________ddn400" localSheetId="8">#REF!</definedName>
    <definedName name="_________ddn400" localSheetId="13">#REF!</definedName>
    <definedName name="_________ddn400" localSheetId="0">#REF!</definedName>
    <definedName name="_________ddn400" localSheetId="11">#REF!</definedName>
    <definedName name="_________ddn400" localSheetId="12">#REF!</definedName>
    <definedName name="_________ddn400" localSheetId="14">#REF!</definedName>
    <definedName name="_________ddn400" localSheetId="1">#REF!</definedName>
    <definedName name="_________ddn400" localSheetId="7">#REF!</definedName>
    <definedName name="_________ddn400" localSheetId="9">#REF!</definedName>
    <definedName name="_________ddn400" localSheetId="10">#REF!</definedName>
    <definedName name="_________ddn400">#REF!</definedName>
    <definedName name="_________ddn600" localSheetId="8">#REF!</definedName>
    <definedName name="_________ddn600" localSheetId="13">#REF!</definedName>
    <definedName name="_________ddn600" localSheetId="0">#REF!</definedName>
    <definedName name="_________ddn600" localSheetId="11">#REF!</definedName>
    <definedName name="_________ddn600" localSheetId="12">#REF!</definedName>
    <definedName name="_________ddn600" localSheetId="14">#REF!</definedName>
    <definedName name="_________ddn600" localSheetId="1">#REF!</definedName>
    <definedName name="_________ddn600" localSheetId="7">#REF!</definedName>
    <definedName name="_________ddn600" localSheetId="9">#REF!</definedName>
    <definedName name="_________ddn600" localSheetId="10">#REF!</definedName>
    <definedName name="_________ddn600">#REF!</definedName>
    <definedName name="_________dgt100" localSheetId="8">'[8]dongia _2_'!#REF!</definedName>
    <definedName name="_________dgt100" localSheetId="13">'[8]dongia _2_'!#REF!</definedName>
    <definedName name="_________dgt100" localSheetId="0">'[8]dongia _2_'!#REF!</definedName>
    <definedName name="_________dgt100" localSheetId="11">'[8]dongia _2_'!#REF!</definedName>
    <definedName name="_________dgt100" localSheetId="12">'[8]dongia _2_'!#REF!</definedName>
    <definedName name="_________dgt100" localSheetId="14">'[8]dongia _2_'!#REF!</definedName>
    <definedName name="_________dgt100" localSheetId="1">'[8]dongia _2_'!#REF!</definedName>
    <definedName name="_________dgt100" localSheetId="7">'[8]dongia _2_'!#REF!</definedName>
    <definedName name="_________dgt100" localSheetId="9">'[8]dongia _2_'!#REF!</definedName>
    <definedName name="_________dgt100" localSheetId="10">'[8]dongia _2_'!#REF!</definedName>
    <definedName name="_________dgt100">'[8]dongia _2_'!#REF!</definedName>
    <definedName name="_________DIV10" localSheetId="8">'[5]daftar kuantitas'!#REF!</definedName>
    <definedName name="_________DIV10" localSheetId="13">'[5]daftar kuantitas'!#REF!</definedName>
    <definedName name="_________DIV10" localSheetId="0">'[5]daftar kuantitas'!#REF!</definedName>
    <definedName name="_________DIV10" localSheetId="11">'[5]daftar kuantitas'!#REF!</definedName>
    <definedName name="_________DIV10" localSheetId="12">'[5]daftar kuantitas'!#REF!</definedName>
    <definedName name="_________DIV10" localSheetId="14">'[5]daftar kuantitas'!#REF!</definedName>
    <definedName name="_________DIV10" localSheetId="1">'[5]daftar kuantitas'!#REF!</definedName>
    <definedName name="_________DIV10" localSheetId="7">'[5]daftar kuantitas'!#REF!</definedName>
    <definedName name="_________DIV10" localSheetId="9">'[5]daftar kuantitas'!#REF!</definedName>
    <definedName name="_________DIV10" localSheetId="10">'[5]daftar kuantitas'!#REF!</definedName>
    <definedName name="_________DIV10">'[5]daftar kuantitas'!#REF!</definedName>
    <definedName name="_________DIV11" localSheetId="8">'[13]Kwt&amp;hrg'!#REF!</definedName>
    <definedName name="_________DIV11" localSheetId="13">'[13]Kwt&amp;hrg'!#REF!</definedName>
    <definedName name="_________DIV11" localSheetId="0">'[13]Kwt&amp;hrg'!#REF!</definedName>
    <definedName name="_________DIV11" localSheetId="11">'[13]Kwt&amp;hrg'!#REF!</definedName>
    <definedName name="_________DIV11" localSheetId="12">'[13]Kwt&amp;hrg'!#REF!</definedName>
    <definedName name="_________DIV11" localSheetId="14">'[13]Kwt&amp;hrg'!#REF!</definedName>
    <definedName name="_________DIV11" localSheetId="1">'[13]Kwt&amp;hrg'!#REF!</definedName>
    <definedName name="_________DIV11" localSheetId="7">'[13]Kwt&amp;hrg'!#REF!</definedName>
    <definedName name="_________DIV11" localSheetId="9">'[13]Kwt&amp;hrg'!#REF!</definedName>
    <definedName name="_________DIV11" localSheetId="10">'[13]Kwt&amp;hrg'!#REF!</definedName>
    <definedName name="_________DIV11">'[13]Kwt&amp;hrg'!#REF!</definedName>
    <definedName name="_________DIV8" localSheetId="8">'[5]daftar kuantitas'!#REF!</definedName>
    <definedName name="_________DIV8" localSheetId="13">'[5]daftar kuantitas'!#REF!</definedName>
    <definedName name="_________DIV8" localSheetId="0">'[5]daftar kuantitas'!#REF!</definedName>
    <definedName name="_________DIV8" localSheetId="11">'[5]daftar kuantitas'!#REF!</definedName>
    <definedName name="_________DIV8" localSheetId="12">'[5]daftar kuantitas'!#REF!</definedName>
    <definedName name="_________DIV8" localSheetId="14">'[5]daftar kuantitas'!#REF!</definedName>
    <definedName name="_________DIV8" localSheetId="1">'[5]daftar kuantitas'!#REF!</definedName>
    <definedName name="_________DIV8" localSheetId="7">'[5]daftar kuantitas'!#REF!</definedName>
    <definedName name="_________DIV8" localSheetId="9">'[5]daftar kuantitas'!#REF!</definedName>
    <definedName name="_________DIV8" localSheetId="10">'[5]daftar kuantitas'!#REF!</definedName>
    <definedName name="_________DIV8">'[5]daftar kuantitas'!#REF!</definedName>
    <definedName name="_________DIV9" localSheetId="8">'[5]daftar kuantitas'!#REF!</definedName>
    <definedName name="_________DIV9" localSheetId="13">'[5]daftar kuantitas'!#REF!</definedName>
    <definedName name="_________DIV9" localSheetId="0">'[5]daftar kuantitas'!#REF!</definedName>
    <definedName name="_________DIV9" localSheetId="11">'[5]daftar kuantitas'!#REF!</definedName>
    <definedName name="_________DIV9" localSheetId="12">'[5]daftar kuantitas'!#REF!</definedName>
    <definedName name="_________DIV9" localSheetId="14">'[5]daftar kuantitas'!#REF!</definedName>
    <definedName name="_________DIV9" localSheetId="1">'[5]daftar kuantitas'!#REF!</definedName>
    <definedName name="_________DIV9" localSheetId="7">'[5]daftar kuantitas'!#REF!</definedName>
    <definedName name="_________DIV9" localSheetId="9">'[5]daftar kuantitas'!#REF!</definedName>
    <definedName name="_________DIV9" localSheetId="10">'[5]daftar kuantitas'!#REF!</definedName>
    <definedName name="_________DIV9">'[5]daftar kuantitas'!#REF!</definedName>
    <definedName name="_________EEE06">[14]Peralatan!$AW$13</definedName>
    <definedName name="_________EEE20">[14]Peralatan!$AW$27</definedName>
    <definedName name="_________EEE22">[14]Peralatan!$AW$29</definedName>
    <definedName name="_________GID1">[8]LKVL_CK_HT_GD1!$A$4</definedName>
    <definedName name="_________HAL7" localSheetId="8">'[5]daftar kuantitas'!#REF!</definedName>
    <definedName name="_________HAL7" localSheetId="13">'[5]daftar kuantitas'!#REF!</definedName>
    <definedName name="_________HAL7" localSheetId="0">'[5]daftar kuantitas'!#REF!</definedName>
    <definedName name="_________HAL7" localSheetId="11">'[5]daftar kuantitas'!#REF!</definedName>
    <definedName name="_________HAL7" localSheetId="12">'[5]daftar kuantitas'!#REF!</definedName>
    <definedName name="_________HAL7" localSheetId="14">'[5]daftar kuantitas'!#REF!</definedName>
    <definedName name="_________HAL7" localSheetId="1">'[5]daftar kuantitas'!#REF!</definedName>
    <definedName name="_________HAL7" localSheetId="7">'[5]daftar kuantitas'!#REF!</definedName>
    <definedName name="_________HAL7" localSheetId="9">'[5]daftar kuantitas'!#REF!</definedName>
    <definedName name="_________HAL7" localSheetId="10">'[5]daftar kuantitas'!#REF!</definedName>
    <definedName name="_________HAL7">'[5]daftar kuantitas'!#REF!</definedName>
    <definedName name="_________MAC12" localSheetId="8">#REF!</definedName>
    <definedName name="_________MAC12" localSheetId="13">#REF!</definedName>
    <definedName name="_________MAC12" localSheetId="0">#REF!</definedName>
    <definedName name="_________MAC12" localSheetId="11">#REF!</definedName>
    <definedName name="_________MAC12" localSheetId="12">#REF!</definedName>
    <definedName name="_________MAC12" localSheetId="14">#REF!</definedName>
    <definedName name="_________MAC12" localSheetId="1">#REF!</definedName>
    <definedName name="_________MAC12" localSheetId="7">#REF!</definedName>
    <definedName name="_________MAC12" localSheetId="9">#REF!</definedName>
    <definedName name="_________MAC12" localSheetId="10">#REF!</definedName>
    <definedName name="_________MAC12">#REF!</definedName>
    <definedName name="_________MAC46" localSheetId="8">#REF!</definedName>
    <definedName name="_________MAC46" localSheetId="13">#REF!</definedName>
    <definedName name="_________MAC46" localSheetId="0">#REF!</definedName>
    <definedName name="_________MAC46" localSheetId="11">#REF!</definedName>
    <definedName name="_________MAC46" localSheetId="12">#REF!</definedName>
    <definedName name="_________MAC46" localSheetId="14">#REF!</definedName>
    <definedName name="_________MAC46" localSheetId="1">#REF!</definedName>
    <definedName name="_________MAC46" localSheetId="7">#REF!</definedName>
    <definedName name="_________MAC46" localSheetId="9">#REF!</definedName>
    <definedName name="_________MAC46" localSheetId="10">#REF!</definedName>
    <definedName name="_________MAC46">#REF!</definedName>
    <definedName name="_________MDE01">[12]ALAT!$BO$27</definedName>
    <definedName name="_________MDE02">[14]Peralatan!$BO$47</definedName>
    <definedName name="_________MDE03">[14]Peralatan!$BO$67</definedName>
    <definedName name="_________MDE04">[14]Peralatan!$BO$87</definedName>
    <definedName name="_________MDE05">[14]Peralatan!$BO$107</definedName>
    <definedName name="_________MDE06">[14]Peralatan!$BO$127</definedName>
    <definedName name="_________MDE07">[14]Peralatan!$BO$147</definedName>
    <definedName name="_________MDE08">[14]Peralatan!$BO$167</definedName>
    <definedName name="_________MDE09">[14]Peralatan!$BO$187</definedName>
    <definedName name="_________MDE10">[14]Peralatan!$BO$207</definedName>
    <definedName name="_________MDE11">[14]Peralatan!$BO$227</definedName>
    <definedName name="_________MDE12">[14]Peralatan!$BO$247</definedName>
    <definedName name="_________MDE13">[14]Peralatan!$BO$267</definedName>
    <definedName name="_________MDE14">[14]Peralatan!$BO$287</definedName>
    <definedName name="_________MDE15">[14]Peralatan!$BO$307</definedName>
    <definedName name="_________MDE16">[14]Peralatan!$BO$327</definedName>
    <definedName name="_________MDE17">[14]Peralatan!$BO$347</definedName>
    <definedName name="_________MDE18">[14]Peralatan!$BO$367</definedName>
    <definedName name="_________MDE19">[14]Peralatan!$BO$387</definedName>
    <definedName name="_________MDE20">[14]Peralatan!$BO$407</definedName>
    <definedName name="_________MDE21">[14]Peralatan!$BO$427</definedName>
    <definedName name="_________MDE22">[14]Peralatan!$BO$447</definedName>
    <definedName name="_________MDE23">[14]Peralatan!$BO$467</definedName>
    <definedName name="_________MDE24">[14]Peralatan!$BO$487</definedName>
    <definedName name="_________MDE25">[14]Peralatan!$BO$507</definedName>
    <definedName name="_________MDE26">[14]Peralatan!$BO$527</definedName>
    <definedName name="_________MDE27">[14]Peralatan!$BO$547</definedName>
    <definedName name="_________MDE28">[14]Peralatan!$BO$567</definedName>
    <definedName name="_________MDE29">[14]Peralatan!$BO$587</definedName>
    <definedName name="_________MDE30">[14]Peralatan!$BO$607</definedName>
    <definedName name="_________MDE31">[14]Peralatan!$BO$627</definedName>
    <definedName name="_________MDE32">[14]Peralatan!$BO$647</definedName>
    <definedName name="_________MDE33">[14]Peralatan!$BO$667</definedName>
    <definedName name="_________MDE34">[14]Peralatan!$BO$698</definedName>
    <definedName name="_________MDE35">'[7]Peralatan (2)'!$R$27</definedName>
    <definedName name="_________ME01">[12]ALAT!$BO$26</definedName>
    <definedName name="_________ME02">[14]Peralatan!$BO$46</definedName>
    <definedName name="_________ME03">[14]Peralatan!$BO$66</definedName>
    <definedName name="_________ME04">[14]Peralatan!$BO$86</definedName>
    <definedName name="_________ME05">[14]Peralatan!$BO$106</definedName>
    <definedName name="_________ME06">[14]Peralatan!$BO$126</definedName>
    <definedName name="_________ME07">[14]Peralatan!$BO$146</definedName>
    <definedName name="_________ME08">[14]Peralatan!$BO$166</definedName>
    <definedName name="_________ME09">[14]Peralatan!$BO$186</definedName>
    <definedName name="_________ME10">[14]Peralatan!$BO$206</definedName>
    <definedName name="_________ME11">[14]Peralatan!$BO$226</definedName>
    <definedName name="_________ME12">[14]Peralatan!$BO$246</definedName>
    <definedName name="_________ME13">[14]Peralatan!$BO$266</definedName>
    <definedName name="_________ME14">[14]Peralatan!$BO$286</definedName>
    <definedName name="_________ME15">[14]Peralatan!$BO$306</definedName>
    <definedName name="_________ME16">[14]Peralatan!$BO$326</definedName>
    <definedName name="_________ME17">[14]Peralatan!$BO$346</definedName>
    <definedName name="_________ME18">[14]Peralatan!$BO$366</definedName>
    <definedName name="_________ME19">[14]Peralatan!$BO$386</definedName>
    <definedName name="_________ME20">[14]Peralatan!$BO$406</definedName>
    <definedName name="_________ME21">[14]Peralatan!$BO$426</definedName>
    <definedName name="_________ME22">[14]Peralatan!$BO$446</definedName>
    <definedName name="_________ME23">[14]Peralatan!$BO$466</definedName>
    <definedName name="_________ME24">[14]Peralatan!$BO$486</definedName>
    <definedName name="_________ME25">[14]Peralatan!$BO$506</definedName>
    <definedName name="_________ME26">[14]Peralatan!$BO$526</definedName>
    <definedName name="_________ME27">[14]Peralatan!$BO$546</definedName>
    <definedName name="_________ME28">[14]Peralatan!$BO$566</definedName>
    <definedName name="_________ME29">[14]Peralatan!$BO$586</definedName>
    <definedName name="_________ME30">[14]Peralatan!$BO$606</definedName>
    <definedName name="_________ME31">[14]Peralatan!$BO$626</definedName>
    <definedName name="_________ME32">[14]Peralatan!$BO$646</definedName>
    <definedName name="_________ME33">[14]Peralatan!$BO$666</definedName>
    <definedName name="_________ME34">[14]Peralatan!$BO$697</definedName>
    <definedName name="_________ME35">'[7]Peralatan (2)'!$R$26</definedName>
    <definedName name="_________NCL100" localSheetId="8">#REF!</definedName>
    <definedName name="_________NCL100" localSheetId="13">#REF!</definedName>
    <definedName name="_________NCL100" localSheetId="0">#REF!</definedName>
    <definedName name="_________NCL100" localSheetId="11">#REF!</definedName>
    <definedName name="_________NCL100" localSheetId="12">#REF!</definedName>
    <definedName name="_________NCL100" localSheetId="14">#REF!</definedName>
    <definedName name="_________NCL100" localSheetId="1">#REF!</definedName>
    <definedName name="_________NCL100" localSheetId="7">#REF!</definedName>
    <definedName name="_________NCL100" localSheetId="9">#REF!</definedName>
    <definedName name="_________NCL100" localSheetId="10">#REF!</definedName>
    <definedName name="_________NCL100">#REF!</definedName>
    <definedName name="_________NCL200" localSheetId="8">#REF!</definedName>
    <definedName name="_________NCL200" localSheetId="13">#REF!</definedName>
    <definedName name="_________NCL200" localSheetId="0">#REF!</definedName>
    <definedName name="_________NCL200" localSheetId="11">#REF!</definedName>
    <definedName name="_________NCL200" localSheetId="12">#REF!</definedName>
    <definedName name="_________NCL200" localSheetId="14">#REF!</definedName>
    <definedName name="_________NCL200" localSheetId="1">#REF!</definedName>
    <definedName name="_________NCL200" localSheetId="7">#REF!</definedName>
    <definedName name="_________NCL200" localSheetId="9">#REF!</definedName>
    <definedName name="_________NCL200" localSheetId="10">#REF!</definedName>
    <definedName name="_________NCL200">#REF!</definedName>
    <definedName name="_________NCL250" localSheetId="8">#REF!</definedName>
    <definedName name="_________NCL250" localSheetId="13">#REF!</definedName>
    <definedName name="_________NCL250" localSheetId="0">#REF!</definedName>
    <definedName name="_________NCL250" localSheetId="11">#REF!</definedName>
    <definedName name="_________NCL250" localSheetId="12">#REF!</definedName>
    <definedName name="_________NCL250" localSheetId="14">#REF!</definedName>
    <definedName name="_________NCL250" localSheetId="1">#REF!</definedName>
    <definedName name="_________NCL250" localSheetId="7">#REF!</definedName>
    <definedName name="_________NCL250" localSheetId="9">#REF!</definedName>
    <definedName name="_________NCL250" localSheetId="10">#REF!</definedName>
    <definedName name="_________NCL250">#REF!</definedName>
    <definedName name="_________nin190" localSheetId="8">#REF!</definedName>
    <definedName name="_________nin190" localSheetId="13">#REF!</definedName>
    <definedName name="_________nin190" localSheetId="0">#REF!</definedName>
    <definedName name="_________nin190" localSheetId="11">#REF!</definedName>
    <definedName name="_________nin190" localSheetId="12">#REF!</definedName>
    <definedName name="_________nin190" localSheetId="14">#REF!</definedName>
    <definedName name="_________nin190" localSheetId="1">#REF!</definedName>
    <definedName name="_________nin190" localSheetId="7">#REF!</definedName>
    <definedName name="_________nin190" localSheetId="9">#REF!</definedName>
    <definedName name="_________nin190" localSheetId="10">#REF!</definedName>
    <definedName name="_________nin190">#REF!</definedName>
    <definedName name="_________sc1" localSheetId="8">#REF!</definedName>
    <definedName name="_________sc1" localSheetId="13">#REF!</definedName>
    <definedName name="_________sc1" localSheetId="0">#REF!</definedName>
    <definedName name="_________sc1" localSheetId="11">#REF!</definedName>
    <definedName name="_________sc1" localSheetId="12">#REF!</definedName>
    <definedName name="_________sc1" localSheetId="14">#REF!</definedName>
    <definedName name="_________sc1" localSheetId="1">#REF!</definedName>
    <definedName name="_________sc1" localSheetId="7">#REF!</definedName>
    <definedName name="_________sc1" localSheetId="9">#REF!</definedName>
    <definedName name="_________sc1" localSheetId="10">#REF!</definedName>
    <definedName name="_________sc1">#REF!</definedName>
    <definedName name="_________SC2" localSheetId="8">#REF!</definedName>
    <definedName name="_________SC2" localSheetId="13">#REF!</definedName>
    <definedName name="_________SC2" localSheetId="0">#REF!</definedName>
    <definedName name="_________SC2" localSheetId="11">#REF!</definedName>
    <definedName name="_________SC2" localSheetId="12">#REF!</definedName>
    <definedName name="_________SC2" localSheetId="14">#REF!</definedName>
    <definedName name="_________SC2" localSheetId="1">#REF!</definedName>
    <definedName name="_________SC2" localSheetId="7">#REF!</definedName>
    <definedName name="_________SC2" localSheetId="9">#REF!</definedName>
    <definedName name="_________SC2" localSheetId="10">#REF!</definedName>
    <definedName name="_________SC2">#REF!</definedName>
    <definedName name="_________sc3" localSheetId="8">#REF!</definedName>
    <definedName name="_________sc3" localSheetId="13">#REF!</definedName>
    <definedName name="_________sc3" localSheetId="0">#REF!</definedName>
    <definedName name="_________sc3" localSheetId="11">#REF!</definedName>
    <definedName name="_________sc3" localSheetId="12">#REF!</definedName>
    <definedName name="_________sc3" localSheetId="14">#REF!</definedName>
    <definedName name="_________sc3" localSheetId="1">#REF!</definedName>
    <definedName name="_________sc3" localSheetId="7">#REF!</definedName>
    <definedName name="_________sc3" localSheetId="9">#REF!</definedName>
    <definedName name="_________sc3" localSheetId="10">#REF!</definedName>
    <definedName name="_________sc3">#REF!</definedName>
    <definedName name="_________SN3" localSheetId="8">#REF!</definedName>
    <definedName name="_________SN3" localSheetId="13">#REF!</definedName>
    <definedName name="_________SN3" localSheetId="0">#REF!</definedName>
    <definedName name="_________SN3" localSheetId="11">#REF!</definedName>
    <definedName name="_________SN3" localSheetId="12">#REF!</definedName>
    <definedName name="_________SN3" localSheetId="14">#REF!</definedName>
    <definedName name="_________SN3" localSheetId="1">#REF!</definedName>
    <definedName name="_________SN3" localSheetId="7">#REF!</definedName>
    <definedName name="_________SN3" localSheetId="9">#REF!</definedName>
    <definedName name="_________SN3" localSheetId="10">#REF!</definedName>
    <definedName name="_________SN3">#REF!</definedName>
    <definedName name="_________th100" localSheetId="8">'[10]dongia _2_'!#REF!</definedName>
    <definedName name="_________th100" localSheetId="13">'[10]dongia _2_'!#REF!</definedName>
    <definedName name="_________th100" localSheetId="0">'[10]dongia _2_'!#REF!</definedName>
    <definedName name="_________th100" localSheetId="11">'[10]dongia _2_'!#REF!</definedName>
    <definedName name="_________th100" localSheetId="12">'[10]dongia _2_'!#REF!</definedName>
    <definedName name="_________th100" localSheetId="14">'[10]dongia _2_'!#REF!</definedName>
    <definedName name="_________th100" localSheetId="1">'[10]dongia _2_'!#REF!</definedName>
    <definedName name="_________th100" localSheetId="7">'[10]dongia _2_'!#REF!</definedName>
    <definedName name="_________th100" localSheetId="9">'[10]dongia _2_'!#REF!</definedName>
    <definedName name="_________th100" localSheetId="10">'[10]dongia _2_'!#REF!</definedName>
    <definedName name="_________th100">'[10]dongia _2_'!#REF!</definedName>
    <definedName name="_________TH160" localSheetId="8">'[10]dongia _2_'!#REF!</definedName>
    <definedName name="_________TH160" localSheetId="13">'[10]dongia _2_'!#REF!</definedName>
    <definedName name="_________TH160" localSheetId="0">'[10]dongia _2_'!#REF!</definedName>
    <definedName name="_________TH160" localSheetId="11">'[10]dongia _2_'!#REF!</definedName>
    <definedName name="_________TH160" localSheetId="12">'[10]dongia _2_'!#REF!</definedName>
    <definedName name="_________TH160" localSheetId="14">'[10]dongia _2_'!#REF!</definedName>
    <definedName name="_________TH160" localSheetId="1">'[10]dongia _2_'!#REF!</definedName>
    <definedName name="_________TH160" localSheetId="7">'[10]dongia _2_'!#REF!</definedName>
    <definedName name="_________TH160" localSheetId="9">'[10]dongia _2_'!#REF!</definedName>
    <definedName name="_________TH160" localSheetId="10">'[10]dongia _2_'!#REF!</definedName>
    <definedName name="_________TH160">'[10]dongia _2_'!#REF!</definedName>
    <definedName name="_________TL1" localSheetId="8">#REF!</definedName>
    <definedName name="_________TL1" localSheetId="13">#REF!</definedName>
    <definedName name="_________TL1" localSheetId="0">#REF!</definedName>
    <definedName name="_________TL1" localSheetId="11">#REF!</definedName>
    <definedName name="_________TL1" localSheetId="12">#REF!</definedName>
    <definedName name="_________TL1" localSheetId="14">#REF!</definedName>
    <definedName name="_________TL1" localSheetId="1">#REF!</definedName>
    <definedName name="_________TL1" localSheetId="7">#REF!</definedName>
    <definedName name="_________TL1" localSheetId="9">#REF!</definedName>
    <definedName name="_________TL1" localSheetId="10">#REF!</definedName>
    <definedName name="_________TL1">#REF!</definedName>
    <definedName name="_________TL2" localSheetId="8">#REF!</definedName>
    <definedName name="_________TL2" localSheetId="13">#REF!</definedName>
    <definedName name="_________TL2" localSheetId="0">#REF!</definedName>
    <definedName name="_________TL2" localSheetId="11">#REF!</definedName>
    <definedName name="_________TL2" localSheetId="12">#REF!</definedName>
    <definedName name="_________TL2" localSheetId="14">#REF!</definedName>
    <definedName name="_________TL2" localSheetId="1">#REF!</definedName>
    <definedName name="_________TL2" localSheetId="7">#REF!</definedName>
    <definedName name="_________TL2" localSheetId="9">#REF!</definedName>
    <definedName name="_________TL2" localSheetId="10">#REF!</definedName>
    <definedName name="_________TL2">#REF!</definedName>
    <definedName name="_________TL3" localSheetId="8">#REF!</definedName>
    <definedName name="_________TL3" localSheetId="13">#REF!</definedName>
    <definedName name="_________TL3" localSheetId="0">#REF!</definedName>
    <definedName name="_________TL3" localSheetId="11">#REF!</definedName>
    <definedName name="_________TL3" localSheetId="12">#REF!</definedName>
    <definedName name="_________TL3" localSheetId="14">#REF!</definedName>
    <definedName name="_________TL3" localSheetId="1">#REF!</definedName>
    <definedName name="_________TL3" localSheetId="7">#REF!</definedName>
    <definedName name="_________TL3" localSheetId="9">#REF!</definedName>
    <definedName name="_________TL3" localSheetId="10">#REF!</definedName>
    <definedName name="_________TL3">#REF!</definedName>
    <definedName name="_________TLA120" localSheetId="8">#REF!</definedName>
    <definedName name="_________TLA120" localSheetId="13">#REF!</definedName>
    <definedName name="_________TLA120" localSheetId="0">#REF!</definedName>
    <definedName name="_________TLA120" localSheetId="11">#REF!</definedName>
    <definedName name="_________TLA120" localSheetId="12">#REF!</definedName>
    <definedName name="_________TLA120" localSheetId="14">#REF!</definedName>
    <definedName name="_________TLA120" localSheetId="1">#REF!</definedName>
    <definedName name="_________TLA120" localSheetId="7">#REF!</definedName>
    <definedName name="_________TLA120" localSheetId="9">#REF!</definedName>
    <definedName name="_________TLA120" localSheetId="10">#REF!</definedName>
    <definedName name="_________TLA120">#REF!</definedName>
    <definedName name="_________TLA35" localSheetId="8">#REF!</definedName>
    <definedName name="_________TLA35" localSheetId="13">#REF!</definedName>
    <definedName name="_________TLA35" localSheetId="0">#REF!</definedName>
    <definedName name="_________TLA35" localSheetId="11">#REF!</definedName>
    <definedName name="_________TLA35" localSheetId="12">#REF!</definedName>
    <definedName name="_________TLA35" localSheetId="14">#REF!</definedName>
    <definedName name="_________TLA35" localSheetId="1">#REF!</definedName>
    <definedName name="_________TLA35" localSheetId="7">#REF!</definedName>
    <definedName name="_________TLA35" localSheetId="9">#REF!</definedName>
    <definedName name="_________TLA35" localSheetId="10">#REF!</definedName>
    <definedName name="_________TLA35">#REF!</definedName>
    <definedName name="_________TLA50" localSheetId="8">#REF!</definedName>
    <definedName name="_________TLA50" localSheetId="13">#REF!</definedName>
    <definedName name="_________TLA50" localSheetId="0">#REF!</definedName>
    <definedName name="_________TLA50" localSheetId="11">#REF!</definedName>
    <definedName name="_________TLA50" localSheetId="12">#REF!</definedName>
    <definedName name="_________TLA50" localSheetId="14">#REF!</definedName>
    <definedName name="_________TLA50" localSheetId="1">#REF!</definedName>
    <definedName name="_________TLA50" localSheetId="7">#REF!</definedName>
    <definedName name="_________TLA50" localSheetId="9">#REF!</definedName>
    <definedName name="_________TLA50" localSheetId="10">#REF!</definedName>
    <definedName name="_________TLA50">#REF!</definedName>
    <definedName name="_________TLA70" localSheetId="8">#REF!</definedName>
    <definedName name="_________TLA70" localSheetId="13">#REF!</definedName>
    <definedName name="_________TLA70" localSheetId="0">#REF!</definedName>
    <definedName name="_________TLA70" localSheetId="11">#REF!</definedName>
    <definedName name="_________TLA70" localSheetId="12">#REF!</definedName>
    <definedName name="_________TLA70" localSheetId="14">#REF!</definedName>
    <definedName name="_________TLA70" localSheetId="1">#REF!</definedName>
    <definedName name="_________TLA70" localSheetId="7">#REF!</definedName>
    <definedName name="_________TLA70" localSheetId="9">#REF!</definedName>
    <definedName name="_________TLA70" localSheetId="10">#REF!</definedName>
    <definedName name="_________TLA70">#REF!</definedName>
    <definedName name="_________TLA95" localSheetId="8">#REF!</definedName>
    <definedName name="_________TLA95" localSheetId="13">#REF!</definedName>
    <definedName name="_________TLA95" localSheetId="0">#REF!</definedName>
    <definedName name="_________TLA95" localSheetId="11">#REF!</definedName>
    <definedName name="_________TLA95" localSheetId="12">#REF!</definedName>
    <definedName name="_________TLA95" localSheetId="14">#REF!</definedName>
    <definedName name="_________TLA95" localSheetId="1">#REF!</definedName>
    <definedName name="_________TLA95" localSheetId="7">#REF!</definedName>
    <definedName name="_________TLA95" localSheetId="9">#REF!</definedName>
    <definedName name="_________TLA95" localSheetId="10">#REF!</definedName>
    <definedName name="_________TLA95">#REF!</definedName>
    <definedName name="_________TR250" localSheetId="8">'[10]dongia _2_'!#REF!</definedName>
    <definedName name="_________TR250" localSheetId="13">'[10]dongia _2_'!#REF!</definedName>
    <definedName name="_________TR250" localSheetId="0">'[10]dongia _2_'!#REF!</definedName>
    <definedName name="_________TR250" localSheetId="11">'[10]dongia _2_'!#REF!</definedName>
    <definedName name="_________TR250" localSheetId="12">'[10]dongia _2_'!#REF!</definedName>
    <definedName name="_________TR250" localSheetId="14">'[10]dongia _2_'!#REF!</definedName>
    <definedName name="_________TR250" localSheetId="1">'[10]dongia _2_'!#REF!</definedName>
    <definedName name="_________TR250" localSheetId="7">'[10]dongia _2_'!#REF!</definedName>
    <definedName name="_________TR250" localSheetId="9">'[10]dongia _2_'!#REF!</definedName>
    <definedName name="_________TR250" localSheetId="10">'[10]dongia _2_'!#REF!</definedName>
    <definedName name="_________TR250">'[10]dongia _2_'!#REF!</definedName>
    <definedName name="_________tr375" localSheetId="8">[10]giathanh1!#REF!</definedName>
    <definedName name="_________tr375" localSheetId="13">[10]giathanh1!#REF!</definedName>
    <definedName name="_________tr375" localSheetId="0">[10]giathanh1!#REF!</definedName>
    <definedName name="_________tr375" localSheetId="11">[10]giathanh1!#REF!</definedName>
    <definedName name="_________tr375" localSheetId="12">[10]giathanh1!#REF!</definedName>
    <definedName name="_________tr375" localSheetId="14">[10]giathanh1!#REF!</definedName>
    <definedName name="_________tr375" localSheetId="1">[10]giathanh1!#REF!</definedName>
    <definedName name="_________tr375" localSheetId="7">[10]giathanh1!#REF!</definedName>
    <definedName name="_________tr375" localSheetId="9">[10]giathanh1!#REF!</definedName>
    <definedName name="_________tr375" localSheetId="10">[10]giathanh1!#REF!</definedName>
    <definedName name="_________tr375">[10]giathanh1!#REF!</definedName>
    <definedName name="_________VL100" localSheetId="8">#REF!</definedName>
    <definedName name="_________VL100" localSheetId="13">#REF!</definedName>
    <definedName name="_________VL100" localSheetId="0">#REF!</definedName>
    <definedName name="_________VL100" localSheetId="11">#REF!</definedName>
    <definedName name="_________VL100" localSheetId="12">#REF!</definedName>
    <definedName name="_________VL100" localSheetId="14">#REF!</definedName>
    <definedName name="_________VL100" localSheetId="1">#REF!</definedName>
    <definedName name="_________VL100" localSheetId="7">#REF!</definedName>
    <definedName name="_________VL100" localSheetId="9">#REF!</definedName>
    <definedName name="_________VL100" localSheetId="10">#REF!</definedName>
    <definedName name="_________VL100">#REF!</definedName>
    <definedName name="_________VL200" localSheetId="8">#REF!</definedName>
    <definedName name="_________VL200" localSheetId="13">#REF!</definedName>
    <definedName name="_________VL200" localSheetId="0">#REF!</definedName>
    <definedName name="_________VL200" localSheetId="11">#REF!</definedName>
    <definedName name="_________VL200" localSheetId="12">#REF!</definedName>
    <definedName name="_________VL200" localSheetId="14">#REF!</definedName>
    <definedName name="_________VL200" localSheetId="1">#REF!</definedName>
    <definedName name="_________VL200" localSheetId="7">#REF!</definedName>
    <definedName name="_________VL200" localSheetId="9">#REF!</definedName>
    <definedName name="_________VL200" localSheetId="10">#REF!</definedName>
    <definedName name="_________VL200">#REF!</definedName>
    <definedName name="_________VL250" localSheetId="8">#REF!</definedName>
    <definedName name="_________VL250" localSheetId="13">#REF!</definedName>
    <definedName name="_________VL250" localSheetId="0">#REF!</definedName>
    <definedName name="_________VL250" localSheetId="11">#REF!</definedName>
    <definedName name="_________VL250" localSheetId="12">#REF!</definedName>
    <definedName name="_________VL250" localSheetId="14">#REF!</definedName>
    <definedName name="_________VL250" localSheetId="1">#REF!</definedName>
    <definedName name="_________VL250" localSheetId="7">#REF!</definedName>
    <definedName name="_________VL250" localSheetId="9">#REF!</definedName>
    <definedName name="_________VL250" localSheetId="10">#REF!</definedName>
    <definedName name="_________VL250">#REF!</definedName>
    <definedName name="________abb91" localSheetId="8">[8]chitimc!#REF!</definedName>
    <definedName name="________abb91" localSheetId="13">[8]chitimc!#REF!</definedName>
    <definedName name="________abb91" localSheetId="0">[8]chitimc!#REF!</definedName>
    <definedName name="________abb91" localSheetId="11">[8]chitimc!#REF!</definedName>
    <definedName name="________abb91" localSheetId="12">[8]chitimc!#REF!</definedName>
    <definedName name="________abb91" localSheetId="14">[8]chitimc!#REF!</definedName>
    <definedName name="________abb91" localSheetId="1">[8]chitimc!#REF!</definedName>
    <definedName name="________abb91" localSheetId="7">[8]chitimc!#REF!</definedName>
    <definedName name="________abb91" localSheetId="9">[8]chitimc!#REF!</definedName>
    <definedName name="________abb91" localSheetId="10">[8]chitimc!#REF!</definedName>
    <definedName name="________abb91">[8]chitimc!#REF!</definedName>
    <definedName name="________CT250" localSheetId="8">'[8]dongia _2_'!#REF!</definedName>
    <definedName name="________CT250" localSheetId="13">'[8]dongia _2_'!#REF!</definedName>
    <definedName name="________CT250" localSheetId="0">'[8]dongia _2_'!#REF!</definedName>
    <definedName name="________CT250" localSheetId="11">'[8]dongia _2_'!#REF!</definedName>
    <definedName name="________CT250" localSheetId="12">'[8]dongia _2_'!#REF!</definedName>
    <definedName name="________CT250" localSheetId="14">'[8]dongia _2_'!#REF!</definedName>
    <definedName name="________CT250" localSheetId="1">'[8]dongia _2_'!#REF!</definedName>
    <definedName name="________CT250" localSheetId="7">'[8]dongia _2_'!#REF!</definedName>
    <definedName name="________CT250" localSheetId="9">'[8]dongia _2_'!#REF!</definedName>
    <definedName name="________CT250" localSheetId="10">'[8]dongia _2_'!#REF!</definedName>
    <definedName name="________CT250">'[8]dongia _2_'!#REF!</definedName>
    <definedName name="________ddn400" localSheetId="8">#REF!</definedName>
    <definedName name="________ddn400" localSheetId="13">#REF!</definedName>
    <definedName name="________ddn400" localSheetId="0">#REF!</definedName>
    <definedName name="________ddn400" localSheetId="11">#REF!</definedName>
    <definedName name="________ddn400" localSheetId="12">#REF!</definedName>
    <definedName name="________ddn400" localSheetId="14">#REF!</definedName>
    <definedName name="________ddn400" localSheetId="1">#REF!</definedName>
    <definedName name="________ddn400" localSheetId="7">#REF!</definedName>
    <definedName name="________ddn400" localSheetId="9">#REF!</definedName>
    <definedName name="________ddn400" localSheetId="10">#REF!</definedName>
    <definedName name="________ddn400">#REF!</definedName>
    <definedName name="________ddn600" localSheetId="8">#REF!</definedName>
    <definedName name="________ddn600" localSheetId="13">#REF!</definedName>
    <definedName name="________ddn600" localSheetId="0">#REF!</definedName>
    <definedName name="________ddn600" localSheetId="11">#REF!</definedName>
    <definedName name="________ddn600" localSheetId="12">#REF!</definedName>
    <definedName name="________ddn600" localSheetId="14">#REF!</definedName>
    <definedName name="________ddn600" localSheetId="1">#REF!</definedName>
    <definedName name="________ddn600" localSheetId="7">#REF!</definedName>
    <definedName name="________ddn600" localSheetId="9">#REF!</definedName>
    <definedName name="________ddn600" localSheetId="10">#REF!</definedName>
    <definedName name="________ddn600">#REF!</definedName>
    <definedName name="________dgt100" localSheetId="8">'[8]dongia _2_'!#REF!</definedName>
    <definedName name="________dgt100" localSheetId="13">'[8]dongia _2_'!#REF!</definedName>
    <definedName name="________dgt100" localSheetId="0">'[8]dongia _2_'!#REF!</definedName>
    <definedName name="________dgt100" localSheetId="11">'[8]dongia _2_'!#REF!</definedName>
    <definedName name="________dgt100" localSheetId="12">'[8]dongia _2_'!#REF!</definedName>
    <definedName name="________dgt100" localSheetId="14">'[8]dongia _2_'!#REF!</definedName>
    <definedName name="________dgt100" localSheetId="1">'[8]dongia _2_'!#REF!</definedName>
    <definedName name="________dgt100" localSheetId="7">'[8]dongia _2_'!#REF!</definedName>
    <definedName name="________dgt100" localSheetId="9">'[8]dongia _2_'!#REF!</definedName>
    <definedName name="________dgt100" localSheetId="10">'[8]dongia _2_'!#REF!</definedName>
    <definedName name="________dgt100">'[8]dongia _2_'!#REF!</definedName>
    <definedName name="________DIV10" localSheetId="8">'[5]daftar kuantitas'!#REF!</definedName>
    <definedName name="________DIV10" localSheetId="13">'[5]daftar kuantitas'!#REF!</definedName>
    <definedName name="________DIV10" localSheetId="0">'[5]daftar kuantitas'!#REF!</definedName>
    <definedName name="________DIV10" localSheetId="11">'[5]daftar kuantitas'!#REF!</definedName>
    <definedName name="________DIV10" localSheetId="12">'[5]daftar kuantitas'!#REF!</definedName>
    <definedName name="________DIV10" localSheetId="14">'[5]daftar kuantitas'!#REF!</definedName>
    <definedName name="________DIV10" localSheetId="1">'[5]daftar kuantitas'!#REF!</definedName>
    <definedName name="________DIV10" localSheetId="7">'[5]daftar kuantitas'!#REF!</definedName>
    <definedName name="________DIV10" localSheetId="9">'[5]daftar kuantitas'!#REF!</definedName>
    <definedName name="________DIV10" localSheetId="10">'[5]daftar kuantitas'!#REF!</definedName>
    <definedName name="________DIV10">'[5]daftar kuantitas'!#REF!</definedName>
    <definedName name="________DIV11" localSheetId="8">'[5]daftar kuantitas'!#REF!</definedName>
    <definedName name="________DIV11" localSheetId="13">'[5]daftar kuantitas'!#REF!</definedName>
    <definedName name="________DIV11" localSheetId="0">'[5]daftar kuantitas'!#REF!</definedName>
    <definedName name="________DIV11" localSheetId="11">'[5]daftar kuantitas'!#REF!</definedName>
    <definedName name="________DIV11" localSheetId="12">'[5]daftar kuantitas'!#REF!</definedName>
    <definedName name="________DIV11" localSheetId="14">'[5]daftar kuantitas'!#REF!</definedName>
    <definedName name="________DIV11" localSheetId="1">'[5]daftar kuantitas'!#REF!</definedName>
    <definedName name="________DIV11" localSheetId="7">'[5]daftar kuantitas'!#REF!</definedName>
    <definedName name="________DIV11" localSheetId="9">'[5]daftar kuantitas'!#REF!</definedName>
    <definedName name="________DIV11" localSheetId="10">'[5]daftar kuantitas'!#REF!</definedName>
    <definedName name="________DIV11">'[5]daftar kuantitas'!#REF!</definedName>
    <definedName name="________DIV8" localSheetId="8">'[5]daftar kuantitas'!#REF!</definedName>
    <definedName name="________DIV8" localSheetId="13">'[5]daftar kuantitas'!#REF!</definedName>
    <definedName name="________DIV8" localSheetId="0">'[5]daftar kuantitas'!#REF!</definedName>
    <definedName name="________DIV8" localSheetId="11">'[5]daftar kuantitas'!#REF!</definedName>
    <definedName name="________DIV8" localSheetId="12">'[5]daftar kuantitas'!#REF!</definedName>
    <definedName name="________DIV8" localSheetId="14">'[5]daftar kuantitas'!#REF!</definedName>
    <definedName name="________DIV8" localSheetId="1">'[5]daftar kuantitas'!#REF!</definedName>
    <definedName name="________DIV8" localSheetId="7">'[5]daftar kuantitas'!#REF!</definedName>
    <definedName name="________DIV8" localSheetId="9">'[5]daftar kuantitas'!#REF!</definedName>
    <definedName name="________DIV8" localSheetId="10">'[5]daftar kuantitas'!#REF!</definedName>
    <definedName name="________DIV8">'[5]daftar kuantitas'!#REF!</definedName>
    <definedName name="________DIV9" localSheetId="8">'[5]daftar kuantitas'!#REF!</definedName>
    <definedName name="________DIV9" localSheetId="13">'[5]daftar kuantitas'!#REF!</definedName>
    <definedName name="________DIV9" localSheetId="0">'[5]daftar kuantitas'!#REF!</definedName>
    <definedName name="________DIV9" localSheetId="11">'[5]daftar kuantitas'!#REF!</definedName>
    <definedName name="________DIV9" localSheetId="12">'[5]daftar kuantitas'!#REF!</definedName>
    <definedName name="________DIV9" localSheetId="14">'[5]daftar kuantitas'!#REF!</definedName>
    <definedName name="________DIV9" localSheetId="1">'[5]daftar kuantitas'!#REF!</definedName>
    <definedName name="________DIV9" localSheetId="7">'[5]daftar kuantitas'!#REF!</definedName>
    <definedName name="________DIV9" localSheetId="9">'[5]daftar kuantitas'!#REF!</definedName>
    <definedName name="________DIV9" localSheetId="10">'[5]daftar kuantitas'!#REF!</definedName>
    <definedName name="________DIV9">'[5]daftar kuantitas'!#REF!</definedName>
    <definedName name="________EEE01">[14]Peralatan!$AW$8</definedName>
    <definedName name="________EEE02">[14]Peralatan!$AW$9</definedName>
    <definedName name="________EEE03">[14]Peralatan!$AW$10</definedName>
    <definedName name="________EEE04">[14]Peralatan!$AW$11</definedName>
    <definedName name="________EEE05">[14]Peralatan!$AW$12</definedName>
    <definedName name="________EEE07">[14]Peralatan!$AW$14</definedName>
    <definedName name="________EEE08">[14]Peralatan!$AW$15</definedName>
    <definedName name="________EEE09">[14]Peralatan!$AW$16</definedName>
    <definedName name="________EEE10">[14]Peralatan!$AW$17</definedName>
    <definedName name="________EEE11">[14]Peralatan!$AW$18</definedName>
    <definedName name="________EEE12">[14]Peralatan!$AW$19</definedName>
    <definedName name="________EEE13">[14]Peralatan!$AW$20</definedName>
    <definedName name="________EEE14">[14]Peralatan!$AW$21</definedName>
    <definedName name="________EEE15">[14]Peralatan!$AW$22</definedName>
    <definedName name="________EEE16">[14]Peralatan!$AW$23</definedName>
    <definedName name="________EEE17">[14]Peralatan!$AW$24</definedName>
    <definedName name="________EEE18">[14]Peralatan!$AW$25</definedName>
    <definedName name="________EEE19">[14]Peralatan!$AW$26</definedName>
    <definedName name="________EEE21">[14]Peralatan!$AW$28</definedName>
    <definedName name="________EEE23">[14]Peralatan!$AW$30</definedName>
    <definedName name="________EEE24">[14]Peralatan!$AW$31</definedName>
    <definedName name="________EEE25">[14]Peralatan!$AW$32</definedName>
    <definedName name="________EEE26">[14]Peralatan!$AW$33</definedName>
    <definedName name="________EEE27">[14]Peralatan!$AW$34</definedName>
    <definedName name="________EEE28">[14]Peralatan!$AW$35</definedName>
    <definedName name="________EEE29">[14]Peralatan!$AW$36</definedName>
    <definedName name="________EEE30">[14]Peralatan!$AW$37</definedName>
    <definedName name="________EEE31">[14]Peralatan!$AW$38</definedName>
    <definedName name="________EEE32">[14]Peralatan!$AW$39</definedName>
    <definedName name="________EEE33">[14]Peralatan!$AW$40</definedName>
    <definedName name="________GID1">[8]LKVL_CK_HT_GD1!$A$4</definedName>
    <definedName name="________HAL1" localSheetId="8">#REF!</definedName>
    <definedName name="________HAL1" localSheetId="13">#REF!</definedName>
    <definedName name="________HAL1" localSheetId="0">#REF!</definedName>
    <definedName name="________HAL1" localSheetId="11">#REF!</definedName>
    <definedName name="________HAL1" localSheetId="12">#REF!</definedName>
    <definedName name="________HAL1" localSheetId="14">#REF!</definedName>
    <definedName name="________HAL1" localSheetId="1">#REF!</definedName>
    <definedName name="________HAL1" localSheetId="7">#REF!</definedName>
    <definedName name="________HAL1" localSheetId="9">#REF!</definedName>
    <definedName name="________HAL1" localSheetId="10">#REF!</definedName>
    <definedName name="________HAL1">#REF!</definedName>
    <definedName name="________HAL2" localSheetId="8">#REF!</definedName>
    <definedName name="________HAL2" localSheetId="13">#REF!</definedName>
    <definedName name="________HAL2" localSheetId="0">#REF!</definedName>
    <definedName name="________HAL2" localSheetId="11">#REF!</definedName>
    <definedName name="________HAL2" localSheetId="12">#REF!</definedName>
    <definedName name="________HAL2" localSheetId="14">#REF!</definedName>
    <definedName name="________HAL2" localSheetId="1">#REF!</definedName>
    <definedName name="________HAL2" localSheetId="7">#REF!</definedName>
    <definedName name="________HAL2" localSheetId="9">#REF!</definedName>
    <definedName name="________HAL2" localSheetId="10">#REF!</definedName>
    <definedName name="________HAL2">#REF!</definedName>
    <definedName name="________HAL7" localSheetId="8">'[5]daftar kuantitas'!#REF!</definedName>
    <definedName name="________HAL7" localSheetId="13">'[5]daftar kuantitas'!#REF!</definedName>
    <definedName name="________HAL7" localSheetId="0">'[5]daftar kuantitas'!#REF!</definedName>
    <definedName name="________HAL7" localSheetId="11">'[5]daftar kuantitas'!#REF!</definedName>
    <definedName name="________HAL7" localSheetId="12">'[5]daftar kuantitas'!#REF!</definedName>
    <definedName name="________HAL7" localSheetId="14">'[5]daftar kuantitas'!#REF!</definedName>
    <definedName name="________HAL7" localSheetId="1">'[5]daftar kuantitas'!#REF!</definedName>
    <definedName name="________HAL7" localSheetId="7">'[5]daftar kuantitas'!#REF!</definedName>
    <definedName name="________HAL7" localSheetId="9">'[5]daftar kuantitas'!#REF!</definedName>
    <definedName name="________HAL7" localSheetId="10">'[5]daftar kuantitas'!#REF!</definedName>
    <definedName name="________HAL7">'[5]daftar kuantitas'!#REF!</definedName>
    <definedName name="________MAC12" localSheetId="8">#REF!</definedName>
    <definedName name="________MAC12" localSheetId="13">#REF!</definedName>
    <definedName name="________MAC12" localSheetId="0">#REF!</definedName>
    <definedName name="________MAC12" localSheetId="11">#REF!</definedName>
    <definedName name="________MAC12" localSheetId="12">#REF!</definedName>
    <definedName name="________MAC12" localSheetId="14">#REF!</definedName>
    <definedName name="________MAC12" localSheetId="1">#REF!</definedName>
    <definedName name="________MAC12" localSheetId="7">#REF!</definedName>
    <definedName name="________MAC12" localSheetId="9">#REF!</definedName>
    <definedName name="________MAC12" localSheetId="10">#REF!</definedName>
    <definedName name="________MAC12">#REF!</definedName>
    <definedName name="________MAC46" localSheetId="8">#REF!</definedName>
    <definedName name="________MAC46" localSheetId="13">#REF!</definedName>
    <definedName name="________MAC46" localSheetId="0">#REF!</definedName>
    <definedName name="________MAC46" localSheetId="11">#REF!</definedName>
    <definedName name="________MAC46" localSheetId="12">#REF!</definedName>
    <definedName name="________MAC46" localSheetId="14">#REF!</definedName>
    <definedName name="________MAC46" localSheetId="1">#REF!</definedName>
    <definedName name="________MAC46" localSheetId="7">#REF!</definedName>
    <definedName name="________MAC46" localSheetId="9">#REF!</definedName>
    <definedName name="________MAC46" localSheetId="10">#REF!</definedName>
    <definedName name="________MAC46">#REF!</definedName>
    <definedName name="________MDE01" localSheetId="8">#REF!</definedName>
    <definedName name="________MDE01" localSheetId="13">#REF!</definedName>
    <definedName name="________MDE01" localSheetId="0">#REF!</definedName>
    <definedName name="________MDE01" localSheetId="11">#REF!</definedName>
    <definedName name="________MDE01" localSheetId="12">#REF!</definedName>
    <definedName name="________MDE01" localSheetId="14">#REF!</definedName>
    <definedName name="________MDE01" localSheetId="1">#REF!</definedName>
    <definedName name="________MDE01" localSheetId="7">#REF!</definedName>
    <definedName name="________MDE01" localSheetId="9">#REF!</definedName>
    <definedName name="________MDE01" localSheetId="10">#REF!</definedName>
    <definedName name="________MDE01">#REF!</definedName>
    <definedName name="________MDE02">[12]ALAT!$BO$47</definedName>
    <definedName name="________MDE03">[12]ALAT!$BO$67</definedName>
    <definedName name="________MDE04">[12]ALAT!$BO$87</definedName>
    <definedName name="________MDE05">[12]ALAT!$BO$107</definedName>
    <definedName name="________MDE06">[12]ALAT!$BO$127</definedName>
    <definedName name="________MDE07">[12]ALAT!$BO$147</definedName>
    <definedName name="________MDE08">[12]ALAT!$BO$167</definedName>
    <definedName name="________MDE09">[12]ALAT!$BO$187</definedName>
    <definedName name="________MDE10">[12]ALAT!$BO$207</definedName>
    <definedName name="________MDE11">[12]ALAT!$BO$227</definedName>
    <definedName name="________MDE12">[12]ALAT!$BO$247</definedName>
    <definedName name="________MDE13">[12]ALAT!$BO$267</definedName>
    <definedName name="________MDE14">[12]ALAT!$BO$287</definedName>
    <definedName name="________MDE15">[12]ALAT!$BO$307</definedName>
    <definedName name="________MDE16">[12]ALAT!$BO$327</definedName>
    <definedName name="________MDE17">[12]ALAT!$BO$347</definedName>
    <definedName name="________MDE18">[12]ALAT!$BO$367</definedName>
    <definedName name="________MDE19">[12]ALAT!$BO$387</definedName>
    <definedName name="________MDE20">[12]ALAT!$BO$407</definedName>
    <definedName name="________MDE21">[12]ALAT!$BO$427</definedName>
    <definedName name="________MDE22">[12]ALAT!$BO$447</definedName>
    <definedName name="________MDE23">[12]ALAT!$BO$467</definedName>
    <definedName name="________MDE24">[12]ALAT!$BO$487</definedName>
    <definedName name="________MDE25">[12]ALAT!$BO$507</definedName>
    <definedName name="________MDE26">[12]ALAT!$BO$527</definedName>
    <definedName name="________MDE27">[12]ALAT!$BO$547</definedName>
    <definedName name="________MDE28">[12]ALAT!$BO$567</definedName>
    <definedName name="________MDE29">[12]ALAT!$BO$587</definedName>
    <definedName name="________MDE30">[12]ALAT!$BO$607</definedName>
    <definedName name="________MDE31">[12]ALAT!$BO$627</definedName>
    <definedName name="________MDE32">[12]ALAT!$BO$647</definedName>
    <definedName name="________MDE33">[12]ALAT!$BO$667</definedName>
    <definedName name="________MDE34">[12]ALAT!$BO$698</definedName>
    <definedName name="________MDE35">'[7]Peralatan (2)'!$R$27</definedName>
    <definedName name="________ME01" localSheetId="8">#REF!</definedName>
    <definedName name="________ME01" localSheetId="13">#REF!</definedName>
    <definedName name="________ME01" localSheetId="0">#REF!</definedName>
    <definedName name="________ME01" localSheetId="11">#REF!</definedName>
    <definedName name="________ME01" localSheetId="12">#REF!</definedName>
    <definedName name="________ME01" localSheetId="14">#REF!</definedName>
    <definedName name="________ME01" localSheetId="1">#REF!</definedName>
    <definedName name="________ME01" localSheetId="7">#REF!</definedName>
    <definedName name="________ME01" localSheetId="9">#REF!</definedName>
    <definedName name="________ME01" localSheetId="10">#REF!</definedName>
    <definedName name="________ME01">#REF!</definedName>
    <definedName name="________ME02">[12]ALAT!$BO$46</definedName>
    <definedName name="________ME03">[12]ALAT!$BO$66</definedName>
    <definedName name="________ME04">[12]ALAT!$BO$86</definedName>
    <definedName name="________ME05">[12]ALAT!$BO$106</definedName>
    <definedName name="________ME06">[12]ALAT!$BO$126</definedName>
    <definedName name="________ME07">[12]ALAT!$BO$146</definedName>
    <definedName name="________ME08">[12]ALAT!$BO$166</definedName>
    <definedName name="________ME09">[12]ALAT!$BO$186</definedName>
    <definedName name="________ME10">[12]ALAT!$BO$206</definedName>
    <definedName name="________ME11">[12]ALAT!$BO$226</definedName>
    <definedName name="________ME12">[12]ALAT!$BO$246</definedName>
    <definedName name="________ME13">[12]ALAT!$BO$266</definedName>
    <definedName name="________ME14">[12]ALAT!$BO$286</definedName>
    <definedName name="________ME15">[12]ALAT!$BO$306</definedName>
    <definedName name="________ME16">[12]ALAT!$BO$326</definedName>
    <definedName name="________ME17">[12]ALAT!$BO$346</definedName>
    <definedName name="________ME18">[12]ALAT!$BO$366</definedName>
    <definedName name="________ME19">[12]ALAT!$BO$386</definedName>
    <definedName name="________ME20">[12]ALAT!$BO$406</definedName>
    <definedName name="________ME21">[12]ALAT!$BO$426</definedName>
    <definedName name="________ME22">[12]ALAT!$BO$446</definedName>
    <definedName name="________ME23">[12]ALAT!$BO$466</definedName>
    <definedName name="________ME24">[12]ALAT!$BO$486</definedName>
    <definedName name="________ME25">[12]ALAT!$BO$506</definedName>
    <definedName name="________ME26">[12]ALAT!$BO$526</definedName>
    <definedName name="________ME27">[12]ALAT!$BO$546</definedName>
    <definedName name="________ME28">[12]ALAT!$BO$566</definedName>
    <definedName name="________ME29">[12]ALAT!$BO$586</definedName>
    <definedName name="________ME30">[12]ALAT!$BO$606</definedName>
    <definedName name="________ME31">[12]ALAT!$BO$626</definedName>
    <definedName name="________ME32">[12]ALAT!$BO$646</definedName>
    <definedName name="________ME33">[12]ALAT!$BO$666</definedName>
    <definedName name="________ME34">[12]ALAT!$BO$697</definedName>
    <definedName name="________ME35">'[7]Peralatan (2)'!$R$26</definedName>
    <definedName name="________NCL100" localSheetId="8">#REF!</definedName>
    <definedName name="________NCL100" localSheetId="13">#REF!</definedName>
    <definedName name="________NCL100" localSheetId="0">#REF!</definedName>
    <definedName name="________NCL100" localSheetId="11">#REF!</definedName>
    <definedName name="________NCL100" localSheetId="12">#REF!</definedName>
    <definedName name="________NCL100" localSheetId="14">#REF!</definedName>
    <definedName name="________NCL100" localSheetId="1">#REF!</definedName>
    <definedName name="________NCL100" localSheetId="7">#REF!</definedName>
    <definedName name="________NCL100" localSheetId="9">#REF!</definedName>
    <definedName name="________NCL100" localSheetId="10">#REF!</definedName>
    <definedName name="________NCL100">#REF!</definedName>
    <definedName name="________NCL200" localSheetId="8">#REF!</definedName>
    <definedName name="________NCL200" localSheetId="13">#REF!</definedName>
    <definedName name="________NCL200" localSheetId="0">#REF!</definedName>
    <definedName name="________NCL200" localSheetId="11">#REF!</definedName>
    <definedName name="________NCL200" localSheetId="12">#REF!</definedName>
    <definedName name="________NCL200" localSheetId="14">#REF!</definedName>
    <definedName name="________NCL200" localSheetId="1">#REF!</definedName>
    <definedName name="________NCL200" localSheetId="7">#REF!</definedName>
    <definedName name="________NCL200" localSheetId="9">#REF!</definedName>
    <definedName name="________NCL200" localSheetId="10">#REF!</definedName>
    <definedName name="________NCL200">#REF!</definedName>
    <definedName name="________NCL250" localSheetId="8">#REF!</definedName>
    <definedName name="________NCL250" localSheetId="13">#REF!</definedName>
    <definedName name="________NCL250" localSheetId="0">#REF!</definedName>
    <definedName name="________NCL250" localSheetId="11">#REF!</definedName>
    <definedName name="________NCL250" localSheetId="12">#REF!</definedName>
    <definedName name="________NCL250" localSheetId="14">#REF!</definedName>
    <definedName name="________NCL250" localSheetId="1">#REF!</definedName>
    <definedName name="________NCL250" localSheetId="7">#REF!</definedName>
    <definedName name="________NCL250" localSheetId="9">#REF!</definedName>
    <definedName name="________NCL250" localSheetId="10">#REF!</definedName>
    <definedName name="________NCL250">#REF!</definedName>
    <definedName name="________nin190" localSheetId="8">#REF!</definedName>
    <definedName name="________nin190" localSheetId="13">#REF!</definedName>
    <definedName name="________nin190" localSheetId="0">#REF!</definedName>
    <definedName name="________nin190" localSheetId="11">#REF!</definedName>
    <definedName name="________nin190" localSheetId="12">#REF!</definedName>
    <definedName name="________nin190" localSheetId="14">#REF!</definedName>
    <definedName name="________nin190" localSheetId="1">#REF!</definedName>
    <definedName name="________nin190" localSheetId="7">#REF!</definedName>
    <definedName name="________nin190" localSheetId="9">#REF!</definedName>
    <definedName name="________nin190" localSheetId="10">#REF!</definedName>
    <definedName name="________nin190">#REF!</definedName>
    <definedName name="________sc1" localSheetId="8">#REF!</definedName>
    <definedName name="________sc1" localSheetId="13">#REF!</definedName>
    <definedName name="________sc1" localSheetId="0">#REF!</definedName>
    <definedName name="________sc1" localSheetId="11">#REF!</definedName>
    <definedName name="________sc1" localSheetId="12">#REF!</definedName>
    <definedName name="________sc1" localSheetId="14">#REF!</definedName>
    <definedName name="________sc1" localSheetId="1">#REF!</definedName>
    <definedName name="________sc1" localSheetId="7">#REF!</definedName>
    <definedName name="________sc1" localSheetId="9">#REF!</definedName>
    <definedName name="________sc1" localSheetId="10">#REF!</definedName>
    <definedName name="________sc1">#REF!</definedName>
    <definedName name="________SC2" localSheetId="8">#REF!</definedName>
    <definedName name="________SC2" localSheetId="13">#REF!</definedName>
    <definedName name="________SC2" localSheetId="0">#REF!</definedName>
    <definedName name="________SC2" localSheetId="11">#REF!</definedName>
    <definedName name="________SC2" localSheetId="12">#REF!</definedName>
    <definedName name="________SC2" localSheetId="14">#REF!</definedName>
    <definedName name="________SC2" localSheetId="1">#REF!</definedName>
    <definedName name="________SC2" localSheetId="7">#REF!</definedName>
    <definedName name="________SC2" localSheetId="9">#REF!</definedName>
    <definedName name="________SC2" localSheetId="10">#REF!</definedName>
    <definedName name="________SC2">#REF!</definedName>
    <definedName name="________sc3" localSheetId="8">#REF!</definedName>
    <definedName name="________sc3" localSheetId="13">#REF!</definedName>
    <definedName name="________sc3" localSheetId="0">#REF!</definedName>
    <definedName name="________sc3" localSheetId="11">#REF!</definedName>
    <definedName name="________sc3" localSheetId="12">#REF!</definedName>
    <definedName name="________sc3" localSheetId="14">#REF!</definedName>
    <definedName name="________sc3" localSheetId="1">#REF!</definedName>
    <definedName name="________sc3" localSheetId="7">#REF!</definedName>
    <definedName name="________sc3" localSheetId="9">#REF!</definedName>
    <definedName name="________sc3" localSheetId="10">#REF!</definedName>
    <definedName name="________sc3">#REF!</definedName>
    <definedName name="________SN3" localSheetId="8">#REF!</definedName>
    <definedName name="________SN3" localSheetId="13">#REF!</definedName>
    <definedName name="________SN3" localSheetId="0">#REF!</definedName>
    <definedName name="________SN3" localSheetId="11">#REF!</definedName>
    <definedName name="________SN3" localSheetId="12">#REF!</definedName>
    <definedName name="________SN3" localSheetId="14">#REF!</definedName>
    <definedName name="________SN3" localSheetId="1">#REF!</definedName>
    <definedName name="________SN3" localSheetId="7">#REF!</definedName>
    <definedName name="________SN3" localSheetId="9">#REF!</definedName>
    <definedName name="________SN3" localSheetId="10">#REF!</definedName>
    <definedName name="________SN3">#REF!</definedName>
    <definedName name="________th100" localSheetId="8">'[10]dongia _2_'!#REF!</definedName>
    <definedName name="________th100" localSheetId="13">'[10]dongia _2_'!#REF!</definedName>
    <definedName name="________th100" localSheetId="0">'[10]dongia _2_'!#REF!</definedName>
    <definedName name="________th100" localSheetId="11">'[10]dongia _2_'!#REF!</definedName>
    <definedName name="________th100" localSheetId="12">'[10]dongia _2_'!#REF!</definedName>
    <definedName name="________th100" localSheetId="14">'[10]dongia _2_'!#REF!</definedName>
    <definedName name="________th100" localSheetId="1">'[10]dongia _2_'!#REF!</definedName>
    <definedName name="________th100" localSheetId="7">'[10]dongia _2_'!#REF!</definedName>
    <definedName name="________th100" localSheetId="9">'[10]dongia _2_'!#REF!</definedName>
    <definedName name="________th100" localSheetId="10">'[10]dongia _2_'!#REF!</definedName>
    <definedName name="________th100">'[10]dongia _2_'!#REF!</definedName>
    <definedName name="________TH160" localSheetId="8">'[10]dongia _2_'!#REF!</definedName>
    <definedName name="________TH160" localSheetId="13">'[10]dongia _2_'!#REF!</definedName>
    <definedName name="________TH160" localSheetId="0">'[10]dongia _2_'!#REF!</definedName>
    <definedName name="________TH160" localSheetId="11">'[10]dongia _2_'!#REF!</definedName>
    <definedName name="________TH160" localSheetId="12">'[10]dongia _2_'!#REF!</definedName>
    <definedName name="________TH160" localSheetId="14">'[10]dongia _2_'!#REF!</definedName>
    <definedName name="________TH160" localSheetId="1">'[10]dongia _2_'!#REF!</definedName>
    <definedName name="________TH160" localSheetId="7">'[10]dongia _2_'!#REF!</definedName>
    <definedName name="________TH160" localSheetId="9">'[10]dongia _2_'!#REF!</definedName>
    <definedName name="________TH160" localSheetId="10">'[10]dongia _2_'!#REF!</definedName>
    <definedName name="________TH160">'[10]dongia _2_'!#REF!</definedName>
    <definedName name="________TL1" localSheetId="8">#REF!</definedName>
    <definedName name="________TL1" localSheetId="13">#REF!</definedName>
    <definedName name="________TL1" localSheetId="0">#REF!</definedName>
    <definedName name="________TL1" localSheetId="11">#REF!</definedName>
    <definedName name="________TL1" localSheetId="12">#REF!</definedName>
    <definedName name="________TL1" localSheetId="14">#REF!</definedName>
    <definedName name="________TL1" localSheetId="1">#REF!</definedName>
    <definedName name="________TL1" localSheetId="7">#REF!</definedName>
    <definedName name="________TL1" localSheetId="9">#REF!</definedName>
    <definedName name="________TL1" localSheetId="10">#REF!</definedName>
    <definedName name="________TL1">#REF!</definedName>
    <definedName name="________TL2" localSheetId="8">#REF!</definedName>
    <definedName name="________TL2" localSheetId="13">#REF!</definedName>
    <definedName name="________TL2" localSheetId="0">#REF!</definedName>
    <definedName name="________TL2" localSheetId="11">#REF!</definedName>
    <definedName name="________TL2" localSheetId="12">#REF!</definedName>
    <definedName name="________TL2" localSheetId="14">#REF!</definedName>
    <definedName name="________TL2" localSheetId="1">#REF!</definedName>
    <definedName name="________TL2" localSheetId="7">#REF!</definedName>
    <definedName name="________TL2" localSheetId="9">#REF!</definedName>
    <definedName name="________TL2" localSheetId="10">#REF!</definedName>
    <definedName name="________TL2">#REF!</definedName>
    <definedName name="________TL3" localSheetId="8">#REF!</definedName>
    <definedName name="________TL3" localSheetId="13">#REF!</definedName>
    <definedName name="________TL3" localSheetId="0">#REF!</definedName>
    <definedName name="________TL3" localSheetId="11">#REF!</definedName>
    <definedName name="________TL3" localSheetId="12">#REF!</definedName>
    <definedName name="________TL3" localSheetId="14">#REF!</definedName>
    <definedName name="________TL3" localSheetId="1">#REF!</definedName>
    <definedName name="________TL3" localSheetId="7">#REF!</definedName>
    <definedName name="________TL3" localSheetId="9">#REF!</definedName>
    <definedName name="________TL3" localSheetId="10">#REF!</definedName>
    <definedName name="________TL3">#REF!</definedName>
    <definedName name="________TLA120" localSheetId="8">#REF!</definedName>
    <definedName name="________TLA120" localSheetId="13">#REF!</definedName>
    <definedName name="________TLA120" localSheetId="0">#REF!</definedName>
    <definedName name="________TLA120" localSheetId="11">#REF!</definedName>
    <definedName name="________TLA120" localSheetId="12">#REF!</definedName>
    <definedName name="________TLA120" localSheetId="14">#REF!</definedName>
    <definedName name="________TLA120" localSheetId="1">#REF!</definedName>
    <definedName name="________TLA120" localSheetId="7">#REF!</definedName>
    <definedName name="________TLA120" localSheetId="9">#REF!</definedName>
    <definedName name="________TLA120" localSheetId="10">#REF!</definedName>
    <definedName name="________TLA120">#REF!</definedName>
    <definedName name="________TLA35" localSheetId="8">#REF!</definedName>
    <definedName name="________TLA35" localSheetId="13">#REF!</definedName>
    <definedName name="________TLA35" localSheetId="0">#REF!</definedName>
    <definedName name="________TLA35" localSheetId="11">#REF!</definedName>
    <definedName name="________TLA35" localSheetId="12">#REF!</definedName>
    <definedName name="________TLA35" localSheetId="14">#REF!</definedName>
    <definedName name="________TLA35" localSheetId="1">#REF!</definedName>
    <definedName name="________TLA35" localSheetId="7">#REF!</definedName>
    <definedName name="________TLA35" localSheetId="9">#REF!</definedName>
    <definedName name="________TLA35" localSheetId="10">#REF!</definedName>
    <definedName name="________TLA35">#REF!</definedName>
    <definedName name="________TLA50" localSheetId="8">#REF!</definedName>
    <definedName name="________TLA50" localSheetId="13">#REF!</definedName>
    <definedName name="________TLA50" localSheetId="0">#REF!</definedName>
    <definedName name="________TLA50" localSheetId="11">#REF!</definedName>
    <definedName name="________TLA50" localSheetId="12">#REF!</definedName>
    <definedName name="________TLA50" localSheetId="14">#REF!</definedName>
    <definedName name="________TLA50" localSheetId="1">#REF!</definedName>
    <definedName name="________TLA50" localSheetId="7">#REF!</definedName>
    <definedName name="________TLA50" localSheetId="9">#REF!</definedName>
    <definedName name="________TLA50" localSheetId="10">#REF!</definedName>
    <definedName name="________TLA50">#REF!</definedName>
    <definedName name="________TLA70" localSheetId="8">#REF!</definedName>
    <definedName name="________TLA70" localSheetId="13">#REF!</definedName>
    <definedName name="________TLA70" localSheetId="0">#REF!</definedName>
    <definedName name="________TLA70" localSheetId="11">#REF!</definedName>
    <definedName name="________TLA70" localSheetId="12">#REF!</definedName>
    <definedName name="________TLA70" localSheetId="14">#REF!</definedName>
    <definedName name="________TLA70" localSheetId="1">#REF!</definedName>
    <definedName name="________TLA70" localSheetId="7">#REF!</definedName>
    <definedName name="________TLA70" localSheetId="9">#REF!</definedName>
    <definedName name="________TLA70" localSheetId="10">#REF!</definedName>
    <definedName name="________TLA70">#REF!</definedName>
    <definedName name="________TLA95" localSheetId="8">#REF!</definedName>
    <definedName name="________TLA95" localSheetId="13">#REF!</definedName>
    <definedName name="________TLA95" localSheetId="0">#REF!</definedName>
    <definedName name="________TLA95" localSheetId="11">#REF!</definedName>
    <definedName name="________TLA95" localSheetId="12">#REF!</definedName>
    <definedName name="________TLA95" localSheetId="14">#REF!</definedName>
    <definedName name="________TLA95" localSheetId="1">#REF!</definedName>
    <definedName name="________TLA95" localSheetId="7">#REF!</definedName>
    <definedName name="________TLA95" localSheetId="9">#REF!</definedName>
    <definedName name="________TLA95" localSheetId="10">#REF!</definedName>
    <definedName name="________TLA95">#REF!</definedName>
    <definedName name="________TR250" localSheetId="8">'[10]dongia _2_'!#REF!</definedName>
    <definedName name="________TR250" localSheetId="13">'[10]dongia _2_'!#REF!</definedName>
    <definedName name="________TR250" localSheetId="0">'[10]dongia _2_'!#REF!</definedName>
    <definedName name="________TR250" localSheetId="11">'[10]dongia _2_'!#REF!</definedName>
    <definedName name="________TR250" localSheetId="12">'[10]dongia _2_'!#REF!</definedName>
    <definedName name="________TR250" localSheetId="14">'[10]dongia _2_'!#REF!</definedName>
    <definedName name="________TR250" localSheetId="1">'[10]dongia _2_'!#REF!</definedName>
    <definedName name="________TR250" localSheetId="7">'[10]dongia _2_'!#REF!</definedName>
    <definedName name="________TR250" localSheetId="9">'[10]dongia _2_'!#REF!</definedName>
    <definedName name="________TR250" localSheetId="10">'[10]dongia _2_'!#REF!</definedName>
    <definedName name="________TR250">'[10]dongia _2_'!#REF!</definedName>
    <definedName name="________tr375" localSheetId="8">[10]giathanh1!#REF!</definedName>
    <definedName name="________tr375" localSheetId="13">[10]giathanh1!#REF!</definedName>
    <definedName name="________tr375" localSheetId="0">[10]giathanh1!#REF!</definedName>
    <definedName name="________tr375" localSheetId="11">[10]giathanh1!#REF!</definedName>
    <definedName name="________tr375" localSheetId="12">[10]giathanh1!#REF!</definedName>
    <definedName name="________tr375" localSheetId="14">[10]giathanh1!#REF!</definedName>
    <definedName name="________tr375" localSheetId="1">[10]giathanh1!#REF!</definedName>
    <definedName name="________tr375" localSheetId="7">[10]giathanh1!#REF!</definedName>
    <definedName name="________tr375" localSheetId="9">[10]giathanh1!#REF!</definedName>
    <definedName name="________tr375" localSheetId="10">[10]giathanh1!#REF!</definedName>
    <definedName name="________tr375">[10]giathanh1!#REF!</definedName>
    <definedName name="________VL100" localSheetId="8">#REF!</definedName>
    <definedName name="________VL100" localSheetId="13">#REF!</definedName>
    <definedName name="________VL100" localSheetId="0">#REF!</definedName>
    <definedName name="________VL100" localSheetId="11">#REF!</definedName>
    <definedName name="________VL100" localSheetId="12">#REF!</definedName>
    <definedName name="________VL100" localSheetId="14">#REF!</definedName>
    <definedName name="________VL100" localSheetId="1">#REF!</definedName>
    <definedName name="________VL100" localSheetId="7">#REF!</definedName>
    <definedName name="________VL100" localSheetId="9">#REF!</definedName>
    <definedName name="________VL100" localSheetId="10">#REF!</definedName>
    <definedName name="________VL100">#REF!</definedName>
    <definedName name="________VL200" localSheetId="8">#REF!</definedName>
    <definedName name="________VL200" localSheetId="13">#REF!</definedName>
    <definedName name="________VL200" localSheetId="0">#REF!</definedName>
    <definedName name="________VL200" localSheetId="11">#REF!</definedName>
    <definedName name="________VL200" localSheetId="12">#REF!</definedName>
    <definedName name="________VL200" localSheetId="14">#REF!</definedName>
    <definedName name="________VL200" localSheetId="1">#REF!</definedName>
    <definedName name="________VL200" localSheetId="7">#REF!</definedName>
    <definedName name="________VL200" localSheetId="9">#REF!</definedName>
    <definedName name="________VL200" localSheetId="10">#REF!</definedName>
    <definedName name="________VL200">#REF!</definedName>
    <definedName name="________VL250" localSheetId="8">#REF!</definedName>
    <definedName name="________VL250" localSheetId="13">#REF!</definedName>
    <definedName name="________VL250" localSheetId="0">#REF!</definedName>
    <definedName name="________VL250" localSheetId="11">#REF!</definedName>
    <definedName name="________VL250" localSheetId="12">#REF!</definedName>
    <definedName name="________VL250" localSheetId="14">#REF!</definedName>
    <definedName name="________VL250" localSheetId="1">#REF!</definedName>
    <definedName name="________VL250" localSheetId="7">#REF!</definedName>
    <definedName name="________VL250" localSheetId="9">#REF!</definedName>
    <definedName name="________VL250" localSheetId="10">#REF!</definedName>
    <definedName name="________VL250">#REF!</definedName>
    <definedName name="_______abb91" localSheetId="8">[8]chitimc!#REF!</definedName>
    <definedName name="_______abb91" localSheetId="13">[8]chitimc!#REF!</definedName>
    <definedName name="_______abb91" localSheetId="0">[8]chitimc!#REF!</definedName>
    <definedName name="_______abb91" localSheetId="11">[8]chitimc!#REF!</definedName>
    <definedName name="_______abb91" localSheetId="12">[8]chitimc!#REF!</definedName>
    <definedName name="_______abb91" localSheetId="14">[8]chitimc!#REF!</definedName>
    <definedName name="_______abb91" localSheetId="1">[8]chitimc!#REF!</definedName>
    <definedName name="_______abb91" localSheetId="7">[8]chitimc!#REF!</definedName>
    <definedName name="_______abb91" localSheetId="9">[8]chitimc!#REF!</definedName>
    <definedName name="_______abb91" localSheetId="10">[8]chitimc!#REF!</definedName>
    <definedName name="_______abb91">[8]chitimc!#REF!</definedName>
    <definedName name="_______CT250" localSheetId="8">'[8]dongia _2_'!#REF!</definedName>
    <definedName name="_______CT250" localSheetId="13">'[8]dongia _2_'!#REF!</definedName>
    <definedName name="_______CT250" localSheetId="0">'[8]dongia _2_'!#REF!</definedName>
    <definedName name="_______CT250" localSheetId="11">'[8]dongia _2_'!#REF!</definedName>
    <definedName name="_______CT250" localSheetId="12">'[8]dongia _2_'!#REF!</definedName>
    <definedName name="_______CT250" localSheetId="14">'[8]dongia _2_'!#REF!</definedName>
    <definedName name="_______CT250" localSheetId="1">'[8]dongia _2_'!#REF!</definedName>
    <definedName name="_______CT250" localSheetId="7">'[8]dongia _2_'!#REF!</definedName>
    <definedName name="_______CT250" localSheetId="9">'[8]dongia _2_'!#REF!</definedName>
    <definedName name="_______CT250" localSheetId="10">'[8]dongia _2_'!#REF!</definedName>
    <definedName name="_______CT250">'[8]dongia _2_'!#REF!</definedName>
    <definedName name="_______ddn400" localSheetId="8">#REF!</definedName>
    <definedName name="_______ddn400" localSheetId="13">#REF!</definedName>
    <definedName name="_______ddn400" localSheetId="0">#REF!</definedName>
    <definedName name="_______ddn400" localSheetId="11">#REF!</definedName>
    <definedName name="_______ddn400" localSheetId="12">#REF!</definedName>
    <definedName name="_______ddn400" localSheetId="14">#REF!</definedName>
    <definedName name="_______ddn400" localSheetId="1">#REF!</definedName>
    <definedName name="_______ddn400" localSheetId="7">#REF!</definedName>
    <definedName name="_______ddn400" localSheetId="9">#REF!</definedName>
    <definedName name="_______ddn400" localSheetId="10">#REF!</definedName>
    <definedName name="_______ddn400">#REF!</definedName>
    <definedName name="_______ddn600" localSheetId="8">#REF!</definedName>
    <definedName name="_______ddn600" localSheetId="13">#REF!</definedName>
    <definedName name="_______ddn600" localSheetId="0">#REF!</definedName>
    <definedName name="_______ddn600" localSheetId="11">#REF!</definedName>
    <definedName name="_______ddn600" localSheetId="12">#REF!</definedName>
    <definedName name="_______ddn600" localSheetId="14">#REF!</definedName>
    <definedName name="_______ddn600" localSheetId="1">#REF!</definedName>
    <definedName name="_______ddn600" localSheetId="7">#REF!</definedName>
    <definedName name="_______ddn600" localSheetId="9">#REF!</definedName>
    <definedName name="_______ddn600" localSheetId="10">#REF!</definedName>
    <definedName name="_______ddn600">#REF!</definedName>
    <definedName name="_______dgt100" localSheetId="8">'[8]dongia _2_'!#REF!</definedName>
    <definedName name="_______dgt100" localSheetId="13">'[8]dongia _2_'!#REF!</definedName>
    <definedName name="_______dgt100" localSheetId="0">'[8]dongia _2_'!#REF!</definedName>
    <definedName name="_______dgt100" localSheetId="11">'[8]dongia _2_'!#REF!</definedName>
    <definedName name="_______dgt100" localSheetId="12">'[8]dongia _2_'!#REF!</definedName>
    <definedName name="_______dgt100" localSheetId="14">'[8]dongia _2_'!#REF!</definedName>
    <definedName name="_______dgt100" localSheetId="1">'[8]dongia _2_'!#REF!</definedName>
    <definedName name="_______dgt100" localSheetId="7">'[8]dongia _2_'!#REF!</definedName>
    <definedName name="_______dgt100" localSheetId="9">'[8]dongia _2_'!#REF!</definedName>
    <definedName name="_______dgt100" localSheetId="10">'[8]dongia _2_'!#REF!</definedName>
    <definedName name="_______dgt100">'[8]dongia _2_'!#REF!</definedName>
    <definedName name="_______DIV10" localSheetId="8">'[5]daftar kuantitas'!#REF!</definedName>
    <definedName name="_______DIV10" localSheetId="13">'[5]daftar kuantitas'!#REF!</definedName>
    <definedName name="_______DIV10" localSheetId="0">'[5]daftar kuantitas'!#REF!</definedName>
    <definedName name="_______DIV10" localSheetId="11">'[5]daftar kuantitas'!#REF!</definedName>
    <definedName name="_______DIV10" localSheetId="12">'[5]daftar kuantitas'!#REF!</definedName>
    <definedName name="_______DIV10" localSheetId="14">'[5]daftar kuantitas'!#REF!</definedName>
    <definedName name="_______DIV10" localSheetId="1">'[5]daftar kuantitas'!#REF!</definedName>
    <definedName name="_______DIV10" localSheetId="7">'[5]daftar kuantitas'!#REF!</definedName>
    <definedName name="_______DIV10" localSheetId="9">'[5]daftar kuantitas'!#REF!</definedName>
    <definedName name="_______DIV10" localSheetId="10">'[5]daftar kuantitas'!#REF!</definedName>
    <definedName name="_______DIV10">'[5]daftar kuantitas'!#REF!</definedName>
    <definedName name="_______DIV11" localSheetId="8">'[5]daftar kuantitas'!#REF!</definedName>
    <definedName name="_______DIV11" localSheetId="13">'[5]daftar kuantitas'!#REF!</definedName>
    <definedName name="_______DIV11" localSheetId="0">'[5]daftar kuantitas'!#REF!</definedName>
    <definedName name="_______DIV11" localSheetId="11">'[5]daftar kuantitas'!#REF!</definedName>
    <definedName name="_______DIV11" localSheetId="12">'[5]daftar kuantitas'!#REF!</definedName>
    <definedName name="_______DIV11" localSheetId="14">'[5]daftar kuantitas'!#REF!</definedName>
    <definedName name="_______DIV11" localSheetId="1">'[5]daftar kuantitas'!#REF!</definedName>
    <definedName name="_______DIV11" localSheetId="7">'[5]daftar kuantitas'!#REF!</definedName>
    <definedName name="_______DIV11" localSheetId="9">'[5]daftar kuantitas'!#REF!</definedName>
    <definedName name="_______DIV11" localSheetId="10">'[5]daftar kuantitas'!#REF!</definedName>
    <definedName name="_______DIV11">'[5]daftar kuantitas'!#REF!</definedName>
    <definedName name="_______DIV8" localSheetId="8">'[5]daftar kuantitas'!#REF!</definedName>
    <definedName name="_______DIV8" localSheetId="13">'[5]daftar kuantitas'!#REF!</definedName>
    <definedName name="_______DIV8" localSheetId="0">'[5]daftar kuantitas'!#REF!</definedName>
    <definedName name="_______DIV8" localSheetId="11">'[5]daftar kuantitas'!#REF!</definedName>
    <definedName name="_______DIV8" localSheetId="12">'[5]daftar kuantitas'!#REF!</definedName>
    <definedName name="_______DIV8" localSheetId="14">'[5]daftar kuantitas'!#REF!</definedName>
    <definedName name="_______DIV8" localSheetId="1">'[5]daftar kuantitas'!#REF!</definedName>
    <definedName name="_______DIV8" localSheetId="7">'[5]daftar kuantitas'!#REF!</definedName>
    <definedName name="_______DIV8" localSheetId="9">'[5]daftar kuantitas'!#REF!</definedName>
    <definedName name="_______DIV8" localSheetId="10">'[5]daftar kuantitas'!#REF!</definedName>
    <definedName name="_______DIV8">'[5]daftar kuantitas'!#REF!</definedName>
    <definedName name="_______DIV9" localSheetId="8">'[5]daftar kuantitas'!#REF!</definedName>
    <definedName name="_______DIV9" localSheetId="13">'[5]daftar kuantitas'!#REF!</definedName>
    <definedName name="_______DIV9" localSheetId="0">'[5]daftar kuantitas'!#REF!</definedName>
    <definedName name="_______DIV9" localSheetId="11">'[5]daftar kuantitas'!#REF!</definedName>
    <definedName name="_______DIV9" localSheetId="12">'[5]daftar kuantitas'!#REF!</definedName>
    <definedName name="_______DIV9" localSheetId="14">'[5]daftar kuantitas'!#REF!</definedName>
    <definedName name="_______DIV9" localSheetId="1">'[5]daftar kuantitas'!#REF!</definedName>
    <definedName name="_______DIV9" localSheetId="7">'[5]daftar kuantitas'!#REF!</definedName>
    <definedName name="_______DIV9" localSheetId="9">'[5]daftar kuantitas'!#REF!</definedName>
    <definedName name="_______DIV9" localSheetId="10">'[5]daftar kuantitas'!#REF!</definedName>
    <definedName name="_______DIV9">'[5]daftar kuantitas'!#REF!</definedName>
    <definedName name="_______EEE01">[14]Peralatan!$AW$8</definedName>
    <definedName name="_______EEE02">[14]Peralatan!$AW$9</definedName>
    <definedName name="_______EEE03">[14]Peralatan!$AW$10</definedName>
    <definedName name="_______EEE04">[14]Peralatan!$AW$11</definedName>
    <definedName name="_______EEE05">[14]Peralatan!$AW$12</definedName>
    <definedName name="_______EEE06">[14]Peralatan!$AW$13</definedName>
    <definedName name="_______EEE07">[14]Peralatan!$AW$14</definedName>
    <definedName name="_______EEE08">[14]Peralatan!$AW$15</definedName>
    <definedName name="_______EEE09">[14]Peralatan!$AW$16</definedName>
    <definedName name="_______EEE10">[14]Peralatan!$AW$17</definedName>
    <definedName name="_______EEE11">[14]Peralatan!$AW$18</definedName>
    <definedName name="_______EEE12">[14]Peralatan!$AW$19</definedName>
    <definedName name="_______EEE13">[14]Peralatan!$AW$20</definedName>
    <definedName name="_______EEE14">[14]Peralatan!$AW$21</definedName>
    <definedName name="_______EEE15">[14]Peralatan!$AW$22</definedName>
    <definedName name="_______EEE16">[14]Peralatan!$AW$23</definedName>
    <definedName name="_______EEE17">[14]Peralatan!$AW$24</definedName>
    <definedName name="_______EEE18">[14]Peralatan!$AW$25</definedName>
    <definedName name="_______EEE19">[14]Peralatan!$AW$26</definedName>
    <definedName name="_______EEE20">[14]Peralatan!$AW$27</definedName>
    <definedName name="_______EEE21">[14]Peralatan!$AW$28</definedName>
    <definedName name="_______EEE22">[14]Peralatan!$AW$29</definedName>
    <definedName name="_______EEE23">[14]Peralatan!$AW$30</definedName>
    <definedName name="_______EEE24">[14]Peralatan!$AW$31</definedName>
    <definedName name="_______EEE25">[14]Peralatan!$AW$32</definedName>
    <definedName name="_______EEE26">[14]Peralatan!$AW$33</definedName>
    <definedName name="_______EEE27">[14]Peralatan!$AW$34</definedName>
    <definedName name="_______EEE28">[14]Peralatan!$AW$35</definedName>
    <definedName name="_______EEE29">[14]Peralatan!$AW$36</definedName>
    <definedName name="_______EEE30">[14]Peralatan!$AW$37</definedName>
    <definedName name="_______EEE31">[14]Peralatan!$AW$38</definedName>
    <definedName name="_______EEE32">[14]Peralatan!$AW$39</definedName>
    <definedName name="_______EEE33">[14]Peralatan!$AW$40</definedName>
    <definedName name="_______GID1">[8]LKVL_CK_HT_GD1!$A$4</definedName>
    <definedName name="_______HAL7" localSheetId="8">'[5]daftar kuantitas'!#REF!</definedName>
    <definedName name="_______HAL7" localSheetId="13">'[5]daftar kuantitas'!#REF!</definedName>
    <definedName name="_______HAL7" localSheetId="0">'[5]daftar kuantitas'!#REF!</definedName>
    <definedName name="_______HAL7" localSheetId="11">'[5]daftar kuantitas'!#REF!</definedName>
    <definedName name="_______HAL7" localSheetId="12">'[5]daftar kuantitas'!#REF!</definedName>
    <definedName name="_______HAL7" localSheetId="14">'[5]daftar kuantitas'!#REF!</definedName>
    <definedName name="_______HAL7" localSheetId="1">'[5]daftar kuantitas'!#REF!</definedName>
    <definedName name="_______HAL7" localSheetId="7">'[5]daftar kuantitas'!#REF!</definedName>
    <definedName name="_______HAL7" localSheetId="9">'[5]daftar kuantitas'!#REF!</definedName>
    <definedName name="_______HAL7" localSheetId="10">'[5]daftar kuantitas'!#REF!</definedName>
    <definedName name="_______HAL7">'[5]daftar kuantitas'!#REF!</definedName>
    <definedName name="_______MAC12" localSheetId="8">#REF!</definedName>
    <definedName name="_______MAC12" localSheetId="13">#REF!</definedName>
    <definedName name="_______MAC12" localSheetId="0">#REF!</definedName>
    <definedName name="_______MAC12" localSheetId="11">#REF!</definedName>
    <definedName name="_______MAC12" localSheetId="12">#REF!</definedName>
    <definedName name="_______MAC12" localSheetId="14">#REF!</definedName>
    <definedName name="_______MAC12" localSheetId="1">#REF!</definedName>
    <definedName name="_______MAC12" localSheetId="7">#REF!</definedName>
    <definedName name="_______MAC12" localSheetId="9">#REF!</definedName>
    <definedName name="_______MAC12" localSheetId="10">#REF!</definedName>
    <definedName name="_______MAC12">#REF!</definedName>
    <definedName name="_______MAC46" localSheetId="8">#REF!</definedName>
    <definedName name="_______MAC46" localSheetId="13">#REF!</definedName>
    <definedName name="_______MAC46" localSheetId="0">#REF!</definedName>
    <definedName name="_______MAC46" localSheetId="11">#REF!</definedName>
    <definedName name="_______MAC46" localSheetId="12">#REF!</definedName>
    <definedName name="_______MAC46" localSheetId="14">#REF!</definedName>
    <definedName name="_______MAC46" localSheetId="1">#REF!</definedName>
    <definedName name="_______MAC46" localSheetId="7">#REF!</definedName>
    <definedName name="_______MAC46" localSheetId="9">#REF!</definedName>
    <definedName name="_______MAC46" localSheetId="10">#REF!</definedName>
    <definedName name="_______MAC46">#REF!</definedName>
    <definedName name="_______MDE01" localSheetId="8">#REF!</definedName>
    <definedName name="_______MDE01" localSheetId="13">#REF!</definedName>
    <definedName name="_______MDE01" localSheetId="0">#REF!</definedName>
    <definedName name="_______MDE01" localSheetId="11">#REF!</definedName>
    <definedName name="_______MDE01" localSheetId="12">#REF!</definedName>
    <definedName name="_______MDE01" localSheetId="14">#REF!</definedName>
    <definedName name="_______MDE01" localSheetId="1">#REF!</definedName>
    <definedName name="_______MDE01" localSheetId="7">#REF!</definedName>
    <definedName name="_______MDE01" localSheetId="9">#REF!</definedName>
    <definedName name="_______MDE01" localSheetId="10">#REF!</definedName>
    <definedName name="_______MDE01">#REF!</definedName>
    <definedName name="_______MDE02">[14]Peralatan!$BO$47</definedName>
    <definedName name="_______MDE03">[14]Peralatan!$BO$67</definedName>
    <definedName name="_______MDE04">[14]Peralatan!$BO$87</definedName>
    <definedName name="_______MDE05">[14]Peralatan!$BO$107</definedName>
    <definedName name="_______MDE06">[14]Peralatan!$BO$127</definedName>
    <definedName name="_______MDE07">[14]Peralatan!$BO$147</definedName>
    <definedName name="_______MDE08">[14]Peralatan!$BO$167</definedName>
    <definedName name="_______MDE09">[14]Peralatan!$BO$187</definedName>
    <definedName name="_______MDE10">[14]Peralatan!$BO$207</definedName>
    <definedName name="_______MDE11">[14]Peralatan!$BO$227</definedName>
    <definedName name="_______MDE12">[14]Peralatan!$BO$247</definedName>
    <definedName name="_______MDE13">[14]Peralatan!$BO$267</definedName>
    <definedName name="_______MDE14">[14]Peralatan!$BO$287</definedName>
    <definedName name="_______MDE15">[14]Peralatan!$BO$307</definedName>
    <definedName name="_______MDE16">[14]Peralatan!$BO$327</definedName>
    <definedName name="_______MDE17">[14]Peralatan!$BO$347</definedName>
    <definedName name="_______MDE18">[14]Peralatan!$BO$367</definedName>
    <definedName name="_______MDE19">[14]Peralatan!$BO$387</definedName>
    <definedName name="_______MDE20">[14]Peralatan!$BO$407</definedName>
    <definedName name="_______MDE21">[14]Peralatan!$BO$427</definedName>
    <definedName name="_______MDE22">[14]Peralatan!$BO$447</definedName>
    <definedName name="_______MDE23">[14]Peralatan!$BO$467</definedName>
    <definedName name="_______MDE24">[14]Peralatan!$BO$487</definedName>
    <definedName name="_______MDE25">[14]Peralatan!$BO$507</definedName>
    <definedName name="_______MDE26">[14]Peralatan!$BO$527</definedName>
    <definedName name="_______MDE27">[14]Peralatan!$BO$547</definedName>
    <definedName name="_______MDE28">[14]Peralatan!$BO$567</definedName>
    <definedName name="_______MDE29">[14]Peralatan!$BO$587</definedName>
    <definedName name="_______MDE30">[14]Peralatan!$BO$607</definedName>
    <definedName name="_______MDE31">[14]Peralatan!$BO$627</definedName>
    <definedName name="_______MDE32">[14]Peralatan!$BO$647</definedName>
    <definedName name="_______MDE33">[14]Peralatan!$BO$667</definedName>
    <definedName name="_______MDE34">[14]Peralatan!$BO$698</definedName>
    <definedName name="_______MDE35">'[7]Peralatan (2)'!$R$27</definedName>
    <definedName name="_______ME01" localSheetId="8">#REF!</definedName>
    <definedName name="_______ME01" localSheetId="13">#REF!</definedName>
    <definedName name="_______ME01" localSheetId="0">#REF!</definedName>
    <definedName name="_______ME01" localSheetId="11">#REF!</definedName>
    <definedName name="_______ME01" localSheetId="12">#REF!</definedName>
    <definedName name="_______ME01" localSheetId="14">#REF!</definedName>
    <definedName name="_______ME01" localSheetId="1">#REF!</definedName>
    <definedName name="_______ME01" localSheetId="7">#REF!</definedName>
    <definedName name="_______ME01" localSheetId="9">#REF!</definedName>
    <definedName name="_______ME01" localSheetId="10">#REF!</definedName>
    <definedName name="_______ME01">#REF!</definedName>
    <definedName name="_______ME02">[14]Peralatan!$BO$46</definedName>
    <definedName name="_______ME03">[14]Peralatan!$BO$66</definedName>
    <definedName name="_______ME04">[14]Peralatan!$BO$86</definedName>
    <definedName name="_______ME05">[14]Peralatan!$BO$106</definedName>
    <definedName name="_______ME06">[14]Peralatan!$BO$126</definedName>
    <definedName name="_______ME07">[14]Peralatan!$BO$146</definedName>
    <definedName name="_______ME08">[14]Peralatan!$BO$166</definedName>
    <definedName name="_______ME09">[14]Peralatan!$BO$186</definedName>
    <definedName name="_______ME10">[14]Peralatan!$BO$206</definedName>
    <definedName name="_______ME11">[14]Peralatan!$BO$226</definedName>
    <definedName name="_______ME12">[14]Peralatan!$BO$246</definedName>
    <definedName name="_______ME13">[14]Peralatan!$BO$266</definedName>
    <definedName name="_______ME14">[14]Peralatan!$BO$286</definedName>
    <definedName name="_______ME15">[14]Peralatan!$BO$306</definedName>
    <definedName name="_______ME16">[14]Peralatan!$BO$326</definedName>
    <definedName name="_______ME17">[14]Peralatan!$BO$346</definedName>
    <definedName name="_______ME18">[14]Peralatan!$BO$366</definedName>
    <definedName name="_______ME19">[14]Peralatan!$BO$386</definedName>
    <definedName name="_______ME20">[14]Peralatan!$BO$406</definedName>
    <definedName name="_______ME21">[14]Peralatan!$BO$426</definedName>
    <definedName name="_______ME22">[14]Peralatan!$BO$446</definedName>
    <definedName name="_______ME23">[14]Peralatan!$BO$466</definedName>
    <definedName name="_______ME24">[14]Peralatan!$BO$486</definedName>
    <definedName name="_______ME25">[14]Peralatan!$BO$506</definedName>
    <definedName name="_______ME26">[14]Peralatan!$BO$526</definedName>
    <definedName name="_______ME27">[14]Peralatan!$BO$546</definedName>
    <definedName name="_______ME28">[14]Peralatan!$BO$566</definedName>
    <definedName name="_______ME29">[14]Peralatan!$BO$586</definedName>
    <definedName name="_______ME30">[14]Peralatan!$BO$606</definedName>
    <definedName name="_______ME31">[14]Peralatan!$BO$626</definedName>
    <definedName name="_______ME32">[14]Peralatan!$BO$646</definedName>
    <definedName name="_______ME33">[14]Peralatan!$BO$666</definedName>
    <definedName name="_______ME34">[14]Peralatan!$BO$697</definedName>
    <definedName name="_______ME35">'[7]Peralatan (2)'!$R$26</definedName>
    <definedName name="_______NCL100" localSheetId="8">#REF!</definedName>
    <definedName name="_______NCL100" localSheetId="13">#REF!</definedName>
    <definedName name="_______NCL100" localSheetId="0">#REF!</definedName>
    <definedName name="_______NCL100" localSheetId="11">#REF!</definedName>
    <definedName name="_______NCL100" localSheetId="12">#REF!</definedName>
    <definedName name="_______NCL100" localSheetId="14">#REF!</definedName>
    <definedName name="_______NCL100" localSheetId="1">#REF!</definedName>
    <definedName name="_______NCL100" localSheetId="7">#REF!</definedName>
    <definedName name="_______NCL100" localSheetId="9">#REF!</definedName>
    <definedName name="_______NCL100" localSheetId="10">#REF!</definedName>
    <definedName name="_______NCL100">#REF!</definedName>
    <definedName name="_______NCL200" localSheetId="8">#REF!</definedName>
    <definedName name="_______NCL200" localSheetId="13">#REF!</definedName>
    <definedName name="_______NCL200" localSheetId="0">#REF!</definedName>
    <definedName name="_______NCL200" localSheetId="11">#REF!</definedName>
    <definedName name="_______NCL200" localSheetId="12">#REF!</definedName>
    <definedName name="_______NCL200" localSheetId="14">#REF!</definedName>
    <definedName name="_______NCL200" localSheetId="1">#REF!</definedName>
    <definedName name="_______NCL200" localSheetId="7">#REF!</definedName>
    <definedName name="_______NCL200" localSheetId="9">#REF!</definedName>
    <definedName name="_______NCL200" localSheetId="10">#REF!</definedName>
    <definedName name="_______NCL200">#REF!</definedName>
    <definedName name="_______NCL250" localSheetId="8">#REF!</definedName>
    <definedName name="_______NCL250" localSheetId="13">#REF!</definedName>
    <definedName name="_______NCL250" localSheetId="0">#REF!</definedName>
    <definedName name="_______NCL250" localSheetId="11">#REF!</definedName>
    <definedName name="_______NCL250" localSheetId="12">#REF!</definedName>
    <definedName name="_______NCL250" localSheetId="14">#REF!</definedName>
    <definedName name="_______NCL250" localSheetId="1">#REF!</definedName>
    <definedName name="_______NCL250" localSheetId="7">#REF!</definedName>
    <definedName name="_______NCL250" localSheetId="9">#REF!</definedName>
    <definedName name="_______NCL250" localSheetId="10">#REF!</definedName>
    <definedName name="_______NCL250">#REF!</definedName>
    <definedName name="_______nin190" localSheetId="8">#REF!</definedName>
    <definedName name="_______nin190" localSheetId="13">#REF!</definedName>
    <definedName name="_______nin190" localSheetId="0">#REF!</definedName>
    <definedName name="_______nin190" localSheetId="11">#REF!</definedName>
    <definedName name="_______nin190" localSheetId="12">#REF!</definedName>
    <definedName name="_______nin190" localSheetId="14">#REF!</definedName>
    <definedName name="_______nin190" localSheetId="1">#REF!</definedName>
    <definedName name="_______nin190" localSheetId="7">#REF!</definedName>
    <definedName name="_______nin190" localSheetId="9">#REF!</definedName>
    <definedName name="_______nin190" localSheetId="10">#REF!</definedName>
    <definedName name="_______nin190">#REF!</definedName>
    <definedName name="_______sc1" localSheetId="8">#REF!</definedName>
    <definedName name="_______sc1" localSheetId="13">#REF!</definedName>
    <definedName name="_______sc1" localSheetId="0">#REF!</definedName>
    <definedName name="_______sc1" localSheetId="11">#REF!</definedName>
    <definedName name="_______sc1" localSheetId="12">#REF!</definedName>
    <definedName name="_______sc1" localSheetId="14">#REF!</definedName>
    <definedName name="_______sc1" localSheetId="1">#REF!</definedName>
    <definedName name="_______sc1" localSheetId="7">#REF!</definedName>
    <definedName name="_______sc1" localSheetId="9">#REF!</definedName>
    <definedName name="_______sc1" localSheetId="10">#REF!</definedName>
    <definedName name="_______sc1">#REF!</definedName>
    <definedName name="_______SC2" localSheetId="8">#REF!</definedName>
    <definedName name="_______SC2" localSheetId="13">#REF!</definedName>
    <definedName name="_______SC2" localSheetId="0">#REF!</definedName>
    <definedName name="_______SC2" localSheetId="11">#REF!</definedName>
    <definedName name="_______SC2" localSheetId="12">#REF!</definedName>
    <definedName name="_______SC2" localSheetId="14">#REF!</definedName>
    <definedName name="_______SC2" localSheetId="1">#REF!</definedName>
    <definedName name="_______SC2" localSheetId="7">#REF!</definedName>
    <definedName name="_______SC2" localSheetId="9">#REF!</definedName>
    <definedName name="_______SC2" localSheetId="10">#REF!</definedName>
    <definedName name="_______SC2">#REF!</definedName>
    <definedName name="_______sc3" localSheetId="8">#REF!</definedName>
    <definedName name="_______sc3" localSheetId="13">#REF!</definedName>
    <definedName name="_______sc3" localSheetId="0">#REF!</definedName>
    <definedName name="_______sc3" localSheetId="11">#REF!</definedName>
    <definedName name="_______sc3" localSheetId="12">#REF!</definedName>
    <definedName name="_______sc3" localSheetId="14">#REF!</definedName>
    <definedName name="_______sc3" localSheetId="1">#REF!</definedName>
    <definedName name="_______sc3" localSheetId="7">#REF!</definedName>
    <definedName name="_______sc3" localSheetId="9">#REF!</definedName>
    <definedName name="_______sc3" localSheetId="10">#REF!</definedName>
    <definedName name="_______sc3">#REF!</definedName>
    <definedName name="_______SN3" localSheetId="8">#REF!</definedName>
    <definedName name="_______SN3" localSheetId="13">#REF!</definedName>
    <definedName name="_______SN3" localSheetId="0">#REF!</definedName>
    <definedName name="_______SN3" localSheetId="11">#REF!</definedName>
    <definedName name="_______SN3" localSheetId="12">#REF!</definedName>
    <definedName name="_______SN3" localSheetId="14">#REF!</definedName>
    <definedName name="_______SN3" localSheetId="1">#REF!</definedName>
    <definedName name="_______SN3" localSheetId="7">#REF!</definedName>
    <definedName name="_______SN3" localSheetId="9">#REF!</definedName>
    <definedName name="_______SN3" localSheetId="10">#REF!</definedName>
    <definedName name="_______SN3">#REF!</definedName>
    <definedName name="_______th100" localSheetId="8">'[10]dongia _2_'!#REF!</definedName>
    <definedName name="_______th100" localSheetId="13">'[10]dongia _2_'!#REF!</definedName>
    <definedName name="_______th100" localSheetId="0">'[10]dongia _2_'!#REF!</definedName>
    <definedName name="_______th100" localSheetId="11">'[10]dongia _2_'!#REF!</definedName>
    <definedName name="_______th100" localSheetId="12">'[10]dongia _2_'!#REF!</definedName>
    <definedName name="_______th100" localSheetId="14">'[10]dongia _2_'!#REF!</definedName>
    <definedName name="_______th100" localSheetId="1">'[10]dongia _2_'!#REF!</definedName>
    <definedName name="_______th100" localSheetId="7">'[10]dongia _2_'!#REF!</definedName>
    <definedName name="_______th100" localSheetId="9">'[10]dongia _2_'!#REF!</definedName>
    <definedName name="_______th100" localSheetId="10">'[10]dongia _2_'!#REF!</definedName>
    <definedName name="_______th100">'[10]dongia _2_'!#REF!</definedName>
    <definedName name="_______TH160" localSheetId="8">'[10]dongia _2_'!#REF!</definedName>
    <definedName name="_______TH160" localSheetId="13">'[10]dongia _2_'!#REF!</definedName>
    <definedName name="_______TH160" localSheetId="0">'[10]dongia _2_'!#REF!</definedName>
    <definedName name="_______TH160" localSheetId="11">'[10]dongia _2_'!#REF!</definedName>
    <definedName name="_______TH160" localSheetId="12">'[10]dongia _2_'!#REF!</definedName>
    <definedName name="_______TH160" localSheetId="14">'[10]dongia _2_'!#REF!</definedName>
    <definedName name="_______TH160" localSheetId="1">'[10]dongia _2_'!#REF!</definedName>
    <definedName name="_______TH160" localSheetId="7">'[10]dongia _2_'!#REF!</definedName>
    <definedName name="_______TH160" localSheetId="9">'[10]dongia _2_'!#REF!</definedName>
    <definedName name="_______TH160" localSheetId="10">'[10]dongia _2_'!#REF!</definedName>
    <definedName name="_______TH160">'[10]dongia _2_'!#REF!</definedName>
    <definedName name="_______TL1" localSheetId="8">#REF!</definedName>
    <definedName name="_______TL1" localSheetId="13">#REF!</definedName>
    <definedName name="_______TL1" localSheetId="0">#REF!</definedName>
    <definedName name="_______TL1" localSheetId="11">#REF!</definedName>
    <definedName name="_______TL1" localSheetId="12">#REF!</definedName>
    <definedName name="_______TL1" localSheetId="14">#REF!</definedName>
    <definedName name="_______TL1" localSheetId="1">#REF!</definedName>
    <definedName name="_______TL1" localSheetId="7">#REF!</definedName>
    <definedName name="_______TL1" localSheetId="9">#REF!</definedName>
    <definedName name="_______TL1" localSheetId="10">#REF!</definedName>
    <definedName name="_______TL1">#REF!</definedName>
    <definedName name="_______TL2" localSheetId="8">#REF!</definedName>
    <definedName name="_______TL2" localSheetId="13">#REF!</definedName>
    <definedName name="_______TL2" localSheetId="0">#REF!</definedName>
    <definedName name="_______TL2" localSheetId="11">#REF!</definedName>
    <definedName name="_______TL2" localSheetId="12">#REF!</definedName>
    <definedName name="_______TL2" localSheetId="14">#REF!</definedName>
    <definedName name="_______TL2" localSheetId="1">#REF!</definedName>
    <definedName name="_______TL2" localSheetId="7">#REF!</definedName>
    <definedName name="_______TL2" localSheetId="9">#REF!</definedName>
    <definedName name="_______TL2" localSheetId="10">#REF!</definedName>
    <definedName name="_______TL2">#REF!</definedName>
    <definedName name="_______TL3" localSheetId="8">#REF!</definedName>
    <definedName name="_______TL3" localSheetId="13">#REF!</definedName>
    <definedName name="_______TL3" localSheetId="0">#REF!</definedName>
    <definedName name="_______TL3" localSheetId="11">#REF!</definedName>
    <definedName name="_______TL3" localSheetId="12">#REF!</definedName>
    <definedName name="_______TL3" localSheetId="14">#REF!</definedName>
    <definedName name="_______TL3" localSheetId="1">#REF!</definedName>
    <definedName name="_______TL3" localSheetId="7">#REF!</definedName>
    <definedName name="_______TL3" localSheetId="9">#REF!</definedName>
    <definedName name="_______TL3" localSheetId="10">#REF!</definedName>
    <definedName name="_______TL3">#REF!</definedName>
    <definedName name="_______TLA120" localSheetId="8">#REF!</definedName>
    <definedName name="_______TLA120" localSheetId="13">#REF!</definedName>
    <definedName name="_______TLA120" localSheetId="0">#REF!</definedName>
    <definedName name="_______TLA120" localSheetId="11">#REF!</definedName>
    <definedName name="_______TLA120" localSheetId="12">#REF!</definedName>
    <definedName name="_______TLA120" localSheetId="14">#REF!</definedName>
    <definedName name="_______TLA120" localSheetId="1">#REF!</definedName>
    <definedName name="_______TLA120" localSheetId="7">#REF!</definedName>
    <definedName name="_______TLA120" localSheetId="9">#REF!</definedName>
    <definedName name="_______TLA120" localSheetId="10">#REF!</definedName>
    <definedName name="_______TLA120">#REF!</definedName>
    <definedName name="_______TLA35" localSheetId="8">#REF!</definedName>
    <definedName name="_______TLA35" localSheetId="13">#REF!</definedName>
    <definedName name="_______TLA35" localSheetId="0">#REF!</definedName>
    <definedName name="_______TLA35" localSheetId="11">#REF!</definedName>
    <definedName name="_______TLA35" localSheetId="12">#REF!</definedName>
    <definedName name="_______TLA35" localSheetId="14">#REF!</definedName>
    <definedName name="_______TLA35" localSheetId="1">#REF!</definedName>
    <definedName name="_______TLA35" localSheetId="7">#REF!</definedName>
    <definedName name="_______TLA35" localSheetId="9">#REF!</definedName>
    <definedName name="_______TLA35" localSheetId="10">#REF!</definedName>
    <definedName name="_______TLA35">#REF!</definedName>
    <definedName name="_______TLA50" localSheetId="8">#REF!</definedName>
    <definedName name="_______TLA50" localSheetId="13">#REF!</definedName>
    <definedName name="_______TLA50" localSheetId="0">#REF!</definedName>
    <definedName name="_______TLA50" localSheetId="11">#REF!</definedName>
    <definedName name="_______TLA50" localSheetId="12">#REF!</definedName>
    <definedName name="_______TLA50" localSheetId="14">#REF!</definedName>
    <definedName name="_______TLA50" localSheetId="1">#REF!</definedName>
    <definedName name="_______TLA50" localSheetId="7">#REF!</definedName>
    <definedName name="_______TLA50" localSheetId="9">#REF!</definedName>
    <definedName name="_______TLA50" localSheetId="10">#REF!</definedName>
    <definedName name="_______TLA50">#REF!</definedName>
    <definedName name="_______TLA70" localSheetId="8">#REF!</definedName>
    <definedName name="_______TLA70" localSheetId="13">#REF!</definedName>
    <definedName name="_______TLA70" localSheetId="0">#REF!</definedName>
    <definedName name="_______TLA70" localSheetId="11">#REF!</definedName>
    <definedName name="_______TLA70" localSheetId="12">#REF!</definedName>
    <definedName name="_______TLA70" localSheetId="14">#REF!</definedName>
    <definedName name="_______TLA70" localSheetId="1">#REF!</definedName>
    <definedName name="_______TLA70" localSheetId="7">#REF!</definedName>
    <definedName name="_______TLA70" localSheetId="9">#REF!</definedName>
    <definedName name="_______TLA70" localSheetId="10">#REF!</definedName>
    <definedName name="_______TLA70">#REF!</definedName>
    <definedName name="_______TLA95" localSheetId="8">#REF!</definedName>
    <definedName name="_______TLA95" localSheetId="13">#REF!</definedName>
    <definedName name="_______TLA95" localSheetId="0">#REF!</definedName>
    <definedName name="_______TLA95" localSheetId="11">#REF!</definedName>
    <definedName name="_______TLA95" localSheetId="12">#REF!</definedName>
    <definedName name="_______TLA95" localSheetId="14">#REF!</definedName>
    <definedName name="_______TLA95" localSheetId="1">#REF!</definedName>
    <definedName name="_______TLA95" localSheetId="7">#REF!</definedName>
    <definedName name="_______TLA95" localSheetId="9">#REF!</definedName>
    <definedName name="_______TLA95" localSheetId="10">#REF!</definedName>
    <definedName name="_______TLA95">#REF!</definedName>
    <definedName name="_______TR250" localSheetId="8">'[10]dongia _2_'!#REF!</definedName>
    <definedName name="_______TR250" localSheetId="13">'[10]dongia _2_'!#REF!</definedName>
    <definedName name="_______TR250" localSheetId="0">'[10]dongia _2_'!#REF!</definedName>
    <definedName name="_______TR250" localSheetId="11">'[10]dongia _2_'!#REF!</definedName>
    <definedName name="_______TR250" localSheetId="12">'[10]dongia _2_'!#REF!</definedName>
    <definedName name="_______TR250" localSheetId="14">'[10]dongia _2_'!#REF!</definedName>
    <definedName name="_______TR250" localSheetId="1">'[10]dongia _2_'!#REF!</definedName>
    <definedName name="_______TR250" localSheetId="7">'[10]dongia _2_'!#REF!</definedName>
    <definedName name="_______TR250" localSheetId="9">'[10]dongia _2_'!#REF!</definedName>
    <definedName name="_______TR250" localSheetId="10">'[10]dongia _2_'!#REF!</definedName>
    <definedName name="_______TR250">'[10]dongia _2_'!#REF!</definedName>
    <definedName name="_______tr375" localSheetId="8">[10]giathanh1!#REF!</definedName>
    <definedName name="_______tr375" localSheetId="13">[10]giathanh1!#REF!</definedName>
    <definedName name="_______tr375" localSheetId="0">[10]giathanh1!#REF!</definedName>
    <definedName name="_______tr375" localSheetId="11">[10]giathanh1!#REF!</definedName>
    <definedName name="_______tr375" localSheetId="12">[10]giathanh1!#REF!</definedName>
    <definedName name="_______tr375" localSheetId="14">[10]giathanh1!#REF!</definedName>
    <definedName name="_______tr375" localSheetId="1">[10]giathanh1!#REF!</definedName>
    <definedName name="_______tr375" localSheetId="7">[10]giathanh1!#REF!</definedName>
    <definedName name="_______tr375" localSheetId="9">[10]giathanh1!#REF!</definedName>
    <definedName name="_______tr375" localSheetId="10">[10]giathanh1!#REF!</definedName>
    <definedName name="_______tr375">[10]giathanh1!#REF!</definedName>
    <definedName name="_______VL100" localSheetId="8">#REF!</definedName>
    <definedName name="_______VL100" localSheetId="13">#REF!</definedName>
    <definedName name="_______VL100" localSheetId="0">#REF!</definedName>
    <definedName name="_______VL100" localSheetId="11">#REF!</definedName>
    <definedName name="_______VL100" localSheetId="12">#REF!</definedName>
    <definedName name="_______VL100" localSheetId="14">#REF!</definedName>
    <definedName name="_______VL100" localSheetId="1">#REF!</definedName>
    <definedName name="_______VL100" localSheetId="7">#REF!</definedName>
    <definedName name="_______VL100" localSheetId="9">#REF!</definedName>
    <definedName name="_______VL100" localSheetId="10">#REF!</definedName>
    <definedName name="_______VL100">#REF!</definedName>
    <definedName name="_______VL200" localSheetId="8">#REF!</definedName>
    <definedName name="_______VL200" localSheetId="13">#REF!</definedName>
    <definedName name="_______VL200" localSheetId="0">#REF!</definedName>
    <definedName name="_______VL200" localSheetId="11">#REF!</definedName>
    <definedName name="_______VL200" localSheetId="12">#REF!</definedName>
    <definedName name="_______VL200" localSheetId="14">#REF!</definedName>
    <definedName name="_______VL200" localSheetId="1">#REF!</definedName>
    <definedName name="_______VL200" localSheetId="7">#REF!</definedName>
    <definedName name="_______VL200" localSheetId="9">#REF!</definedName>
    <definedName name="_______VL200" localSheetId="10">#REF!</definedName>
    <definedName name="_______VL200">#REF!</definedName>
    <definedName name="_______VL250" localSheetId="8">#REF!</definedName>
    <definedName name="_______VL250" localSheetId="13">#REF!</definedName>
    <definedName name="_______VL250" localSheetId="0">#REF!</definedName>
    <definedName name="_______VL250" localSheetId="11">#REF!</definedName>
    <definedName name="_______VL250" localSheetId="12">#REF!</definedName>
    <definedName name="_______VL250" localSheetId="14">#REF!</definedName>
    <definedName name="_______VL250" localSheetId="1">#REF!</definedName>
    <definedName name="_______VL250" localSheetId="7">#REF!</definedName>
    <definedName name="_______VL250" localSheetId="9">#REF!</definedName>
    <definedName name="_______VL250" localSheetId="10">#REF!</definedName>
    <definedName name="_______VL250">#REF!</definedName>
    <definedName name="______abb91" localSheetId="8">[8]chitimc!#REF!</definedName>
    <definedName name="______abb91" localSheetId="13">[8]chitimc!#REF!</definedName>
    <definedName name="______abb91" localSheetId="0">[8]chitimc!#REF!</definedName>
    <definedName name="______abb91" localSheetId="11">[8]chitimc!#REF!</definedName>
    <definedName name="______abb91" localSheetId="12">[8]chitimc!#REF!</definedName>
    <definedName name="______abb91" localSheetId="14">[8]chitimc!#REF!</definedName>
    <definedName name="______abb91" localSheetId="1">[8]chitimc!#REF!</definedName>
    <definedName name="______abb91" localSheetId="7">[8]chitimc!#REF!</definedName>
    <definedName name="______abb91" localSheetId="9">[8]chitimc!#REF!</definedName>
    <definedName name="______abb91" localSheetId="10">[8]chitimc!#REF!</definedName>
    <definedName name="______abb91">[8]chitimc!#REF!</definedName>
    <definedName name="______CT250" localSheetId="8">'[8]dongia _2_'!#REF!</definedName>
    <definedName name="______CT250" localSheetId="13">'[8]dongia _2_'!#REF!</definedName>
    <definedName name="______CT250" localSheetId="0">'[8]dongia _2_'!#REF!</definedName>
    <definedName name="______CT250" localSheetId="11">'[8]dongia _2_'!#REF!</definedName>
    <definedName name="______CT250" localSheetId="12">'[8]dongia _2_'!#REF!</definedName>
    <definedName name="______CT250" localSheetId="14">'[8]dongia _2_'!#REF!</definedName>
    <definedName name="______CT250" localSheetId="1">'[8]dongia _2_'!#REF!</definedName>
    <definedName name="______CT250" localSheetId="7">'[8]dongia _2_'!#REF!</definedName>
    <definedName name="______CT250" localSheetId="9">'[8]dongia _2_'!#REF!</definedName>
    <definedName name="______CT250" localSheetId="10">'[8]dongia _2_'!#REF!</definedName>
    <definedName name="______CT250">'[8]dongia _2_'!#REF!</definedName>
    <definedName name="______ddn400" localSheetId="8">#REF!</definedName>
    <definedName name="______ddn400" localSheetId="13">#REF!</definedName>
    <definedName name="______ddn400" localSheetId="0">#REF!</definedName>
    <definedName name="______ddn400" localSheetId="11">#REF!</definedName>
    <definedName name="______ddn400" localSheetId="12">#REF!</definedName>
    <definedName name="______ddn400" localSheetId="14">#REF!</definedName>
    <definedName name="______ddn400" localSheetId="1">#REF!</definedName>
    <definedName name="______ddn400" localSheetId="7">#REF!</definedName>
    <definedName name="______ddn400" localSheetId="9">#REF!</definedName>
    <definedName name="______ddn400" localSheetId="10">#REF!</definedName>
    <definedName name="______ddn400">#REF!</definedName>
    <definedName name="______ddn600" localSheetId="8">#REF!</definedName>
    <definedName name="______ddn600" localSheetId="13">#REF!</definedName>
    <definedName name="______ddn600" localSheetId="0">#REF!</definedName>
    <definedName name="______ddn600" localSheetId="11">#REF!</definedName>
    <definedName name="______ddn600" localSheetId="12">#REF!</definedName>
    <definedName name="______ddn600" localSheetId="14">#REF!</definedName>
    <definedName name="______ddn600" localSheetId="1">#REF!</definedName>
    <definedName name="______ddn600" localSheetId="7">#REF!</definedName>
    <definedName name="______ddn600" localSheetId="9">#REF!</definedName>
    <definedName name="______ddn600" localSheetId="10">#REF!</definedName>
    <definedName name="______ddn600">#REF!</definedName>
    <definedName name="______dgt100" localSheetId="8">'[8]dongia _2_'!#REF!</definedName>
    <definedName name="______dgt100" localSheetId="13">'[8]dongia _2_'!#REF!</definedName>
    <definedName name="______dgt100" localSheetId="0">'[8]dongia _2_'!#REF!</definedName>
    <definedName name="______dgt100" localSheetId="11">'[8]dongia _2_'!#REF!</definedName>
    <definedName name="______dgt100" localSheetId="12">'[8]dongia _2_'!#REF!</definedName>
    <definedName name="______dgt100" localSheetId="14">'[8]dongia _2_'!#REF!</definedName>
    <definedName name="______dgt100" localSheetId="1">'[8]dongia _2_'!#REF!</definedName>
    <definedName name="______dgt100" localSheetId="7">'[8]dongia _2_'!#REF!</definedName>
    <definedName name="______dgt100" localSheetId="9">'[8]dongia _2_'!#REF!</definedName>
    <definedName name="______dgt100" localSheetId="10">'[8]dongia _2_'!#REF!</definedName>
    <definedName name="______dgt100">'[8]dongia _2_'!#REF!</definedName>
    <definedName name="______DIV1">'[15]Kuantitas &amp; Harga'!$H$24</definedName>
    <definedName name="______DIV10" localSheetId="8">'[16]Kuantitas &amp; Harga'!#REF!</definedName>
    <definedName name="______DIV10" localSheetId="13">'[16]Kuantitas &amp; Harga'!#REF!</definedName>
    <definedName name="______DIV10" localSheetId="0">'[16]Kuantitas &amp; Harga'!#REF!</definedName>
    <definedName name="______DIV10" localSheetId="11">'[16]Kuantitas &amp; Harga'!#REF!</definedName>
    <definedName name="______DIV10" localSheetId="12">'[16]Kuantitas &amp; Harga'!#REF!</definedName>
    <definedName name="______DIV10" localSheetId="14">'[16]Kuantitas &amp; Harga'!#REF!</definedName>
    <definedName name="______DIV10" localSheetId="1">'[16]Kuantitas &amp; Harga'!#REF!</definedName>
    <definedName name="______DIV10" localSheetId="7">'[16]Kuantitas &amp; Harga'!#REF!</definedName>
    <definedName name="______DIV10" localSheetId="9">'[16]Kuantitas &amp; Harga'!#REF!</definedName>
    <definedName name="______DIV10" localSheetId="10">'[16]Kuantitas &amp; Harga'!#REF!</definedName>
    <definedName name="______DIV10">'[16]Kuantitas &amp; Harga'!#REF!</definedName>
    <definedName name="______DIV11" localSheetId="8">'[17]Kuantitas &amp; Harga'!#REF!</definedName>
    <definedName name="______DIV11" localSheetId="13">'[17]Kuantitas &amp; Harga'!#REF!</definedName>
    <definedName name="______DIV11" localSheetId="0">'[17]Kuantitas &amp; Harga'!#REF!</definedName>
    <definedName name="______DIV11" localSheetId="11">'[17]Kuantitas &amp; Harga'!#REF!</definedName>
    <definedName name="______DIV11" localSheetId="12">'[17]Kuantitas &amp; Harga'!#REF!</definedName>
    <definedName name="______DIV11" localSheetId="14">'[17]Kuantitas &amp; Harga'!#REF!</definedName>
    <definedName name="______DIV11" localSheetId="1">'[17]Kuantitas &amp; Harga'!#REF!</definedName>
    <definedName name="______DIV11" localSheetId="7">'[17]Kuantitas &amp; Harga'!#REF!</definedName>
    <definedName name="______DIV11" localSheetId="9">'[17]Kuantitas &amp; Harga'!#REF!</definedName>
    <definedName name="______DIV11" localSheetId="10">'[17]Kuantitas &amp; Harga'!#REF!</definedName>
    <definedName name="______DIV11">'[17]Kuantitas &amp; Harga'!#REF!</definedName>
    <definedName name="______DIV3">'[15]Kuantitas &amp; Harga'!$H$42</definedName>
    <definedName name="______DIV4">'[15]Kuantitas &amp; Harga'!$H$50</definedName>
    <definedName name="______DIV6">'[15]Kuantitas &amp; Harga'!$H$58</definedName>
    <definedName name="______DIV8" localSheetId="8">'[5]daftar kuantitas'!#REF!</definedName>
    <definedName name="______DIV8" localSheetId="13">'[5]daftar kuantitas'!#REF!</definedName>
    <definedName name="______DIV8" localSheetId="0">'[5]daftar kuantitas'!#REF!</definedName>
    <definedName name="______DIV8" localSheetId="11">'[5]daftar kuantitas'!#REF!</definedName>
    <definedName name="______DIV8" localSheetId="12">'[5]daftar kuantitas'!#REF!</definedName>
    <definedName name="______DIV8" localSheetId="14">'[5]daftar kuantitas'!#REF!</definedName>
    <definedName name="______DIV8" localSheetId="1">'[5]daftar kuantitas'!#REF!</definedName>
    <definedName name="______DIV8" localSheetId="7">'[5]daftar kuantitas'!#REF!</definedName>
    <definedName name="______DIV8" localSheetId="9">'[5]daftar kuantitas'!#REF!</definedName>
    <definedName name="______DIV8" localSheetId="10">'[5]daftar kuantitas'!#REF!</definedName>
    <definedName name="______DIV8">'[5]daftar kuantitas'!#REF!</definedName>
    <definedName name="______DIV9" localSheetId="8">'[5]daftar kuantitas'!#REF!</definedName>
    <definedName name="______DIV9" localSheetId="13">'[5]daftar kuantitas'!#REF!</definedName>
    <definedName name="______DIV9" localSheetId="0">'[5]daftar kuantitas'!#REF!</definedName>
    <definedName name="______DIV9" localSheetId="11">'[5]daftar kuantitas'!#REF!</definedName>
    <definedName name="______DIV9" localSheetId="12">'[5]daftar kuantitas'!#REF!</definedName>
    <definedName name="______DIV9" localSheetId="14">'[5]daftar kuantitas'!#REF!</definedName>
    <definedName name="______DIV9" localSheetId="1">'[5]daftar kuantitas'!#REF!</definedName>
    <definedName name="______DIV9" localSheetId="7">'[5]daftar kuantitas'!#REF!</definedName>
    <definedName name="______DIV9" localSheetId="9">'[5]daftar kuantitas'!#REF!</definedName>
    <definedName name="______DIV9" localSheetId="10">'[5]daftar kuantitas'!#REF!</definedName>
    <definedName name="______DIV9">'[5]daftar kuantitas'!#REF!</definedName>
    <definedName name="______EEE01">[14]Peralatan!$AW$8</definedName>
    <definedName name="______EEE02">[14]Peralatan!$AW$9</definedName>
    <definedName name="______EEE03">[14]Peralatan!$AW$10</definedName>
    <definedName name="______EEE04">[14]Peralatan!$AW$11</definedName>
    <definedName name="______EEE05">[14]Peralatan!$AW$12</definedName>
    <definedName name="______EEE06">[14]Peralatan!$AW$13</definedName>
    <definedName name="______EEE07">[14]Peralatan!$AW$14</definedName>
    <definedName name="______EEE08">[14]Peralatan!$AW$15</definedName>
    <definedName name="______EEE09">[14]Peralatan!$AW$16</definedName>
    <definedName name="______EEE10">[14]Peralatan!$AW$17</definedName>
    <definedName name="______EEE11">[14]Peralatan!$AW$18</definedName>
    <definedName name="______EEE12">[14]Peralatan!$AW$19</definedName>
    <definedName name="______EEE13">[14]Peralatan!$AW$20</definedName>
    <definedName name="______EEE14">[14]Peralatan!$AW$21</definedName>
    <definedName name="______EEE15">[14]Peralatan!$AW$22</definedName>
    <definedName name="______EEE16">[14]Peralatan!$AW$23</definedName>
    <definedName name="______EEE17">[14]Peralatan!$AW$24</definedName>
    <definedName name="______EEE18">[14]Peralatan!$AW$25</definedName>
    <definedName name="______EEE19">[14]Peralatan!$AW$26</definedName>
    <definedName name="______EEE20">[14]Peralatan!$AW$27</definedName>
    <definedName name="______EEE21">[14]Peralatan!$AW$28</definedName>
    <definedName name="______EEE22">[14]Peralatan!$AW$29</definedName>
    <definedName name="______EEE23">[14]Peralatan!$AW$30</definedName>
    <definedName name="______EEE24">[14]Peralatan!$AW$31</definedName>
    <definedName name="______EEE25">[14]Peralatan!$AW$32</definedName>
    <definedName name="______EEE26">[14]Peralatan!$AW$33</definedName>
    <definedName name="______EEE27">[14]Peralatan!$AW$34</definedName>
    <definedName name="______EEE28">[14]Peralatan!$AW$35</definedName>
    <definedName name="______EEE29">[14]Peralatan!$AW$36</definedName>
    <definedName name="______EEE30">[14]Peralatan!$AW$37</definedName>
    <definedName name="______EEE31">[14]Peralatan!$AW$38</definedName>
    <definedName name="______EEE32">[14]Peralatan!$AW$39</definedName>
    <definedName name="______EEE33">[14]Peralatan!$AW$40</definedName>
    <definedName name="______GID1">[8]LKVL_CK_HT_GD1!$A$4</definedName>
    <definedName name="______HAL1" localSheetId="8">#REF!</definedName>
    <definedName name="______HAL1" localSheetId="13">#REF!</definedName>
    <definedName name="______HAL1" localSheetId="0">#REF!</definedName>
    <definedName name="______HAL1" localSheetId="11">#REF!</definedName>
    <definedName name="______HAL1" localSheetId="12">#REF!</definedName>
    <definedName name="______HAL1" localSheetId="14">#REF!</definedName>
    <definedName name="______HAL1" localSheetId="1">#REF!</definedName>
    <definedName name="______HAL1" localSheetId="7">#REF!</definedName>
    <definedName name="______HAL1" localSheetId="9">#REF!</definedName>
    <definedName name="______HAL1" localSheetId="10">#REF!</definedName>
    <definedName name="______HAL1">#REF!</definedName>
    <definedName name="______HAL2" localSheetId="8">#REF!</definedName>
    <definedName name="______HAL2" localSheetId="13">#REF!</definedName>
    <definedName name="______HAL2" localSheetId="0">#REF!</definedName>
    <definedName name="______HAL2" localSheetId="11">#REF!</definedName>
    <definedName name="______HAL2" localSheetId="12">#REF!</definedName>
    <definedName name="______HAL2" localSheetId="14">#REF!</definedName>
    <definedName name="______HAL2" localSheetId="1">#REF!</definedName>
    <definedName name="______HAL2" localSheetId="7">#REF!</definedName>
    <definedName name="______HAL2" localSheetId="9">#REF!</definedName>
    <definedName name="______HAL2" localSheetId="10">#REF!</definedName>
    <definedName name="______HAL2">#REF!</definedName>
    <definedName name="______HAL7" localSheetId="8">'[5]daftar kuantitas'!#REF!</definedName>
    <definedName name="______HAL7" localSheetId="13">'[5]daftar kuantitas'!#REF!</definedName>
    <definedName name="______HAL7" localSheetId="0">'[5]daftar kuantitas'!#REF!</definedName>
    <definedName name="______HAL7" localSheetId="11">'[5]daftar kuantitas'!#REF!</definedName>
    <definedName name="______HAL7" localSheetId="12">'[5]daftar kuantitas'!#REF!</definedName>
    <definedName name="______HAL7" localSheetId="14">'[5]daftar kuantitas'!#REF!</definedName>
    <definedName name="______HAL7" localSheetId="1">'[5]daftar kuantitas'!#REF!</definedName>
    <definedName name="______HAL7" localSheetId="7">'[5]daftar kuantitas'!#REF!</definedName>
    <definedName name="______HAL7" localSheetId="9">'[5]daftar kuantitas'!#REF!</definedName>
    <definedName name="______HAL7" localSheetId="10">'[5]daftar kuantitas'!#REF!</definedName>
    <definedName name="______HAL7">'[5]daftar kuantitas'!#REF!</definedName>
    <definedName name="______MAC12" localSheetId="8">#REF!</definedName>
    <definedName name="______MAC12" localSheetId="13">#REF!</definedName>
    <definedName name="______MAC12" localSheetId="0">#REF!</definedName>
    <definedName name="______MAC12" localSheetId="11">#REF!</definedName>
    <definedName name="______MAC12" localSheetId="12">#REF!</definedName>
    <definedName name="______MAC12" localSheetId="14">#REF!</definedName>
    <definedName name="______MAC12" localSheetId="1">#REF!</definedName>
    <definedName name="______MAC12" localSheetId="7">#REF!</definedName>
    <definedName name="______MAC12" localSheetId="9">#REF!</definedName>
    <definedName name="______MAC12" localSheetId="10">#REF!</definedName>
    <definedName name="______MAC12">#REF!</definedName>
    <definedName name="______MAC46" localSheetId="8">#REF!</definedName>
    <definedName name="______MAC46" localSheetId="13">#REF!</definedName>
    <definedName name="______MAC46" localSheetId="0">#REF!</definedName>
    <definedName name="______MAC46" localSheetId="11">#REF!</definedName>
    <definedName name="______MAC46" localSheetId="12">#REF!</definedName>
    <definedName name="______MAC46" localSheetId="14">#REF!</definedName>
    <definedName name="______MAC46" localSheetId="1">#REF!</definedName>
    <definedName name="______MAC46" localSheetId="7">#REF!</definedName>
    <definedName name="______MAC46" localSheetId="9">#REF!</definedName>
    <definedName name="______MAC46" localSheetId="10">#REF!</definedName>
    <definedName name="______MAC46">#REF!</definedName>
    <definedName name="______MDE01">[18]Peralatan!$BO$29</definedName>
    <definedName name="______MDE02">[14]Peralatan!$BO$47</definedName>
    <definedName name="______MDE03">[14]Peralatan!$BO$67</definedName>
    <definedName name="______MDE04">[14]Peralatan!$BO$87</definedName>
    <definedName name="______MDE05">[14]Peralatan!$BO$107</definedName>
    <definedName name="______MDE06">[14]Peralatan!$BO$127</definedName>
    <definedName name="______MDE07">[14]Peralatan!$BO$147</definedName>
    <definedName name="______MDE08">[14]Peralatan!$BO$167</definedName>
    <definedName name="______MDE09">[14]Peralatan!$BO$187</definedName>
    <definedName name="______MDE10">[14]Peralatan!$BO$207</definedName>
    <definedName name="______MDE11">[14]Peralatan!$BO$227</definedName>
    <definedName name="______MDE12">[14]Peralatan!$BO$247</definedName>
    <definedName name="______MDE13">[14]Peralatan!$BO$267</definedName>
    <definedName name="______MDE14">[14]Peralatan!$BO$287</definedName>
    <definedName name="______MDE15">[14]Peralatan!$BO$307</definedName>
    <definedName name="______MDE16">[14]Peralatan!$BO$327</definedName>
    <definedName name="______MDE17">[14]Peralatan!$BO$347</definedName>
    <definedName name="______MDE18">[14]Peralatan!$BO$367</definedName>
    <definedName name="______MDE19">[14]Peralatan!$BO$387</definedName>
    <definedName name="______MDE20">[14]Peralatan!$BO$407</definedName>
    <definedName name="______MDE21">[14]Peralatan!$BO$427</definedName>
    <definedName name="______MDE22">[14]Peralatan!$BO$447</definedName>
    <definedName name="______MDE23">[14]Peralatan!$BO$467</definedName>
    <definedName name="______MDE24">[14]Peralatan!$BO$487</definedName>
    <definedName name="______MDE25">[14]Peralatan!$BO$507</definedName>
    <definedName name="______MDE26">[14]Peralatan!$BO$527</definedName>
    <definedName name="______MDE27">[14]Peralatan!$BO$547</definedName>
    <definedName name="______MDE28">[14]Peralatan!$BO$567</definedName>
    <definedName name="______MDE29">[14]Peralatan!$BO$587</definedName>
    <definedName name="______MDE30">[14]Peralatan!$BO$607</definedName>
    <definedName name="______MDE31">[14]Peralatan!$BO$627</definedName>
    <definedName name="______MDE32">[14]Peralatan!$BO$647</definedName>
    <definedName name="______MDE33">[14]Peralatan!$BO$667</definedName>
    <definedName name="______MDE34">[14]Peralatan!$BO$698</definedName>
    <definedName name="______MDE35">'[7]Peralatan (2)'!$R$27</definedName>
    <definedName name="______ME01">[18]Peralatan!$BO$28</definedName>
    <definedName name="______ME02">[14]Peralatan!$BO$46</definedName>
    <definedName name="______ME03">[14]Peralatan!$BO$66</definedName>
    <definedName name="______ME04">[14]Peralatan!$BO$86</definedName>
    <definedName name="______ME05">[14]Peralatan!$BO$106</definedName>
    <definedName name="______ME06">[14]Peralatan!$BO$126</definedName>
    <definedName name="______ME07">[14]Peralatan!$BO$146</definedName>
    <definedName name="______ME08">[14]Peralatan!$BO$166</definedName>
    <definedName name="______ME09">[14]Peralatan!$BO$186</definedName>
    <definedName name="______ME10">[14]Peralatan!$BO$206</definedName>
    <definedName name="______ME11">[14]Peralatan!$BO$226</definedName>
    <definedName name="______ME12">[14]Peralatan!$BO$246</definedName>
    <definedName name="______ME13">[14]Peralatan!$BO$266</definedName>
    <definedName name="______ME14">[14]Peralatan!$BO$286</definedName>
    <definedName name="______ME15">[14]Peralatan!$BO$306</definedName>
    <definedName name="______ME16">[14]Peralatan!$BO$326</definedName>
    <definedName name="______ME17">[14]Peralatan!$BO$346</definedName>
    <definedName name="______ME18">[14]Peralatan!$BO$366</definedName>
    <definedName name="______ME19">[14]Peralatan!$BO$386</definedName>
    <definedName name="______ME20">[14]Peralatan!$BO$406</definedName>
    <definedName name="______ME21">[14]Peralatan!$BO$426</definedName>
    <definedName name="______ME22">[14]Peralatan!$BO$446</definedName>
    <definedName name="______ME23">[14]Peralatan!$BO$466</definedName>
    <definedName name="______ME24">[14]Peralatan!$BO$486</definedName>
    <definedName name="______ME25">[14]Peralatan!$BO$506</definedName>
    <definedName name="______ME26">[14]Peralatan!$BO$526</definedName>
    <definedName name="______ME27">[14]Peralatan!$BO$546</definedName>
    <definedName name="______ME28">[14]Peralatan!$BO$566</definedName>
    <definedName name="______ME29">[14]Peralatan!$BO$586</definedName>
    <definedName name="______ME30">[14]Peralatan!$BO$606</definedName>
    <definedName name="______ME31">[14]Peralatan!$BO$626</definedName>
    <definedName name="______ME32">[14]Peralatan!$BO$646</definedName>
    <definedName name="______ME33">[14]Peralatan!$BO$666</definedName>
    <definedName name="______ME34">[14]Peralatan!$BO$697</definedName>
    <definedName name="______ME35">'[7]Peralatan (2)'!$R$26</definedName>
    <definedName name="______NCL100" localSheetId="8">#REF!</definedName>
    <definedName name="______NCL100" localSheetId="13">#REF!</definedName>
    <definedName name="______NCL100" localSheetId="0">#REF!</definedName>
    <definedName name="______NCL100" localSheetId="11">#REF!</definedName>
    <definedName name="______NCL100" localSheetId="12">#REF!</definedName>
    <definedName name="______NCL100" localSheetId="14">#REF!</definedName>
    <definedName name="______NCL100" localSheetId="1">#REF!</definedName>
    <definedName name="______NCL100" localSheetId="7">#REF!</definedName>
    <definedName name="______NCL100" localSheetId="9">#REF!</definedName>
    <definedName name="______NCL100" localSheetId="10">#REF!</definedName>
    <definedName name="______NCL100">#REF!</definedName>
    <definedName name="______NCL200" localSheetId="8">#REF!</definedName>
    <definedName name="______NCL200" localSheetId="13">#REF!</definedName>
    <definedName name="______NCL200" localSheetId="0">#REF!</definedName>
    <definedName name="______NCL200" localSheetId="11">#REF!</definedName>
    <definedName name="______NCL200" localSheetId="12">#REF!</definedName>
    <definedName name="______NCL200" localSheetId="14">#REF!</definedName>
    <definedName name="______NCL200" localSheetId="1">#REF!</definedName>
    <definedName name="______NCL200" localSheetId="7">#REF!</definedName>
    <definedName name="______NCL200" localSheetId="9">#REF!</definedName>
    <definedName name="______NCL200" localSheetId="10">#REF!</definedName>
    <definedName name="______NCL200">#REF!</definedName>
    <definedName name="______NCL250" localSheetId="8">#REF!</definedName>
    <definedName name="______NCL250" localSheetId="13">#REF!</definedName>
    <definedName name="______NCL250" localSheetId="0">#REF!</definedName>
    <definedName name="______NCL250" localSheetId="11">#REF!</definedName>
    <definedName name="______NCL250" localSheetId="12">#REF!</definedName>
    <definedName name="______NCL250" localSheetId="14">#REF!</definedName>
    <definedName name="______NCL250" localSheetId="1">#REF!</definedName>
    <definedName name="______NCL250" localSheetId="7">#REF!</definedName>
    <definedName name="______NCL250" localSheetId="9">#REF!</definedName>
    <definedName name="______NCL250" localSheetId="10">#REF!</definedName>
    <definedName name="______NCL250">#REF!</definedName>
    <definedName name="______nin190" localSheetId="8">#REF!</definedName>
    <definedName name="______nin190" localSheetId="13">#REF!</definedName>
    <definedName name="______nin190" localSheetId="0">#REF!</definedName>
    <definedName name="______nin190" localSheetId="11">#REF!</definedName>
    <definedName name="______nin190" localSheetId="12">#REF!</definedName>
    <definedName name="______nin190" localSheetId="14">#REF!</definedName>
    <definedName name="______nin190" localSheetId="1">#REF!</definedName>
    <definedName name="______nin190" localSheetId="7">#REF!</definedName>
    <definedName name="______nin190" localSheetId="9">#REF!</definedName>
    <definedName name="______nin190" localSheetId="10">#REF!</definedName>
    <definedName name="______nin190">#REF!</definedName>
    <definedName name="______sc1" localSheetId="8">#REF!</definedName>
    <definedName name="______sc1" localSheetId="13">#REF!</definedName>
    <definedName name="______sc1" localSheetId="0">#REF!</definedName>
    <definedName name="______sc1" localSheetId="11">#REF!</definedName>
    <definedName name="______sc1" localSheetId="12">#REF!</definedName>
    <definedName name="______sc1" localSheetId="14">#REF!</definedName>
    <definedName name="______sc1" localSheetId="1">#REF!</definedName>
    <definedName name="______sc1" localSheetId="7">#REF!</definedName>
    <definedName name="______sc1" localSheetId="9">#REF!</definedName>
    <definedName name="______sc1" localSheetId="10">#REF!</definedName>
    <definedName name="______sc1">#REF!</definedName>
    <definedName name="______SC2" localSheetId="8">#REF!</definedName>
    <definedName name="______SC2" localSheetId="13">#REF!</definedName>
    <definedName name="______SC2" localSheetId="0">#REF!</definedName>
    <definedName name="______SC2" localSheetId="11">#REF!</definedName>
    <definedName name="______SC2" localSheetId="12">#REF!</definedName>
    <definedName name="______SC2" localSheetId="14">#REF!</definedName>
    <definedName name="______SC2" localSheetId="1">#REF!</definedName>
    <definedName name="______SC2" localSheetId="7">#REF!</definedName>
    <definedName name="______SC2" localSheetId="9">#REF!</definedName>
    <definedName name="______SC2" localSheetId="10">#REF!</definedName>
    <definedName name="______SC2">#REF!</definedName>
    <definedName name="______sc3" localSheetId="8">#REF!</definedName>
    <definedName name="______sc3" localSheetId="13">#REF!</definedName>
    <definedName name="______sc3" localSheetId="0">#REF!</definedName>
    <definedName name="______sc3" localSheetId="11">#REF!</definedName>
    <definedName name="______sc3" localSheetId="12">#REF!</definedName>
    <definedName name="______sc3" localSheetId="14">#REF!</definedName>
    <definedName name="______sc3" localSheetId="1">#REF!</definedName>
    <definedName name="______sc3" localSheetId="7">#REF!</definedName>
    <definedName name="______sc3" localSheetId="9">#REF!</definedName>
    <definedName name="______sc3" localSheetId="10">#REF!</definedName>
    <definedName name="______sc3">#REF!</definedName>
    <definedName name="______SN3" localSheetId="8">#REF!</definedName>
    <definedName name="______SN3" localSheetId="13">#REF!</definedName>
    <definedName name="______SN3" localSheetId="0">#REF!</definedName>
    <definedName name="______SN3" localSheetId="11">#REF!</definedName>
    <definedName name="______SN3" localSheetId="12">#REF!</definedName>
    <definedName name="______SN3" localSheetId="14">#REF!</definedName>
    <definedName name="______SN3" localSheetId="1">#REF!</definedName>
    <definedName name="______SN3" localSheetId="7">#REF!</definedName>
    <definedName name="______SN3" localSheetId="9">#REF!</definedName>
    <definedName name="______SN3" localSheetId="10">#REF!</definedName>
    <definedName name="______SN3">#REF!</definedName>
    <definedName name="______th100" localSheetId="8">'[10]dongia _2_'!#REF!</definedName>
    <definedName name="______th100" localSheetId="13">'[10]dongia _2_'!#REF!</definedName>
    <definedName name="______th100" localSheetId="0">'[10]dongia _2_'!#REF!</definedName>
    <definedName name="______th100" localSheetId="11">'[10]dongia _2_'!#REF!</definedName>
    <definedName name="______th100" localSheetId="12">'[10]dongia _2_'!#REF!</definedName>
    <definedName name="______th100" localSheetId="14">'[10]dongia _2_'!#REF!</definedName>
    <definedName name="______th100" localSheetId="1">'[10]dongia _2_'!#REF!</definedName>
    <definedName name="______th100" localSheetId="7">'[10]dongia _2_'!#REF!</definedName>
    <definedName name="______th100" localSheetId="9">'[10]dongia _2_'!#REF!</definedName>
    <definedName name="______th100" localSheetId="10">'[10]dongia _2_'!#REF!</definedName>
    <definedName name="______th100">'[10]dongia _2_'!#REF!</definedName>
    <definedName name="______TH160" localSheetId="8">'[10]dongia _2_'!#REF!</definedName>
    <definedName name="______TH160" localSheetId="13">'[10]dongia _2_'!#REF!</definedName>
    <definedName name="______TH160" localSheetId="0">'[10]dongia _2_'!#REF!</definedName>
    <definedName name="______TH160" localSheetId="11">'[10]dongia _2_'!#REF!</definedName>
    <definedName name="______TH160" localSheetId="12">'[10]dongia _2_'!#REF!</definedName>
    <definedName name="______TH160" localSheetId="14">'[10]dongia _2_'!#REF!</definedName>
    <definedName name="______TH160" localSheetId="1">'[10]dongia _2_'!#REF!</definedName>
    <definedName name="______TH160" localSheetId="7">'[10]dongia _2_'!#REF!</definedName>
    <definedName name="______TH160" localSheetId="9">'[10]dongia _2_'!#REF!</definedName>
    <definedName name="______TH160" localSheetId="10">'[10]dongia _2_'!#REF!</definedName>
    <definedName name="______TH160">'[10]dongia _2_'!#REF!</definedName>
    <definedName name="______TL1" localSheetId="8">#REF!</definedName>
    <definedName name="______TL1" localSheetId="13">#REF!</definedName>
    <definedName name="______TL1" localSheetId="0">#REF!</definedName>
    <definedName name="______TL1" localSheetId="11">#REF!</definedName>
    <definedName name="______TL1" localSheetId="12">#REF!</definedName>
    <definedName name="______TL1" localSheetId="14">#REF!</definedName>
    <definedName name="______TL1" localSheetId="1">#REF!</definedName>
    <definedName name="______TL1" localSheetId="7">#REF!</definedName>
    <definedName name="______TL1" localSheetId="9">#REF!</definedName>
    <definedName name="______TL1" localSheetId="10">#REF!</definedName>
    <definedName name="______TL1">#REF!</definedName>
    <definedName name="______TL2" localSheetId="8">#REF!</definedName>
    <definedName name="______TL2" localSheetId="13">#REF!</definedName>
    <definedName name="______TL2" localSheetId="0">#REF!</definedName>
    <definedName name="______TL2" localSheetId="11">#REF!</definedName>
    <definedName name="______TL2" localSheetId="12">#REF!</definedName>
    <definedName name="______TL2" localSheetId="14">#REF!</definedName>
    <definedName name="______TL2" localSheetId="1">#REF!</definedName>
    <definedName name="______TL2" localSheetId="7">#REF!</definedName>
    <definedName name="______TL2" localSheetId="9">#REF!</definedName>
    <definedName name="______TL2" localSheetId="10">#REF!</definedName>
    <definedName name="______TL2">#REF!</definedName>
    <definedName name="______TL3" localSheetId="8">#REF!</definedName>
    <definedName name="______TL3" localSheetId="13">#REF!</definedName>
    <definedName name="______TL3" localSheetId="0">#REF!</definedName>
    <definedName name="______TL3" localSheetId="11">#REF!</definedName>
    <definedName name="______TL3" localSheetId="12">#REF!</definedName>
    <definedName name="______TL3" localSheetId="14">#REF!</definedName>
    <definedName name="______TL3" localSheetId="1">#REF!</definedName>
    <definedName name="______TL3" localSheetId="7">#REF!</definedName>
    <definedName name="______TL3" localSheetId="9">#REF!</definedName>
    <definedName name="______TL3" localSheetId="10">#REF!</definedName>
    <definedName name="______TL3">#REF!</definedName>
    <definedName name="______TLA120" localSheetId="8">#REF!</definedName>
    <definedName name="______TLA120" localSheetId="13">#REF!</definedName>
    <definedName name="______TLA120" localSheetId="0">#REF!</definedName>
    <definedName name="______TLA120" localSheetId="11">#REF!</definedName>
    <definedName name="______TLA120" localSheetId="12">#REF!</definedName>
    <definedName name="______TLA120" localSheetId="14">#REF!</definedName>
    <definedName name="______TLA120" localSheetId="1">#REF!</definedName>
    <definedName name="______TLA120" localSheetId="7">#REF!</definedName>
    <definedName name="______TLA120" localSheetId="9">#REF!</definedName>
    <definedName name="______TLA120" localSheetId="10">#REF!</definedName>
    <definedName name="______TLA120">#REF!</definedName>
    <definedName name="______TLA35" localSheetId="8">#REF!</definedName>
    <definedName name="______TLA35" localSheetId="13">#REF!</definedName>
    <definedName name="______TLA35" localSheetId="0">#REF!</definedName>
    <definedName name="______TLA35" localSheetId="11">#REF!</definedName>
    <definedName name="______TLA35" localSheetId="12">#REF!</definedName>
    <definedName name="______TLA35" localSheetId="14">#REF!</definedName>
    <definedName name="______TLA35" localSheetId="1">#REF!</definedName>
    <definedName name="______TLA35" localSheetId="7">#REF!</definedName>
    <definedName name="______TLA35" localSheetId="9">#REF!</definedName>
    <definedName name="______TLA35" localSheetId="10">#REF!</definedName>
    <definedName name="______TLA35">#REF!</definedName>
    <definedName name="______TLA50" localSheetId="8">#REF!</definedName>
    <definedName name="______TLA50" localSheetId="13">#REF!</definedName>
    <definedName name="______TLA50" localSheetId="0">#REF!</definedName>
    <definedName name="______TLA50" localSheetId="11">#REF!</definedName>
    <definedName name="______TLA50" localSheetId="12">#REF!</definedName>
    <definedName name="______TLA50" localSheetId="14">#REF!</definedName>
    <definedName name="______TLA50" localSheetId="1">#REF!</definedName>
    <definedName name="______TLA50" localSheetId="7">#REF!</definedName>
    <definedName name="______TLA50" localSheetId="9">#REF!</definedName>
    <definedName name="______TLA50" localSheetId="10">#REF!</definedName>
    <definedName name="______TLA50">#REF!</definedName>
    <definedName name="______TLA70" localSheetId="8">#REF!</definedName>
    <definedName name="______TLA70" localSheetId="13">#REF!</definedName>
    <definedName name="______TLA70" localSheetId="0">#REF!</definedName>
    <definedName name="______TLA70" localSheetId="11">#REF!</definedName>
    <definedName name="______TLA70" localSheetId="12">#REF!</definedName>
    <definedName name="______TLA70" localSheetId="14">#REF!</definedName>
    <definedName name="______TLA70" localSheetId="1">#REF!</definedName>
    <definedName name="______TLA70" localSheetId="7">#REF!</definedName>
    <definedName name="______TLA70" localSheetId="9">#REF!</definedName>
    <definedName name="______TLA70" localSheetId="10">#REF!</definedName>
    <definedName name="______TLA70">#REF!</definedName>
    <definedName name="______TLA95" localSheetId="8">#REF!</definedName>
    <definedName name="______TLA95" localSheetId="13">#REF!</definedName>
    <definedName name="______TLA95" localSheetId="0">#REF!</definedName>
    <definedName name="______TLA95" localSheetId="11">#REF!</definedName>
    <definedName name="______TLA95" localSheetId="12">#REF!</definedName>
    <definedName name="______TLA95" localSheetId="14">#REF!</definedName>
    <definedName name="______TLA95" localSheetId="1">#REF!</definedName>
    <definedName name="______TLA95" localSheetId="7">#REF!</definedName>
    <definedName name="______TLA95" localSheetId="9">#REF!</definedName>
    <definedName name="______TLA95" localSheetId="10">#REF!</definedName>
    <definedName name="______TLA95">#REF!</definedName>
    <definedName name="______TR250" localSheetId="8">'[10]dongia _2_'!#REF!</definedName>
    <definedName name="______TR250" localSheetId="13">'[10]dongia _2_'!#REF!</definedName>
    <definedName name="______TR250" localSheetId="0">'[10]dongia _2_'!#REF!</definedName>
    <definedName name="______TR250" localSheetId="11">'[10]dongia _2_'!#REF!</definedName>
    <definedName name="______TR250" localSheetId="12">'[10]dongia _2_'!#REF!</definedName>
    <definedName name="______TR250" localSheetId="14">'[10]dongia _2_'!#REF!</definedName>
    <definedName name="______TR250" localSheetId="1">'[10]dongia _2_'!#REF!</definedName>
    <definedName name="______TR250" localSheetId="7">'[10]dongia _2_'!#REF!</definedName>
    <definedName name="______TR250" localSheetId="9">'[10]dongia _2_'!#REF!</definedName>
    <definedName name="______TR250" localSheetId="10">'[10]dongia _2_'!#REF!</definedName>
    <definedName name="______TR250">'[10]dongia _2_'!#REF!</definedName>
    <definedName name="______tr375" localSheetId="8">[10]giathanh1!#REF!</definedName>
    <definedName name="______tr375" localSheetId="13">[10]giathanh1!#REF!</definedName>
    <definedName name="______tr375" localSheetId="0">[10]giathanh1!#REF!</definedName>
    <definedName name="______tr375" localSheetId="11">[10]giathanh1!#REF!</definedName>
    <definedName name="______tr375" localSheetId="12">[10]giathanh1!#REF!</definedName>
    <definedName name="______tr375" localSheetId="14">[10]giathanh1!#REF!</definedName>
    <definedName name="______tr375" localSheetId="1">[10]giathanh1!#REF!</definedName>
    <definedName name="______tr375" localSheetId="7">[10]giathanh1!#REF!</definedName>
    <definedName name="______tr375" localSheetId="9">[10]giathanh1!#REF!</definedName>
    <definedName name="______tr375" localSheetId="10">[10]giathanh1!#REF!</definedName>
    <definedName name="______tr375">[10]giathanh1!#REF!</definedName>
    <definedName name="______VL100" localSheetId="8">#REF!</definedName>
    <definedName name="______VL100" localSheetId="13">#REF!</definedName>
    <definedName name="______VL100" localSheetId="0">#REF!</definedName>
    <definedName name="______VL100" localSheetId="11">#REF!</definedName>
    <definedName name="______VL100" localSheetId="12">#REF!</definedName>
    <definedName name="______VL100" localSheetId="14">#REF!</definedName>
    <definedName name="______VL100" localSheetId="1">#REF!</definedName>
    <definedName name="______VL100" localSheetId="7">#REF!</definedName>
    <definedName name="______VL100" localSheetId="9">#REF!</definedName>
    <definedName name="______VL100" localSheetId="10">#REF!</definedName>
    <definedName name="______VL100">#REF!</definedName>
    <definedName name="______VL200" localSheetId="8">#REF!</definedName>
    <definedName name="______VL200" localSheetId="13">#REF!</definedName>
    <definedName name="______VL200" localSheetId="0">#REF!</definedName>
    <definedName name="______VL200" localSheetId="11">#REF!</definedName>
    <definedName name="______VL200" localSheetId="12">#REF!</definedName>
    <definedName name="______VL200" localSheetId="14">#REF!</definedName>
    <definedName name="______VL200" localSheetId="1">#REF!</definedName>
    <definedName name="______VL200" localSheetId="7">#REF!</definedName>
    <definedName name="______VL200" localSheetId="9">#REF!</definedName>
    <definedName name="______VL200" localSheetId="10">#REF!</definedName>
    <definedName name="______VL200">#REF!</definedName>
    <definedName name="______VL250" localSheetId="8">#REF!</definedName>
    <definedName name="______VL250" localSheetId="13">#REF!</definedName>
    <definedName name="______VL250" localSheetId="0">#REF!</definedName>
    <definedName name="______VL250" localSheetId="11">#REF!</definedName>
    <definedName name="______VL250" localSheetId="12">#REF!</definedName>
    <definedName name="______VL250" localSheetId="14">#REF!</definedName>
    <definedName name="______VL250" localSheetId="1">#REF!</definedName>
    <definedName name="______VL250" localSheetId="7">#REF!</definedName>
    <definedName name="______VL250" localSheetId="9">#REF!</definedName>
    <definedName name="______VL250" localSheetId="10">#REF!</definedName>
    <definedName name="______VL250">#REF!</definedName>
    <definedName name="_____abb91" localSheetId="8">[8]chitimc!#REF!</definedName>
    <definedName name="_____abb91" localSheetId="13">[8]chitimc!#REF!</definedName>
    <definedName name="_____abb91" localSheetId="0">[8]chitimc!#REF!</definedName>
    <definedName name="_____abb91" localSheetId="11">[8]chitimc!#REF!</definedName>
    <definedName name="_____abb91" localSheetId="12">[8]chitimc!#REF!</definedName>
    <definedName name="_____abb91" localSheetId="14">[8]chitimc!#REF!</definedName>
    <definedName name="_____abb91" localSheetId="1">[8]chitimc!#REF!</definedName>
    <definedName name="_____abb91" localSheetId="7">[8]chitimc!#REF!</definedName>
    <definedName name="_____abb91" localSheetId="9">[8]chitimc!#REF!</definedName>
    <definedName name="_____abb91" localSheetId="10">[8]chitimc!#REF!</definedName>
    <definedName name="_____abb91">[8]chitimc!#REF!</definedName>
    <definedName name="_____CT250" localSheetId="8">'[8]dongia _2_'!#REF!</definedName>
    <definedName name="_____CT250" localSheetId="13">'[8]dongia _2_'!#REF!</definedName>
    <definedName name="_____CT250" localSheetId="0">'[8]dongia _2_'!#REF!</definedName>
    <definedName name="_____CT250" localSheetId="11">'[8]dongia _2_'!#REF!</definedName>
    <definedName name="_____CT250" localSheetId="12">'[8]dongia _2_'!#REF!</definedName>
    <definedName name="_____CT250" localSheetId="14">'[8]dongia _2_'!#REF!</definedName>
    <definedName name="_____CT250" localSheetId="1">'[8]dongia _2_'!#REF!</definedName>
    <definedName name="_____CT250" localSheetId="7">'[8]dongia _2_'!#REF!</definedName>
    <definedName name="_____CT250" localSheetId="9">'[8]dongia _2_'!#REF!</definedName>
    <definedName name="_____CT250" localSheetId="10">'[8]dongia _2_'!#REF!</definedName>
    <definedName name="_____CT250">'[8]dongia _2_'!#REF!</definedName>
    <definedName name="_____ddn400" localSheetId="8">#REF!</definedName>
    <definedName name="_____ddn400" localSheetId="13">#REF!</definedName>
    <definedName name="_____ddn400" localSheetId="0">#REF!</definedName>
    <definedName name="_____ddn400" localSheetId="11">#REF!</definedName>
    <definedName name="_____ddn400" localSheetId="12">#REF!</definedName>
    <definedName name="_____ddn400" localSheetId="14">#REF!</definedName>
    <definedName name="_____ddn400" localSheetId="1">#REF!</definedName>
    <definedName name="_____ddn400" localSheetId="7">#REF!</definedName>
    <definedName name="_____ddn400" localSheetId="9">#REF!</definedName>
    <definedName name="_____ddn400" localSheetId="10">#REF!</definedName>
    <definedName name="_____ddn400">#REF!</definedName>
    <definedName name="_____ddn600" localSheetId="8">#REF!</definedName>
    <definedName name="_____ddn600" localSheetId="13">#REF!</definedName>
    <definedName name="_____ddn600" localSheetId="0">#REF!</definedName>
    <definedName name="_____ddn600" localSheetId="11">#REF!</definedName>
    <definedName name="_____ddn600" localSheetId="12">#REF!</definedName>
    <definedName name="_____ddn600" localSheetId="14">#REF!</definedName>
    <definedName name="_____ddn600" localSheetId="1">#REF!</definedName>
    <definedName name="_____ddn600" localSheetId="7">#REF!</definedName>
    <definedName name="_____ddn600" localSheetId="9">#REF!</definedName>
    <definedName name="_____ddn600" localSheetId="10">#REF!</definedName>
    <definedName name="_____ddn600">#REF!</definedName>
    <definedName name="_____dgt100" localSheetId="8">'[8]dongia _2_'!#REF!</definedName>
    <definedName name="_____dgt100" localSheetId="13">'[8]dongia _2_'!#REF!</definedName>
    <definedName name="_____dgt100" localSheetId="0">'[8]dongia _2_'!#REF!</definedName>
    <definedName name="_____dgt100" localSheetId="11">'[8]dongia _2_'!#REF!</definedName>
    <definedName name="_____dgt100" localSheetId="12">'[8]dongia _2_'!#REF!</definedName>
    <definedName name="_____dgt100" localSheetId="14">'[8]dongia _2_'!#REF!</definedName>
    <definedName name="_____dgt100" localSheetId="1">'[8]dongia _2_'!#REF!</definedName>
    <definedName name="_____dgt100" localSheetId="7">'[8]dongia _2_'!#REF!</definedName>
    <definedName name="_____dgt100" localSheetId="9">'[8]dongia _2_'!#REF!</definedName>
    <definedName name="_____dgt100" localSheetId="10">'[8]dongia _2_'!#REF!</definedName>
    <definedName name="_____dgt100">'[8]dongia _2_'!#REF!</definedName>
    <definedName name="_____DIV10" localSheetId="8">'[5]daftar kuantitas'!#REF!</definedName>
    <definedName name="_____DIV10" localSheetId="13">'[5]daftar kuantitas'!#REF!</definedName>
    <definedName name="_____DIV10" localSheetId="0">'[5]daftar kuantitas'!#REF!</definedName>
    <definedName name="_____DIV10" localSheetId="11">'[5]daftar kuantitas'!#REF!</definedName>
    <definedName name="_____DIV10" localSheetId="12">'[5]daftar kuantitas'!#REF!</definedName>
    <definedName name="_____DIV10" localSheetId="14">'[5]daftar kuantitas'!#REF!</definedName>
    <definedName name="_____DIV10" localSheetId="1">'[5]daftar kuantitas'!#REF!</definedName>
    <definedName name="_____DIV10" localSheetId="7">'[5]daftar kuantitas'!#REF!</definedName>
    <definedName name="_____DIV10" localSheetId="9">'[5]daftar kuantitas'!#REF!</definedName>
    <definedName name="_____DIV10" localSheetId="10">'[5]daftar kuantitas'!#REF!</definedName>
    <definedName name="_____DIV10">'[5]daftar kuantitas'!#REF!</definedName>
    <definedName name="_____DIV11" localSheetId="8">'[5]daftar kuantitas'!#REF!</definedName>
    <definedName name="_____DIV11" localSheetId="13">'[5]daftar kuantitas'!#REF!</definedName>
    <definedName name="_____DIV11" localSheetId="0">'[5]daftar kuantitas'!#REF!</definedName>
    <definedName name="_____DIV11" localSheetId="11">'[5]daftar kuantitas'!#REF!</definedName>
    <definedName name="_____DIV11" localSheetId="12">'[5]daftar kuantitas'!#REF!</definedName>
    <definedName name="_____DIV11" localSheetId="14">'[5]daftar kuantitas'!#REF!</definedName>
    <definedName name="_____DIV11" localSheetId="1">'[5]daftar kuantitas'!#REF!</definedName>
    <definedName name="_____DIV11" localSheetId="7">'[5]daftar kuantitas'!#REF!</definedName>
    <definedName name="_____DIV11" localSheetId="9">'[5]daftar kuantitas'!#REF!</definedName>
    <definedName name="_____DIV11" localSheetId="10">'[5]daftar kuantitas'!#REF!</definedName>
    <definedName name="_____DIV11">'[5]daftar kuantitas'!#REF!</definedName>
    <definedName name="_____DIV8" localSheetId="8">'[5]daftar kuantitas'!#REF!</definedName>
    <definedName name="_____DIV8" localSheetId="13">'[5]daftar kuantitas'!#REF!</definedName>
    <definedName name="_____DIV8" localSheetId="0">'[5]daftar kuantitas'!#REF!</definedName>
    <definedName name="_____DIV8" localSheetId="11">'[5]daftar kuantitas'!#REF!</definedName>
    <definedName name="_____DIV8" localSheetId="12">'[5]daftar kuantitas'!#REF!</definedName>
    <definedName name="_____DIV8" localSheetId="14">'[5]daftar kuantitas'!#REF!</definedName>
    <definedName name="_____DIV8" localSheetId="1">'[5]daftar kuantitas'!#REF!</definedName>
    <definedName name="_____DIV8" localSheetId="7">'[5]daftar kuantitas'!#REF!</definedName>
    <definedName name="_____DIV8" localSheetId="9">'[5]daftar kuantitas'!#REF!</definedName>
    <definedName name="_____DIV8" localSheetId="10">'[5]daftar kuantitas'!#REF!</definedName>
    <definedName name="_____DIV8">'[5]daftar kuantitas'!#REF!</definedName>
    <definedName name="_____DIV9" localSheetId="8">'[5]daftar kuantitas'!#REF!</definedName>
    <definedName name="_____DIV9" localSheetId="13">'[5]daftar kuantitas'!#REF!</definedName>
    <definedName name="_____DIV9" localSheetId="0">'[5]daftar kuantitas'!#REF!</definedName>
    <definedName name="_____DIV9" localSheetId="11">'[5]daftar kuantitas'!#REF!</definedName>
    <definedName name="_____DIV9" localSheetId="12">'[5]daftar kuantitas'!#REF!</definedName>
    <definedName name="_____DIV9" localSheetId="14">'[5]daftar kuantitas'!#REF!</definedName>
    <definedName name="_____DIV9" localSheetId="1">'[5]daftar kuantitas'!#REF!</definedName>
    <definedName name="_____DIV9" localSheetId="7">'[5]daftar kuantitas'!#REF!</definedName>
    <definedName name="_____DIV9" localSheetId="9">'[5]daftar kuantitas'!#REF!</definedName>
    <definedName name="_____DIV9" localSheetId="10">'[5]daftar kuantitas'!#REF!</definedName>
    <definedName name="_____DIV9">'[5]daftar kuantitas'!#REF!</definedName>
    <definedName name="_____EEE06">[18]Peralatan!$AW$15</definedName>
    <definedName name="_____EEE20">[18]Peralatan!$AW$29</definedName>
    <definedName name="_____EEE22">[18]Peralatan!$AW$31</definedName>
    <definedName name="_____GID1">[8]LKVL_CK_HT_GD1!$A$4</definedName>
    <definedName name="_____HAL1" localSheetId="8">#REF!</definedName>
    <definedName name="_____HAL1" localSheetId="13">#REF!</definedName>
    <definedName name="_____HAL1" localSheetId="0">#REF!</definedName>
    <definedName name="_____HAL1" localSheetId="11">#REF!</definedName>
    <definedName name="_____HAL1" localSheetId="12">#REF!</definedName>
    <definedName name="_____HAL1" localSheetId="14">#REF!</definedName>
    <definedName name="_____HAL1" localSheetId="1">#REF!</definedName>
    <definedName name="_____HAL1" localSheetId="7">#REF!</definedName>
    <definedName name="_____HAL1" localSheetId="9">#REF!</definedName>
    <definedName name="_____HAL1" localSheetId="10">#REF!</definedName>
    <definedName name="_____HAL1">#REF!</definedName>
    <definedName name="_____HAL2" localSheetId="8">#REF!</definedName>
    <definedName name="_____HAL2" localSheetId="13">#REF!</definedName>
    <definedName name="_____HAL2" localSheetId="0">#REF!</definedName>
    <definedName name="_____HAL2" localSheetId="11">#REF!</definedName>
    <definedName name="_____HAL2" localSheetId="12">#REF!</definedName>
    <definedName name="_____HAL2" localSheetId="14">#REF!</definedName>
    <definedName name="_____HAL2" localSheetId="1">#REF!</definedName>
    <definedName name="_____HAL2" localSheetId="7">#REF!</definedName>
    <definedName name="_____HAL2" localSheetId="9">#REF!</definedName>
    <definedName name="_____HAL2" localSheetId="10">#REF!</definedName>
    <definedName name="_____HAL2">#REF!</definedName>
    <definedName name="_____HAL7" localSheetId="8">'[5]daftar kuantitas'!#REF!</definedName>
    <definedName name="_____HAL7" localSheetId="13">'[5]daftar kuantitas'!#REF!</definedName>
    <definedName name="_____HAL7" localSheetId="0">'[5]daftar kuantitas'!#REF!</definedName>
    <definedName name="_____HAL7" localSheetId="11">'[5]daftar kuantitas'!#REF!</definedName>
    <definedName name="_____HAL7" localSheetId="12">'[5]daftar kuantitas'!#REF!</definedName>
    <definedName name="_____HAL7" localSheetId="14">'[5]daftar kuantitas'!#REF!</definedName>
    <definedName name="_____HAL7" localSheetId="1">'[5]daftar kuantitas'!#REF!</definedName>
    <definedName name="_____HAL7" localSheetId="7">'[5]daftar kuantitas'!#REF!</definedName>
    <definedName name="_____HAL7" localSheetId="9">'[5]daftar kuantitas'!#REF!</definedName>
    <definedName name="_____HAL7" localSheetId="10">'[5]daftar kuantitas'!#REF!</definedName>
    <definedName name="_____HAL7">'[5]daftar kuantitas'!#REF!</definedName>
    <definedName name="_____MAC12" localSheetId="8">#REF!</definedName>
    <definedName name="_____MAC12" localSheetId="13">#REF!</definedName>
    <definedName name="_____MAC12" localSheetId="0">#REF!</definedName>
    <definedName name="_____MAC12" localSheetId="11">#REF!</definedName>
    <definedName name="_____MAC12" localSheetId="12">#REF!</definedName>
    <definedName name="_____MAC12" localSheetId="14">#REF!</definedName>
    <definedName name="_____MAC12" localSheetId="1">#REF!</definedName>
    <definedName name="_____MAC12" localSheetId="7">#REF!</definedName>
    <definedName name="_____MAC12" localSheetId="9">#REF!</definedName>
    <definedName name="_____MAC12" localSheetId="10">#REF!</definedName>
    <definedName name="_____MAC12">#REF!</definedName>
    <definedName name="_____MAC46" localSheetId="8">#REF!</definedName>
    <definedName name="_____MAC46" localSheetId="13">#REF!</definedName>
    <definedName name="_____MAC46" localSheetId="0">#REF!</definedName>
    <definedName name="_____MAC46" localSheetId="11">#REF!</definedName>
    <definedName name="_____MAC46" localSheetId="12">#REF!</definedName>
    <definedName name="_____MAC46" localSheetId="14">#REF!</definedName>
    <definedName name="_____MAC46" localSheetId="1">#REF!</definedName>
    <definedName name="_____MAC46" localSheetId="7">#REF!</definedName>
    <definedName name="_____MAC46" localSheetId="9">#REF!</definedName>
    <definedName name="_____MAC46" localSheetId="10">#REF!</definedName>
    <definedName name="_____MAC46">#REF!</definedName>
    <definedName name="_____MDE01" localSheetId="8">#REF!</definedName>
    <definedName name="_____MDE01" localSheetId="13">#REF!</definedName>
    <definedName name="_____MDE01" localSheetId="0">#REF!</definedName>
    <definedName name="_____MDE01" localSheetId="11">#REF!</definedName>
    <definedName name="_____MDE01" localSheetId="12">#REF!</definedName>
    <definedName name="_____MDE01" localSheetId="14">#REF!</definedName>
    <definedName name="_____MDE01" localSheetId="1">#REF!</definedName>
    <definedName name="_____MDE01" localSheetId="7">#REF!</definedName>
    <definedName name="_____MDE01" localSheetId="9">#REF!</definedName>
    <definedName name="_____MDE01" localSheetId="10">#REF!</definedName>
    <definedName name="_____MDE01">#REF!</definedName>
    <definedName name="_____MDE02">[18]Peralatan!$BO$49</definedName>
    <definedName name="_____MDE03">[18]Peralatan!$BO$69</definedName>
    <definedName name="_____MDE04">[18]Peralatan!$BO$89</definedName>
    <definedName name="_____MDE05">[18]Peralatan!$BO$109</definedName>
    <definedName name="_____MDE06">[18]Peralatan!$BO$129</definedName>
    <definedName name="_____MDE07">[18]Peralatan!$BO$149</definedName>
    <definedName name="_____MDE08">[18]Peralatan!$BO$169</definedName>
    <definedName name="_____MDE09">[18]Peralatan!$BO$189</definedName>
    <definedName name="_____MDE10">[18]Peralatan!$BO$209</definedName>
    <definedName name="_____MDE11">[18]Peralatan!$BO$229</definedName>
    <definedName name="_____MDE12">[18]Peralatan!$BO$249</definedName>
    <definedName name="_____MDE13">[18]Peralatan!$BO$269</definedName>
    <definedName name="_____MDE14">[18]Peralatan!$BO$289</definedName>
    <definedName name="_____MDE15">[18]Peralatan!$BO$309</definedName>
    <definedName name="_____MDE16">[18]Peralatan!$BO$329</definedName>
    <definedName name="_____MDE17">[18]Peralatan!$BO$349</definedName>
    <definedName name="_____MDE18">[18]Peralatan!$BO$369</definedName>
    <definedName name="_____MDE19">[18]Peralatan!$BO$389</definedName>
    <definedName name="_____MDE20">[18]Peralatan!$BO$409</definedName>
    <definedName name="_____MDE21">[18]Peralatan!$BO$429</definedName>
    <definedName name="_____MDE22">[18]Peralatan!$BO$449</definedName>
    <definedName name="_____MDE23">[18]Peralatan!$BO$469</definedName>
    <definedName name="_____MDE24">[18]Peralatan!$BO$489</definedName>
    <definedName name="_____MDE25">[18]Peralatan!$BO$509</definedName>
    <definedName name="_____MDE26">[18]Peralatan!$BO$529</definedName>
    <definedName name="_____MDE27">[18]Peralatan!$BO$549</definedName>
    <definedName name="_____MDE28">[18]Peralatan!$BO$569</definedName>
    <definedName name="_____MDE29">[18]Peralatan!$BO$589</definedName>
    <definedName name="_____MDE30">[18]Peralatan!$BO$609</definedName>
    <definedName name="_____MDE31">[18]Peralatan!$BO$629</definedName>
    <definedName name="_____MDE32">[18]Peralatan!$BO$649</definedName>
    <definedName name="_____MDE33">[18]Peralatan!$BO$669</definedName>
    <definedName name="_____MDE34">[18]Peralatan!$BO$700</definedName>
    <definedName name="_____MDE35">'[7]Peralatan (2)'!$R$27</definedName>
    <definedName name="_____ME01" localSheetId="8">#REF!</definedName>
    <definedName name="_____ME01" localSheetId="13">#REF!</definedName>
    <definedName name="_____ME01" localSheetId="0">#REF!</definedName>
    <definedName name="_____ME01" localSheetId="11">#REF!</definedName>
    <definedName name="_____ME01" localSheetId="12">#REF!</definedName>
    <definedName name="_____ME01" localSheetId="14">#REF!</definedName>
    <definedName name="_____ME01" localSheetId="1">#REF!</definedName>
    <definedName name="_____ME01" localSheetId="7">#REF!</definedName>
    <definedName name="_____ME01" localSheetId="9">#REF!</definedName>
    <definedName name="_____ME01" localSheetId="10">#REF!</definedName>
    <definedName name="_____ME01">#REF!</definedName>
    <definedName name="_____ME02">[18]Peralatan!$BO$48</definedName>
    <definedName name="_____ME03">[18]Peralatan!$BO$68</definedName>
    <definedName name="_____ME04">[18]Peralatan!$BO$88</definedName>
    <definedName name="_____ME05">[18]Peralatan!$BO$108</definedName>
    <definedName name="_____ME06">[18]Peralatan!$BO$128</definedName>
    <definedName name="_____ME07">[18]Peralatan!$BO$148</definedName>
    <definedName name="_____ME08">[18]Peralatan!$BO$168</definedName>
    <definedName name="_____ME09">[18]Peralatan!$BO$188</definedName>
    <definedName name="_____ME10">[18]Peralatan!$BO$208</definedName>
    <definedName name="_____ME11">[18]Peralatan!$BO$228</definedName>
    <definedName name="_____ME12">[18]Peralatan!$BO$248</definedName>
    <definedName name="_____ME13">[18]Peralatan!$BO$268</definedName>
    <definedName name="_____ME14">[18]Peralatan!$BO$288</definedName>
    <definedName name="_____ME15">[18]Peralatan!$BO$308</definedName>
    <definedName name="_____ME16">[18]Peralatan!$BO$328</definedName>
    <definedName name="_____ME17">[18]Peralatan!$BO$348</definedName>
    <definedName name="_____ME18">[18]Peralatan!$BO$368</definedName>
    <definedName name="_____ME19">[18]Peralatan!$BO$388</definedName>
    <definedName name="_____ME20">[18]Peralatan!$BO$408</definedName>
    <definedName name="_____ME21">[18]Peralatan!$BO$428</definedName>
    <definedName name="_____ME22">[18]Peralatan!$BO$448</definedName>
    <definedName name="_____ME23">[18]Peralatan!$BO$468</definedName>
    <definedName name="_____ME24">[18]Peralatan!$BO$488</definedName>
    <definedName name="_____ME25">[18]Peralatan!$BO$508</definedName>
    <definedName name="_____ME26">[18]Peralatan!$BO$528</definedName>
    <definedName name="_____ME27">[18]Peralatan!$BO$548</definedName>
    <definedName name="_____ME28">[18]Peralatan!$BO$568</definedName>
    <definedName name="_____ME29">[18]Peralatan!$BO$588</definedName>
    <definedName name="_____ME30">[18]Peralatan!$BO$608</definedName>
    <definedName name="_____ME31">[18]Peralatan!$BO$628</definedName>
    <definedName name="_____ME32">[18]Peralatan!$BO$648</definedName>
    <definedName name="_____ME33">[18]Peralatan!$BO$668</definedName>
    <definedName name="_____ME34">[18]Peralatan!$BO$699</definedName>
    <definedName name="_____ME35">'[7]Peralatan (2)'!$R$26</definedName>
    <definedName name="_____NCL100" localSheetId="8">#REF!</definedName>
    <definedName name="_____NCL100" localSheetId="13">#REF!</definedName>
    <definedName name="_____NCL100" localSheetId="0">#REF!</definedName>
    <definedName name="_____NCL100" localSheetId="11">#REF!</definedName>
    <definedName name="_____NCL100" localSheetId="12">#REF!</definedName>
    <definedName name="_____NCL100" localSheetId="14">#REF!</definedName>
    <definedName name="_____NCL100" localSheetId="1">#REF!</definedName>
    <definedName name="_____NCL100" localSheetId="7">#REF!</definedName>
    <definedName name="_____NCL100" localSheetId="9">#REF!</definedName>
    <definedName name="_____NCL100" localSheetId="10">#REF!</definedName>
    <definedName name="_____NCL100">#REF!</definedName>
    <definedName name="_____NCL200" localSheetId="8">#REF!</definedName>
    <definedName name="_____NCL200" localSheetId="13">#REF!</definedName>
    <definedName name="_____NCL200" localSheetId="0">#REF!</definedName>
    <definedName name="_____NCL200" localSheetId="11">#REF!</definedName>
    <definedName name="_____NCL200" localSheetId="12">#REF!</definedName>
    <definedName name="_____NCL200" localSheetId="14">#REF!</definedName>
    <definedName name="_____NCL200" localSheetId="1">#REF!</definedName>
    <definedName name="_____NCL200" localSheetId="7">#REF!</definedName>
    <definedName name="_____NCL200" localSheetId="9">#REF!</definedName>
    <definedName name="_____NCL200" localSheetId="10">#REF!</definedName>
    <definedName name="_____NCL200">#REF!</definedName>
    <definedName name="_____NCL250" localSheetId="8">#REF!</definedName>
    <definedName name="_____NCL250" localSheetId="13">#REF!</definedName>
    <definedName name="_____NCL250" localSheetId="0">#REF!</definedName>
    <definedName name="_____NCL250" localSheetId="11">#REF!</definedName>
    <definedName name="_____NCL250" localSheetId="12">#REF!</definedName>
    <definedName name="_____NCL250" localSheetId="14">#REF!</definedName>
    <definedName name="_____NCL250" localSheetId="1">#REF!</definedName>
    <definedName name="_____NCL250" localSheetId="7">#REF!</definedName>
    <definedName name="_____NCL250" localSheetId="9">#REF!</definedName>
    <definedName name="_____NCL250" localSheetId="10">#REF!</definedName>
    <definedName name="_____NCL250">#REF!</definedName>
    <definedName name="_____nin190" localSheetId="8">#REF!</definedName>
    <definedName name="_____nin190" localSheetId="13">#REF!</definedName>
    <definedName name="_____nin190" localSheetId="0">#REF!</definedName>
    <definedName name="_____nin190" localSheetId="11">#REF!</definedName>
    <definedName name="_____nin190" localSheetId="12">#REF!</definedName>
    <definedName name="_____nin190" localSheetId="14">#REF!</definedName>
    <definedName name="_____nin190" localSheetId="1">#REF!</definedName>
    <definedName name="_____nin190" localSheetId="7">#REF!</definedName>
    <definedName name="_____nin190" localSheetId="9">#REF!</definedName>
    <definedName name="_____nin190" localSheetId="10">#REF!</definedName>
    <definedName name="_____nin190">#REF!</definedName>
    <definedName name="_____sc1" localSheetId="8">#REF!</definedName>
    <definedName name="_____sc1" localSheetId="13">#REF!</definedName>
    <definedName name="_____sc1" localSheetId="0">#REF!</definedName>
    <definedName name="_____sc1" localSheetId="11">#REF!</definedName>
    <definedName name="_____sc1" localSheetId="12">#REF!</definedName>
    <definedName name="_____sc1" localSheetId="14">#REF!</definedName>
    <definedName name="_____sc1" localSheetId="1">#REF!</definedName>
    <definedName name="_____sc1" localSheetId="7">#REF!</definedName>
    <definedName name="_____sc1" localSheetId="9">#REF!</definedName>
    <definedName name="_____sc1" localSheetId="10">#REF!</definedName>
    <definedName name="_____sc1">#REF!</definedName>
    <definedName name="_____SC2" localSheetId="8">#REF!</definedName>
    <definedName name="_____SC2" localSheetId="13">#REF!</definedName>
    <definedName name="_____SC2" localSheetId="0">#REF!</definedName>
    <definedName name="_____SC2" localSheetId="11">#REF!</definedName>
    <definedName name="_____SC2" localSheetId="12">#REF!</definedName>
    <definedName name="_____SC2" localSheetId="14">#REF!</definedName>
    <definedName name="_____SC2" localSheetId="1">#REF!</definedName>
    <definedName name="_____SC2" localSheetId="7">#REF!</definedName>
    <definedName name="_____SC2" localSheetId="9">#REF!</definedName>
    <definedName name="_____SC2" localSheetId="10">#REF!</definedName>
    <definedName name="_____SC2">#REF!</definedName>
    <definedName name="_____sc3" localSheetId="8">#REF!</definedName>
    <definedName name="_____sc3" localSheetId="13">#REF!</definedName>
    <definedName name="_____sc3" localSheetId="0">#REF!</definedName>
    <definedName name="_____sc3" localSheetId="11">#REF!</definedName>
    <definedName name="_____sc3" localSheetId="12">#REF!</definedName>
    <definedName name="_____sc3" localSheetId="14">#REF!</definedName>
    <definedName name="_____sc3" localSheetId="1">#REF!</definedName>
    <definedName name="_____sc3" localSheetId="7">#REF!</definedName>
    <definedName name="_____sc3" localSheetId="9">#REF!</definedName>
    <definedName name="_____sc3" localSheetId="10">#REF!</definedName>
    <definedName name="_____sc3">#REF!</definedName>
    <definedName name="_____SN3" localSheetId="8">#REF!</definedName>
    <definedName name="_____SN3" localSheetId="13">#REF!</definedName>
    <definedName name="_____SN3" localSheetId="0">#REF!</definedName>
    <definedName name="_____SN3" localSheetId="11">#REF!</definedName>
    <definedName name="_____SN3" localSheetId="12">#REF!</definedName>
    <definedName name="_____SN3" localSheetId="14">#REF!</definedName>
    <definedName name="_____SN3" localSheetId="1">#REF!</definedName>
    <definedName name="_____SN3" localSheetId="7">#REF!</definedName>
    <definedName name="_____SN3" localSheetId="9">#REF!</definedName>
    <definedName name="_____SN3" localSheetId="10">#REF!</definedName>
    <definedName name="_____SN3">#REF!</definedName>
    <definedName name="_____th100" localSheetId="8">'[10]dongia _2_'!#REF!</definedName>
    <definedName name="_____th100" localSheetId="13">'[10]dongia _2_'!#REF!</definedName>
    <definedName name="_____th100" localSheetId="0">'[10]dongia _2_'!#REF!</definedName>
    <definedName name="_____th100" localSheetId="11">'[10]dongia _2_'!#REF!</definedName>
    <definedName name="_____th100" localSheetId="12">'[10]dongia _2_'!#REF!</definedName>
    <definedName name="_____th100" localSheetId="14">'[10]dongia _2_'!#REF!</definedName>
    <definedName name="_____th100" localSheetId="1">'[10]dongia _2_'!#REF!</definedName>
    <definedName name="_____th100" localSheetId="7">'[10]dongia _2_'!#REF!</definedName>
    <definedName name="_____th100" localSheetId="9">'[10]dongia _2_'!#REF!</definedName>
    <definedName name="_____th100" localSheetId="10">'[10]dongia _2_'!#REF!</definedName>
    <definedName name="_____th100">'[10]dongia _2_'!#REF!</definedName>
    <definedName name="_____TH160" localSheetId="8">'[10]dongia _2_'!#REF!</definedName>
    <definedName name="_____TH160" localSheetId="13">'[10]dongia _2_'!#REF!</definedName>
    <definedName name="_____TH160" localSheetId="0">'[10]dongia _2_'!#REF!</definedName>
    <definedName name="_____TH160" localSheetId="11">'[10]dongia _2_'!#REF!</definedName>
    <definedName name="_____TH160" localSheetId="12">'[10]dongia _2_'!#REF!</definedName>
    <definedName name="_____TH160" localSheetId="14">'[10]dongia _2_'!#REF!</definedName>
    <definedName name="_____TH160" localSheetId="1">'[10]dongia _2_'!#REF!</definedName>
    <definedName name="_____TH160" localSheetId="7">'[10]dongia _2_'!#REF!</definedName>
    <definedName name="_____TH160" localSheetId="9">'[10]dongia _2_'!#REF!</definedName>
    <definedName name="_____TH160" localSheetId="10">'[10]dongia _2_'!#REF!</definedName>
    <definedName name="_____TH160">'[10]dongia _2_'!#REF!</definedName>
    <definedName name="_____TL1" localSheetId="8">#REF!</definedName>
    <definedName name="_____TL1" localSheetId="13">#REF!</definedName>
    <definedName name="_____TL1" localSheetId="0">#REF!</definedName>
    <definedName name="_____TL1" localSheetId="11">#REF!</definedName>
    <definedName name="_____TL1" localSheetId="12">#REF!</definedName>
    <definedName name="_____TL1" localSheetId="14">#REF!</definedName>
    <definedName name="_____TL1" localSheetId="1">#REF!</definedName>
    <definedName name="_____TL1" localSheetId="7">#REF!</definedName>
    <definedName name="_____TL1" localSheetId="9">#REF!</definedName>
    <definedName name="_____TL1" localSheetId="10">#REF!</definedName>
    <definedName name="_____TL1">#REF!</definedName>
    <definedName name="_____TL2" localSheetId="8">#REF!</definedName>
    <definedName name="_____TL2" localSheetId="13">#REF!</definedName>
    <definedName name="_____TL2" localSheetId="0">#REF!</definedName>
    <definedName name="_____TL2" localSheetId="11">#REF!</definedName>
    <definedName name="_____TL2" localSheetId="12">#REF!</definedName>
    <definedName name="_____TL2" localSheetId="14">#REF!</definedName>
    <definedName name="_____TL2" localSheetId="1">#REF!</definedName>
    <definedName name="_____TL2" localSheetId="7">#REF!</definedName>
    <definedName name="_____TL2" localSheetId="9">#REF!</definedName>
    <definedName name="_____TL2" localSheetId="10">#REF!</definedName>
    <definedName name="_____TL2">#REF!</definedName>
    <definedName name="_____TL3" localSheetId="8">#REF!</definedName>
    <definedName name="_____TL3" localSheetId="13">#REF!</definedName>
    <definedName name="_____TL3" localSheetId="0">#REF!</definedName>
    <definedName name="_____TL3" localSheetId="11">#REF!</definedName>
    <definedName name="_____TL3" localSheetId="12">#REF!</definedName>
    <definedName name="_____TL3" localSheetId="14">#REF!</definedName>
    <definedName name="_____TL3" localSheetId="1">#REF!</definedName>
    <definedName name="_____TL3" localSheetId="7">#REF!</definedName>
    <definedName name="_____TL3" localSheetId="9">#REF!</definedName>
    <definedName name="_____TL3" localSheetId="10">#REF!</definedName>
    <definedName name="_____TL3">#REF!</definedName>
    <definedName name="_____TLA120" localSheetId="8">#REF!</definedName>
    <definedName name="_____TLA120" localSheetId="13">#REF!</definedName>
    <definedName name="_____TLA120" localSheetId="0">#REF!</definedName>
    <definedName name="_____TLA120" localSheetId="11">#REF!</definedName>
    <definedName name="_____TLA120" localSheetId="12">#REF!</definedName>
    <definedName name="_____TLA120" localSheetId="14">#REF!</definedName>
    <definedName name="_____TLA120" localSheetId="1">#REF!</definedName>
    <definedName name="_____TLA120" localSheetId="7">#REF!</definedName>
    <definedName name="_____TLA120" localSheetId="9">#REF!</definedName>
    <definedName name="_____TLA120" localSheetId="10">#REF!</definedName>
    <definedName name="_____TLA120">#REF!</definedName>
    <definedName name="_____TLA35" localSheetId="8">#REF!</definedName>
    <definedName name="_____TLA35" localSheetId="13">#REF!</definedName>
    <definedName name="_____TLA35" localSheetId="0">#REF!</definedName>
    <definedName name="_____TLA35" localSheetId="11">#REF!</definedName>
    <definedName name="_____TLA35" localSheetId="12">#REF!</definedName>
    <definedName name="_____TLA35" localSheetId="14">#REF!</definedName>
    <definedName name="_____TLA35" localSheetId="1">#REF!</definedName>
    <definedName name="_____TLA35" localSheetId="7">#REF!</definedName>
    <definedName name="_____TLA35" localSheetId="9">#REF!</definedName>
    <definedName name="_____TLA35" localSheetId="10">#REF!</definedName>
    <definedName name="_____TLA35">#REF!</definedName>
    <definedName name="_____TLA50" localSheetId="8">#REF!</definedName>
    <definedName name="_____TLA50" localSheetId="13">#REF!</definedName>
    <definedName name="_____TLA50" localSheetId="0">#REF!</definedName>
    <definedName name="_____TLA50" localSheetId="11">#REF!</definedName>
    <definedName name="_____TLA50" localSheetId="12">#REF!</definedName>
    <definedName name="_____TLA50" localSheetId="14">#REF!</definedName>
    <definedName name="_____TLA50" localSheetId="1">#REF!</definedName>
    <definedName name="_____TLA50" localSheetId="7">#REF!</definedName>
    <definedName name="_____TLA50" localSheetId="9">#REF!</definedName>
    <definedName name="_____TLA50" localSheetId="10">#REF!</definedName>
    <definedName name="_____TLA50">#REF!</definedName>
    <definedName name="_____TLA70" localSheetId="8">#REF!</definedName>
    <definedName name="_____TLA70" localSheetId="13">#REF!</definedName>
    <definedName name="_____TLA70" localSheetId="0">#REF!</definedName>
    <definedName name="_____TLA70" localSheetId="11">#REF!</definedName>
    <definedName name="_____TLA70" localSheetId="12">#REF!</definedName>
    <definedName name="_____TLA70" localSheetId="14">#REF!</definedName>
    <definedName name="_____TLA70" localSheetId="1">#REF!</definedName>
    <definedName name="_____TLA70" localSheetId="7">#REF!</definedName>
    <definedName name="_____TLA70" localSheetId="9">#REF!</definedName>
    <definedName name="_____TLA70" localSheetId="10">#REF!</definedName>
    <definedName name="_____TLA70">#REF!</definedName>
    <definedName name="_____TLA95" localSheetId="8">#REF!</definedName>
    <definedName name="_____TLA95" localSheetId="13">#REF!</definedName>
    <definedName name="_____TLA95" localSheetId="0">#REF!</definedName>
    <definedName name="_____TLA95" localSheetId="11">#REF!</definedName>
    <definedName name="_____TLA95" localSheetId="12">#REF!</definedName>
    <definedName name="_____TLA95" localSheetId="14">#REF!</definedName>
    <definedName name="_____TLA95" localSheetId="1">#REF!</definedName>
    <definedName name="_____TLA95" localSheetId="7">#REF!</definedName>
    <definedName name="_____TLA95" localSheetId="9">#REF!</definedName>
    <definedName name="_____TLA95" localSheetId="10">#REF!</definedName>
    <definedName name="_____TLA95">#REF!</definedName>
    <definedName name="_____TR250" localSheetId="8">'[10]dongia _2_'!#REF!</definedName>
    <definedName name="_____TR250" localSheetId="13">'[10]dongia _2_'!#REF!</definedName>
    <definedName name="_____TR250" localSheetId="0">'[10]dongia _2_'!#REF!</definedName>
    <definedName name="_____TR250" localSheetId="11">'[10]dongia _2_'!#REF!</definedName>
    <definedName name="_____TR250" localSheetId="12">'[10]dongia _2_'!#REF!</definedName>
    <definedName name="_____TR250" localSheetId="14">'[10]dongia _2_'!#REF!</definedName>
    <definedName name="_____TR250" localSheetId="1">'[10]dongia _2_'!#REF!</definedName>
    <definedName name="_____TR250" localSheetId="7">'[10]dongia _2_'!#REF!</definedName>
    <definedName name="_____TR250" localSheetId="9">'[10]dongia _2_'!#REF!</definedName>
    <definedName name="_____TR250" localSheetId="10">'[10]dongia _2_'!#REF!</definedName>
    <definedName name="_____TR250">'[10]dongia _2_'!#REF!</definedName>
    <definedName name="_____tr375" localSheetId="8">[10]giathanh1!#REF!</definedName>
    <definedName name="_____tr375" localSheetId="13">[10]giathanh1!#REF!</definedName>
    <definedName name="_____tr375" localSheetId="0">[10]giathanh1!#REF!</definedName>
    <definedName name="_____tr375" localSheetId="11">[10]giathanh1!#REF!</definedName>
    <definedName name="_____tr375" localSheetId="12">[10]giathanh1!#REF!</definedName>
    <definedName name="_____tr375" localSheetId="14">[10]giathanh1!#REF!</definedName>
    <definedName name="_____tr375" localSheetId="1">[10]giathanh1!#REF!</definedName>
    <definedName name="_____tr375" localSheetId="7">[10]giathanh1!#REF!</definedName>
    <definedName name="_____tr375" localSheetId="9">[10]giathanh1!#REF!</definedName>
    <definedName name="_____tr375" localSheetId="10">[10]giathanh1!#REF!</definedName>
    <definedName name="_____tr375">[10]giathanh1!#REF!</definedName>
    <definedName name="_____VL100" localSheetId="8">#REF!</definedName>
    <definedName name="_____VL100" localSheetId="13">#REF!</definedName>
    <definedName name="_____VL100" localSheetId="0">#REF!</definedName>
    <definedName name="_____VL100" localSheetId="11">#REF!</definedName>
    <definedName name="_____VL100" localSheetId="12">#REF!</definedName>
    <definedName name="_____VL100" localSheetId="14">#REF!</definedName>
    <definedName name="_____VL100" localSheetId="1">#REF!</definedName>
    <definedName name="_____VL100" localSheetId="7">#REF!</definedName>
    <definedName name="_____VL100" localSheetId="9">#REF!</definedName>
    <definedName name="_____VL100" localSheetId="10">#REF!</definedName>
    <definedName name="_____VL100">#REF!</definedName>
    <definedName name="_____VL200" localSheetId="8">#REF!</definedName>
    <definedName name="_____VL200" localSheetId="13">#REF!</definedName>
    <definedName name="_____VL200" localSheetId="0">#REF!</definedName>
    <definedName name="_____VL200" localSheetId="11">#REF!</definedName>
    <definedName name="_____VL200" localSheetId="12">#REF!</definedName>
    <definedName name="_____VL200" localSheetId="14">#REF!</definedName>
    <definedName name="_____VL200" localSheetId="1">#REF!</definedName>
    <definedName name="_____VL200" localSheetId="7">#REF!</definedName>
    <definedName name="_____VL200" localSheetId="9">#REF!</definedName>
    <definedName name="_____VL200" localSheetId="10">#REF!</definedName>
    <definedName name="_____VL200">#REF!</definedName>
    <definedName name="_____VL250" localSheetId="8">#REF!</definedName>
    <definedName name="_____VL250" localSheetId="13">#REF!</definedName>
    <definedName name="_____VL250" localSheetId="0">#REF!</definedName>
    <definedName name="_____VL250" localSheetId="11">#REF!</definedName>
    <definedName name="_____VL250" localSheetId="12">#REF!</definedName>
    <definedName name="_____VL250" localSheetId="14">#REF!</definedName>
    <definedName name="_____VL250" localSheetId="1">#REF!</definedName>
    <definedName name="_____VL250" localSheetId="7">#REF!</definedName>
    <definedName name="_____VL250" localSheetId="9">#REF!</definedName>
    <definedName name="_____VL250" localSheetId="10">#REF!</definedName>
    <definedName name="_____VL250">#REF!</definedName>
    <definedName name="____abb91" localSheetId="8">[8]chitimc!#REF!</definedName>
    <definedName name="____abb91" localSheetId="13">[8]chitimc!#REF!</definedName>
    <definedName name="____abb91" localSheetId="0">[8]chitimc!#REF!</definedName>
    <definedName name="____abb91" localSheetId="11">[8]chitimc!#REF!</definedName>
    <definedName name="____abb91" localSheetId="12">[8]chitimc!#REF!</definedName>
    <definedName name="____abb91" localSheetId="14">[8]chitimc!#REF!</definedName>
    <definedName name="____abb91" localSheetId="1">[8]chitimc!#REF!</definedName>
    <definedName name="____abb91" localSheetId="7">[8]chitimc!#REF!</definedName>
    <definedName name="____abb91" localSheetId="9">[8]chitimc!#REF!</definedName>
    <definedName name="____abb91" localSheetId="10">[8]chitimc!#REF!</definedName>
    <definedName name="____abb91">[8]chitimc!#REF!</definedName>
    <definedName name="____CT250" localSheetId="8">'[8]dongia _2_'!#REF!</definedName>
    <definedName name="____CT250" localSheetId="13">'[8]dongia _2_'!#REF!</definedName>
    <definedName name="____CT250" localSheetId="0">'[8]dongia _2_'!#REF!</definedName>
    <definedName name="____CT250" localSheetId="11">'[8]dongia _2_'!#REF!</definedName>
    <definedName name="____CT250" localSheetId="12">'[8]dongia _2_'!#REF!</definedName>
    <definedName name="____CT250" localSheetId="14">'[8]dongia _2_'!#REF!</definedName>
    <definedName name="____CT250" localSheetId="1">'[8]dongia _2_'!#REF!</definedName>
    <definedName name="____CT250" localSheetId="7">'[8]dongia _2_'!#REF!</definedName>
    <definedName name="____CT250" localSheetId="9">'[8]dongia _2_'!#REF!</definedName>
    <definedName name="____CT250" localSheetId="10">'[8]dongia _2_'!#REF!</definedName>
    <definedName name="____CT250">'[8]dongia _2_'!#REF!</definedName>
    <definedName name="____ddn400" localSheetId="8">#REF!</definedName>
    <definedName name="____ddn400" localSheetId="13">#REF!</definedName>
    <definedName name="____ddn400" localSheetId="0">#REF!</definedName>
    <definedName name="____ddn400" localSheetId="11">#REF!</definedName>
    <definedName name="____ddn400" localSheetId="12">#REF!</definedName>
    <definedName name="____ddn400" localSheetId="14">#REF!</definedName>
    <definedName name="____ddn400" localSheetId="1">#REF!</definedName>
    <definedName name="____ddn400" localSheetId="7">#REF!</definedName>
    <definedName name="____ddn400" localSheetId="9">#REF!</definedName>
    <definedName name="____ddn400" localSheetId="10">#REF!</definedName>
    <definedName name="____ddn400">#REF!</definedName>
    <definedName name="____ddn600" localSheetId="8">#REF!</definedName>
    <definedName name="____ddn600" localSheetId="13">#REF!</definedName>
    <definedName name="____ddn600" localSheetId="0">#REF!</definedName>
    <definedName name="____ddn600" localSheetId="11">#REF!</definedName>
    <definedName name="____ddn600" localSheetId="12">#REF!</definedName>
    <definedName name="____ddn600" localSheetId="14">#REF!</definedName>
    <definedName name="____ddn600" localSheetId="1">#REF!</definedName>
    <definedName name="____ddn600" localSheetId="7">#REF!</definedName>
    <definedName name="____ddn600" localSheetId="9">#REF!</definedName>
    <definedName name="____ddn600" localSheetId="10">#REF!</definedName>
    <definedName name="____ddn600">#REF!</definedName>
    <definedName name="____dgt100" localSheetId="8">'[8]dongia _2_'!#REF!</definedName>
    <definedName name="____dgt100" localSheetId="13">'[8]dongia _2_'!#REF!</definedName>
    <definedName name="____dgt100" localSheetId="0">'[8]dongia _2_'!#REF!</definedName>
    <definedName name="____dgt100" localSheetId="11">'[8]dongia _2_'!#REF!</definedName>
    <definedName name="____dgt100" localSheetId="12">'[8]dongia _2_'!#REF!</definedName>
    <definedName name="____dgt100" localSheetId="14">'[8]dongia _2_'!#REF!</definedName>
    <definedName name="____dgt100" localSheetId="1">'[8]dongia _2_'!#REF!</definedName>
    <definedName name="____dgt100" localSheetId="7">'[8]dongia _2_'!#REF!</definedName>
    <definedName name="____dgt100" localSheetId="9">'[8]dongia _2_'!#REF!</definedName>
    <definedName name="____dgt100" localSheetId="10">'[8]dongia _2_'!#REF!</definedName>
    <definedName name="____dgt100">'[8]dongia _2_'!#REF!</definedName>
    <definedName name="____DIV10">'[19]Kuantitas &amp; Harga'!$H$429</definedName>
    <definedName name="____DIV11" localSheetId="8">'[19]Kuantitas &amp; Harga'!#REF!</definedName>
    <definedName name="____DIV11" localSheetId="13">'[19]Kuantitas &amp; Harga'!#REF!</definedName>
    <definedName name="____DIV11" localSheetId="0">'[19]Kuantitas &amp; Harga'!#REF!</definedName>
    <definedName name="____DIV11" localSheetId="11">'[19]Kuantitas &amp; Harga'!#REF!</definedName>
    <definedName name="____DIV11" localSheetId="12">'[19]Kuantitas &amp; Harga'!#REF!</definedName>
    <definedName name="____DIV11" localSheetId="14">'[19]Kuantitas &amp; Harga'!#REF!</definedName>
    <definedName name="____DIV11" localSheetId="1">'[19]Kuantitas &amp; Harga'!#REF!</definedName>
    <definedName name="____DIV11" localSheetId="7">'[19]Kuantitas &amp; Harga'!#REF!</definedName>
    <definedName name="____DIV11" localSheetId="9">'[19]Kuantitas &amp; Harga'!#REF!</definedName>
    <definedName name="____DIV11" localSheetId="10">'[19]Kuantitas &amp; Harga'!#REF!</definedName>
    <definedName name="____DIV11">'[19]Kuantitas &amp; Harga'!#REF!</definedName>
    <definedName name="____DIV2">'[19]Kuantitas &amp; Harga'!$H$50</definedName>
    <definedName name="____DIV3">'[5]daftar kuantitas'!$G$35</definedName>
    <definedName name="____DIV4">'[5]daftar kuantitas'!$G$48</definedName>
    <definedName name="____DIV5">'[19]Kuantitas &amp; Harga'!$H$119</definedName>
    <definedName name="____DIV6">'[5]daftar kuantitas'!$G$64</definedName>
    <definedName name="____DIV7">'[19]Kuantitas &amp; Harga'!$H$329</definedName>
    <definedName name="____DIV8">'[19]Kuantitas &amp; Harga'!$H$389</definedName>
    <definedName name="____DIV9">'[19]Kuantitas &amp; Harga'!$H$416</definedName>
    <definedName name="____EEE01">[14]Peralatan!$AW$8</definedName>
    <definedName name="____EEE02">[14]Peralatan!$AW$9</definedName>
    <definedName name="____EEE03">[14]Peralatan!$AW$10</definedName>
    <definedName name="____EEE04">[14]Peralatan!$AW$11</definedName>
    <definedName name="____EEE05">[14]Peralatan!$AW$12</definedName>
    <definedName name="____EEE06">[14]Peralatan!$AW$13</definedName>
    <definedName name="____EEE07">[14]Peralatan!$AW$14</definedName>
    <definedName name="____EEE08">[14]Peralatan!$AW$15</definedName>
    <definedName name="____EEE09">[14]Peralatan!$AW$16</definedName>
    <definedName name="____EEE10">[14]Peralatan!$AW$17</definedName>
    <definedName name="____EEE11">[14]Peralatan!$AW$18</definedName>
    <definedName name="____EEE12">[14]Peralatan!$AW$19</definedName>
    <definedName name="____EEE13">[14]Peralatan!$AW$20</definedName>
    <definedName name="____EEE14">[14]Peralatan!$AW$21</definedName>
    <definedName name="____EEE15">[14]Peralatan!$AW$22</definedName>
    <definedName name="____EEE16">[14]Peralatan!$AW$23</definedName>
    <definedName name="____EEE17">[14]Peralatan!$AW$24</definedName>
    <definedName name="____EEE18">[14]Peralatan!$AW$25</definedName>
    <definedName name="____EEE19">[14]Peralatan!$AW$26</definedName>
    <definedName name="____EEE20">[14]Peralatan!$AW$27</definedName>
    <definedName name="____EEE21">[14]Peralatan!$AW$28</definedName>
    <definedName name="____EEE22">[14]Peralatan!$AW$29</definedName>
    <definedName name="____EEE23">[14]Peralatan!$AW$30</definedName>
    <definedName name="____EEE24">[14]Peralatan!$AW$31</definedName>
    <definedName name="____EEE25">[14]Peralatan!$AW$32</definedName>
    <definedName name="____EEE26">[14]Peralatan!$AW$33</definedName>
    <definedName name="____EEE27">[14]Peralatan!$AW$34</definedName>
    <definedName name="____EEE28">[14]Peralatan!$AW$35</definedName>
    <definedName name="____EEE29">[14]Peralatan!$AW$36</definedName>
    <definedName name="____EEE30">[14]Peralatan!$AW$37</definedName>
    <definedName name="____EEE31">[14]Peralatan!$AW$38</definedName>
    <definedName name="____EEE32">[14]Peralatan!$AW$39</definedName>
    <definedName name="____EEE33">[14]Peralatan!$AW$40</definedName>
    <definedName name="____GID1">[8]LKVL_CK_HT_GD1!$A$4</definedName>
    <definedName name="____HAL1" localSheetId="8">#REF!</definedName>
    <definedName name="____HAL1" localSheetId="13">#REF!</definedName>
    <definedName name="____HAL1" localSheetId="0">#REF!</definedName>
    <definedName name="____HAL1" localSheetId="11">#REF!</definedName>
    <definedName name="____HAL1" localSheetId="12">#REF!</definedName>
    <definedName name="____HAL1" localSheetId="14">#REF!</definedName>
    <definedName name="____HAL1" localSheetId="1">#REF!</definedName>
    <definedName name="____HAL1" localSheetId="7">#REF!</definedName>
    <definedName name="____HAL1" localSheetId="9">#REF!</definedName>
    <definedName name="____HAL1" localSheetId="10">#REF!</definedName>
    <definedName name="____HAL1">#REF!</definedName>
    <definedName name="____HAL2" localSheetId="8">#REF!</definedName>
    <definedName name="____HAL2" localSheetId="13">#REF!</definedName>
    <definedName name="____HAL2" localSheetId="0">#REF!</definedName>
    <definedName name="____HAL2" localSheetId="11">#REF!</definedName>
    <definedName name="____HAL2" localSheetId="12">#REF!</definedName>
    <definedName name="____HAL2" localSheetId="14">#REF!</definedName>
    <definedName name="____HAL2" localSheetId="1">#REF!</definedName>
    <definedName name="____HAL2" localSheetId="7">#REF!</definedName>
    <definedName name="____HAL2" localSheetId="9">#REF!</definedName>
    <definedName name="____HAL2" localSheetId="10">#REF!</definedName>
    <definedName name="____HAL2">#REF!</definedName>
    <definedName name="____HAL7" localSheetId="8">'[5]daftar kuantitas'!#REF!</definedName>
    <definedName name="____HAL7" localSheetId="13">'[5]daftar kuantitas'!#REF!</definedName>
    <definedName name="____HAL7" localSheetId="0">'[5]daftar kuantitas'!#REF!</definedName>
    <definedName name="____HAL7" localSheetId="11">'[5]daftar kuantitas'!#REF!</definedName>
    <definedName name="____HAL7" localSheetId="12">'[5]daftar kuantitas'!#REF!</definedName>
    <definedName name="____HAL7" localSheetId="14">'[5]daftar kuantitas'!#REF!</definedName>
    <definedName name="____HAL7" localSheetId="1">'[5]daftar kuantitas'!#REF!</definedName>
    <definedName name="____HAL7" localSheetId="7">'[5]daftar kuantitas'!#REF!</definedName>
    <definedName name="____HAL7" localSheetId="9">'[5]daftar kuantitas'!#REF!</definedName>
    <definedName name="____HAL7" localSheetId="10">'[5]daftar kuantitas'!#REF!</definedName>
    <definedName name="____HAL7">'[5]daftar kuantitas'!#REF!</definedName>
    <definedName name="____MAC12" localSheetId="8">#REF!</definedName>
    <definedName name="____MAC12" localSheetId="13">#REF!</definedName>
    <definedName name="____MAC12" localSheetId="0">#REF!</definedName>
    <definedName name="____MAC12" localSheetId="11">#REF!</definedName>
    <definedName name="____MAC12" localSheetId="12">#REF!</definedName>
    <definedName name="____MAC12" localSheetId="14">#REF!</definedName>
    <definedName name="____MAC12" localSheetId="1">#REF!</definedName>
    <definedName name="____MAC12" localSheetId="7">#REF!</definedName>
    <definedName name="____MAC12" localSheetId="9">#REF!</definedName>
    <definedName name="____MAC12" localSheetId="10">#REF!</definedName>
    <definedName name="____MAC12">#REF!</definedName>
    <definedName name="____MAC46" localSheetId="8">#REF!</definedName>
    <definedName name="____MAC46" localSheetId="13">#REF!</definedName>
    <definedName name="____MAC46" localSheetId="0">#REF!</definedName>
    <definedName name="____MAC46" localSheetId="11">#REF!</definedName>
    <definedName name="____MAC46" localSheetId="12">#REF!</definedName>
    <definedName name="____MAC46" localSheetId="14">#REF!</definedName>
    <definedName name="____MAC46" localSheetId="1">#REF!</definedName>
    <definedName name="____MAC46" localSheetId="7">#REF!</definedName>
    <definedName name="____MAC46" localSheetId="9">#REF!</definedName>
    <definedName name="____MAC46" localSheetId="10">#REF!</definedName>
    <definedName name="____MAC46">#REF!</definedName>
    <definedName name="____MDE01" localSheetId="8">#REF!</definedName>
    <definedName name="____MDE01" localSheetId="13">#REF!</definedName>
    <definedName name="____MDE01" localSheetId="0">#REF!</definedName>
    <definedName name="____MDE01" localSheetId="11">#REF!</definedName>
    <definedName name="____MDE01" localSheetId="12">#REF!</definedName>
    <definedName name="____MDE01" localSheetId="14">#REF!</definedName>
    <definedName name="____MDE01" localSheetId="1">#REF!</definedName>
    <definedName name="____MDE01" localSheetId="7">#REF!</definedName>
    <definedName name="____MDE01" localSheetId="9">#REF!</definedName>
    <definedName name="____MDE01" localSheetId="10">#REF!</definedName>
    <definedName name="____MDE01">#REF!</definedName>
    <definedName name="____MDE02">[14]Peralatan!$BO$47</definedName>
    <definedName name="____MDE03">[14]Peralatan!$BO$67</definedName>
    <definedName name="____MDE04">[14]Peralatan!$BO$87</definedName>
    <definedName name="____MDE05">[14]Peralatan!$BO$107</definedName>
    <definedName name="____MDE06">[14]Peralatan!$BO$127</definedName>
    <definedName name="____MDE07">[14]Peralatan!$BO$147</definedName>
    <definedName name="____MDE08">[14]Peralatan!$BO$167</definedName>
    <definedName name="____MDE09">[14]Peralatan!$BO$187</definedName>
    <definedName name="____MDE10">[14]Peralatan!$BO$207</definedName>
    <definedName name="____MDE11">[14]Peralatan!$BO$227</definedName>
    <definedName name="____MDE12">[14]Peralatan!$BO$247</definedName>
    <definedName name="____MDE13">[14]Peralatan!$BO$267</definedName>
    <definedName name="____MDE14">[14]Peralatan!$BO$287</definedName>
    <definedName name="____MDE15">[14]Peralatan!$BO$307</definedName>
    <definedName name="____MDE16">[14]Peralatan!$BO$327</definedName>
    <definedName name="____MDE17">[14]Peralatan!$BO$347</definedName>
    <definedName name="____MDE18">[14]Peralatan!$BO$367</definedName>
    <definedName name="____MDE19">[14]Peralatan!$BO$387</definedName>
    <definedName name="____MDE20">[14]Peralatan!$BO$407</definedName>
    <definedName name="____MDE21">[14]Peralatan!$BO$427</definedName>
    <definedName name="____MDE22">[14]Peralatan!$BO$447</definedName>
    <definedName name="____MDE23">[14]Peralatan!$BO$467</definedName>
    <definedName name="____MDE24">[14]Peralatan!$BO$487</definedName>
    <definedName name="____MDE25">[14]Peralatan!$BO$507</definedName>
    <definedName name="____MDE26">[14]Peralatan!$BO$527</definedName>
    <definedName name="____MDE27">[14]Peralatan!$BO$547</definedName>
    <definedName name="____MDE28">[14]Peralatan!$BO$567</definedName>
    <definedName name="____MDE29">[14]Peralatan!$BO$587</definedName>
    <definedName name="____MDE30">[14]Peralatan!$BO$607</definedName>
    <definedName name="____MDE31">[14]Peralatan!$BO$627</definedName>
    <definedName name="____MDE32">[14]Peralatan!$BO$647</definedName>
    <definedName name="____MDE33">[14]Peralatan!$BO$667</definedName>
    <definedName name="____MDE34">[14]Peralatan!$BO$698</definedName>
    <definedName name="____MDE35">'[7]Peralatan (2)'!$R$27</definedName>
    <definedName name="____ME01" localSheetId="8">#REF!</definedName>
    <definedName name="____ME01" localSheetId="13">#REF!</definedName>
    <definedName name="____ME01" localSheetId="0">#REF!</definedName>
    <definedName name="____ME01" localSheetId="11">#REF!</definedName>
    <definedName name="____ME01" localSheetId="12">#REF!</definedName>
    <definedName name="____ME01" localSheetId="14">#REF!</definedName>
    <definedName name="____ME01" localSheetId="1">#REF!</definedName>
    <definedName name="____ME01" localSheetId="7">#REF!</definedName>
    <definedName name="____ME01" localSheetId="9">#REF!</definedName>
    <definedName name="____ME01" localSheetId="10">#REF!</definedName>
    <definedName name="____ME01">#REF!</definedName>
    <definedName name="____ME02">[14]Peralatan!$BO$46</definedName>
    <definedName name="____ME03">[14]Peralatan!$BO$66</definedName>
    <definedName name="____ME04">[14]Peralatan!$BO$86</definedName>
    <definedName name="____ME05">[14]Peralatan!$BO$106</definedName>
    <definedName name="____ME06">[14]Peralatan!$BO$126</definedName>
    <definedName name="____ME07">[14]Peralatan!$BO$146</definedName>
    <definedName name="____ME08">[14]Peralatan!$BO$166</definedName>
    <definedName name="____ME09">[14]Peralatan!$BO$186</definedName>
    <definedName name="____ME10">[14]Peralatan!$BO$206</definedName>
    <definedName name="____ME11">[14]Peralatan!$BO$226</definedName>
    <definedName name="____ME12">[14]Peralatan!$BO$246</definedName>
    <definedName name="____ME13">[14]Peralatan!$BO$266</definedName>
    <definedName name="____ME14">[14]Peralatan!$BO$286</definedName>
    <definedName name="____ME15">[14]Peralatan!$BO$306</definedName>
    <definedName name="____ME16">[14]Peralatan!$BO$326</definedName>
    <definedName name="____ME17">[14]Peralatan!$BO$346</definedName>
    <definedName name="____ME18">[14]Peralatan!$BO$366</definedName>
    <definedName name="____ME19">[14]Peralatan!$BO$386</definedName>
    <definedName name="____ME20">[14]Peralatan!$BO$406</definedName>
    <definedName name="____ME21">[14]Peralatan!$BO$426</definedName>
    <definedName name="____ME22">[14]Peralatan!$BO$446</definedName>
    <definedName name="____ME23">[14]Peralatan!$BO$466</definedName>
    <definedName name="____ME24">[14]Peralatan!$BO$486</definedName>
    <definedName name="____ME25">[14]Peralatan!$BO$506</definedName>
    <definedName name="____ME26">[14]Peralatan!$BO$526</definedName>
    <definedName name="____ME27">[14]Peralatan!$BO$546</definedName>
    <definedName name="____ME28">[14]Peralatan!$BO$566</definedName>
    <definedName name="____ME29">[14]Peralatan!$BO$586</definedName>
    <definedName name="____ME30">[14]Peralatan!$BO$606</definedName>
    <definedName name="____ME31">[14]Peralatan!$BO$626</definedName>
    <definedName name="____ME32">[14]Peralatan!$BO$646</definedName>
    <definedName name="____ME33">[14]Peralatan!$BO$666</definedName>
    <definedName name="____ME34">[14]Peralatan!$BO$697</definedName>
    <definedName name="____ME35">'[7]Peralatan (2)'!$R$26</definedName>
    <definedName name="____NCL100" localSheetId="8">#REF!</definedName>
    <definedName name="____NCL100" localSheetId="13">#REF!</definedName>
    <definedName name="____NCL100" localSheetId="0">#REF!</definedName>
    <definedName name="____NCL100" localSheetId="11">#REF!</definedName>
    <definedName name="____NCL100" localSheetId="12">#REF!</definedName>
    <definedName name="____NCL100" localSheetId="14">#REF!</definedName>
    <definedName name="____NCL100" localSheetId="1">#REF!</definedName>
    <definedName name="____NCL100" localSheetId="7">#REF!</definedName>
    <definedName name="____NCL100" localSheetId="9">#REF!</definedName>
    <definedName name="____NCL100" localSheetId="10">#REF!</definedName>
    <definedName name="____NCL100">#REF!</definedName>
    <definedName name="____NCL200" localSheetId="8">#REF!</definedName>
    <definedName name="____NCL200" localSheetId="13">#REF!</definedName>
    <definedName name="____NCL200" localSheetId="0">#REF!</definedName>
    <definedName name="____NCL200" localSheetId="11">#REF!</definedName>
    <definedName name="____NCL200" localSheetId="12">#REF!</definedName>
    <definedName name="____NCL200" localSheetId="14">#REF!</definedName>
    <definedName name="____NCL200" localSheetId="1">#REF!</definedName>
    <definedName name="____NCL200" localSheetId="7">#REF!</definedName>
    <definedName name="____NCL200" localSheetId="9">#REF!</definedName>
    <definedName name="____NCL200" localSheetId="10">#REF!</definedName>
    <definedName name="____NCL200">#REF!</definedName>
    <definedName name="____NCL250" localSheetId="8">#REF!</definedName>
    <definedName name="____NCL250" localSheetId="13">#REF!</definedName>
    <definedName name="____NCL250" localSheetId="0">#REF!</definedName>
    <definedName name="____NCL250" localSheetId="11">#REF!</definedName>
    <definedName name="____NCL250" localSheetId="12">#REF!</definedName>
    <definedName name="____NCL250" localSheetId="14">#REF!</definedName>
    <definedName name="____NCL250" localSheetId="1">#REF!</definedName>
    <definedName name="____NCL250" localSheetId="7">#REF!</definedName>
    <definedName name="____NCL250" localSheetId="9">#REF!</definedName>
    <definedName name="____NCL250" localSheetId="10">#REF!</definedName>
    <definedName name="____NCL250">#REF!</definedName>
    <definedName name="____nin190" localSheetId="8">#REF!</definedName>
    <definedName name="____nin190" localSheetId="13">#REF!</definedName>
    <definedName name="____nin190" localSheetId="0">#REF!</definedName>
    <definedName name="____nin190" localSheetId="11">#REF!</definedName>
    <definedName name="____nin190" localSheetId="12">#REF!</definedName>
    <definedName name="____nin190" localSheetId="14">#REF!</definedName>
    <definedName name="____nin190" localSheetId="1">#REF!</definedName>
    <definedName name="____nin190" localSheetId="7">#REF!</definedName>
    <definedName name="____nin190" localSheetId="9">#REF!</definedName>
    <definedName name="____nin190" localSheetId="10">#REF!</definedName>
    <definedName name="____nin190">#REF!</definedName>
    <definedName name="____sc1" localSheetId="8">#REF!</definedName>
    <definedName name="____sc1" localSheetId="13">#REF!</definedName>
    <definedName name="____sc1" localSheetId="0">#REF!</definedName>
    <definedName name="____sc1" localSheetId="11">#REF!</definedName>
    <definedName name="____sc1" localSheetId="12">#REF!</definedName>
    <definedName name="____sc1" localSheetId="14">#REF!</definedName>
    <definedName name="____sc1" localSheetId="1">#REF!</definedName>
    <definedName name="____sc1" localSheetId="7">#REF!</definedName>
    <definedName name="____sc1" localSheetId="9">#REF!</definedName>
    <definedName name="____sc1" localSheetId="10">#REF!</definedName>
    <definedName name="____sc1">#REF!</definedName>
    <definedName name="____SC2" localSheetId="8">#REF!</definedName>
    <definedName name="____SC2" localSheetId="13">#REF!</definedName>
    <definedName name="____SC2" localSheetId="0">#REF!</definedName>
    <definedName name="____SC2" localSheetId="11">#REF!</definedName>
    <definedName name="____SC2" localSheetId="12">#REF!</definedName>
    <definedName name="____SC2" localSheetId="14">#REF!</definedName>
    <definedName name="____SC2" localSheetId="1">#REF!</definedName>
    <definedName name="____SC2" localSheetId="7">#REF!</definedName>
    <definedName name="____SC2" localSheetId="9">#REF!</definedName>
    <definedName name="____SC2" localSheetId="10">#REF!</definedName>
    <definedName name="____SC2">#REF!</definedName>
    <definedName name="____sc3" localSheetId="8">#REF!</definedName>
    <definedName name="____sc3" localSheetId="13">#REF!</definedName>
    <definedName name="____sc3" localSheetId="0">#REF!</definedName>
    <definedName name="____sc3" localSheetId="11">#REF!</definedName>
    <definedName name="____sc3" localSheetId="12">#REF!</definedName>
    <definedName name="____sc3" localSheetId="14">#REF!</definedName>
    <definedName name="____sc3" localSheetId="1">#REF!</definedName>
    <definedName name="____sc3" localSheetId="7">#REF!</definedName>
    <definedName name="____sc3" localSheetId="9">#REF!</definedName>
    <definedName name="____sc3" localSheetId="10">#REF!</definedName>
    <definedName name="____sc3">#REF!</definedName>
    <definedName name="____SN3" localSheetId="8">#REF!</definedName>
    <definedName name="____SN3" localSheetId="13">#REF!</definedName>
    <definedName name="____SN3" localSheetId="0">#REF!</definedName>
    <definedName name="____SN3" localSheetId="11">#REF!</definedName>
    <definedName name="____SN3" localSheetId="12">#REF!</definedName>
    <definedName name="____SN3" localSheetId="14">#REF!</definedName>
    <definedName name="____SN3" localSheetId="1">#REF!</definedName>
    <definedName name="____SN3" localSheetId="7">#REF!</definedName>
    <definedName name="____SN3" localSheetId="9">#REF!</definedName>
    <definedName name="____SN3" localSheetId="10">#REF!</definedName>
    <definedName name="____SN3">#REF!</definedName>
    <definedName name="____th100" localSheetId="8">'[10]dongia _2_'!#REF!</definedName>
    <definedName name="____th100" localSheetId="13">'[10]dongia _2_'!#REF!</definedName>
    <definedName name="____th100" localSheetId="0">'[10]dongia _2_'!#REF!</definedName>
    <definedName name="____th100" localSheetId="11">'[10]dongia _2_'!#REF!</definedName>
    <definedName name="____th100" localSheetId="12">'[10]dongia _2_'!#REF!</definedName>
    <definedName name="____th100" localSheetId="14">'[10]dongia _2_'!#REF!</definedName>
    <definedName name="____th100" localSheetId="1">'[10]dongia _2_'!#REF!</definedName>
    <definedName name="____th100" localSheetId="7">'[10]dongia _2_'!#REF!</definedName>
    <definedName name="____th100" localSheetId="9">'[10]dongia _2_'!#REF!</definedName>
    <definedName name="____th100" localSheetId="10">'[10]dongia _2_'!#REF!</definedName>
    <definedName name="____th100">'[10]dongia _2_'!#REF!</definedName>
    <definedName name="____TH160" localSheetId="8">'[10]dongia _2_'!#REF!</definedName>
    <definedName name="____TH160" localSheetId="13">'[10]dongia _2_'!#REF!</definedName>
    <definedName name="____TH160" localSheetId="0">'[10]dongia _2_'!#REF!</definedName>
    <definedName name="____TH160" localSheetId="11">'[10]dongia _2_'!#REF!</definedName>
    <definedName name="____TH160" localSheetId="12">'[10]dongia _2_'!#REF!</definedName>
    <definedName name="____TH160" localSheetId="14">'[10]dongia _2_'!#REF!</definedName>
    <definedName name="____TH160" localSheetId="1">'[10]dongia _2_'!#REF!</definedName>
    <definedName name="____TH160" localSheetId="7">'[10]dongia _2_'!#REF!</definedName>
    <definedName name="____TH160" localSheetId="9">'[10]dongia _2_'!#REF!</definedName>
    <definedName name="____TH160" localSheetId="10">'[10]dongia _2_'!#REF!</definedName>
    <definedName name="____TH160">'[10]dongia _2_'!#REF!</definedName>
    <definedName name="____TL1" localSheetId="8">#REF!</definedName>
    <definedName name="____TL1" localSheetId="13">#REF!</definedName>
    <definedName name="____TL1" localSheetId="0">#REF!</definedName>
    <definedName name="____TL1" localSheetId="11">#REF!</definedName>
    <definedName name="____TL1" localSheetId="12">#REF!</definedName>
    <definedName name="____TL1" localSheetId="14">#REF!</definedName>
    <definedName name="____TL1" localSheetId="1">#REF!</definedName>
    <definedName name="____TL1" localSheetId="7">#REF!</definedName>
    <definedName name="____TL1" localSheetId="9">#REF!</definedName>
    <definedName name="____TL1" localSheetId="10">#REF!</definedName>
    <definedName name="____TL1">#REF!</definedName>
    <definedName name="____TL2" localSheetId="8">#REF!</definedName>
    <definedName name="____TL2" localSheetId="13">#REF!</definedName>
    <definedName name="____TL2" localSheetId="0">#REF!</definedName>
    <definedName name="____TL2" localSheetId="11">#REF!</definedName>
    <definedName name="____TL2" localSheetId="12">#REF!</definedName>
    <definedName name="____TL2" localSheetId="14">#REF!</definedName>
    <definedName name="____TL2" localSheetId="1">#REF!</definedName>
    <definedName name="____TL2" localSheetId="7">#REF!</definedName>
    <definedName name="____TL2" localSheetId="9">#REF!</definedName>
    <definedName name="____TL2" localSheetId="10">#REF!</definedName>
    <definedName name="____TL2">#REF!</definedName>
    <definedName name="____TL3" localSheetId="8">#REF!</definedName>
    <definedName name="____TL3" localSheetId="13">#REF!</definedName>
    <definedName name="____TL3" localSheetId="0">#REF!</definedName>
    <definedName name="____TL3" localSheetId="11">#REF!</definedName>
    <definedName name="____TL3" localSheetId="12">#REF!</definedName>
    <definedName name="____TL3" localSheetId="14">#REF!</definedName>
    <definedName name="____TL3" localSheetId="1">#REF!</definedName>
    <definedName name="____TL3" localSheetId="7">#REF!</definedName>
    <definedName name="____TL3" localSheetId="9">#REF!</definedName>
    <definedName name="____TL3" localSheetId="10">#REF!</definedName>
    <definedName name="____TL3">#REF!</definedName>
    <definedName name="____TLA120" localSheetId="8">#REF!</definedName>
    <definedName name="____TLA120" localSheetId="13">#REF!</definedName>
    <definedName name="____TLA120" localSheetId="0">#REF!</definedName>
    <definedName name="____TLA120" localSheetId="11">#REF!</definedName>
    <definedName name="____TLA120" localSheetId="12">#REF!</definedName>
    <definedName name="____TLA120" localSheetId="14">#REF!</definedName>
    <definedName name="____TLA120" localSheetId="1">#REF!</definedName>
    <definedName name="____TLA120" localSheetId="7">#REF!</definedName>
    <definedName name="____TLA120" localSheetId="9">#REF!</definedName>
    <definedName name="____TLA120" localSheetId="10">#REF!</definedName>
    <definedName name="____TLA120">#REF!</definedName>
    <definedName name="____TLA35" localSheetId="8">#REF!</definedName>
    <definedName name="____TLA35" localSheetId="13">#REF!</definedName>
    <definedName name="____TLA35" localSheetId="0">#REF!</definedName>
    <definedName name="____TLA35" localSheetId="11">#REF!</definedName>
    <definedName name="____TLA35" localSheetId="12">#REF!</definedName>
    <definedName name="____TLA35" localSheetId="14">#REF!</definedName>
    <definedName name="____TLA35" localSheetId="1">#REF!</definedName>
    <definedName name="____TLA35" localSheetId="7">#REF!</definedName>
    <definedName name="____TLA35" localSheetId="9">#REF!</definedName>
    <definedName name="____TLA35" localSheetId="10">#REF!</definedName>
    <definedName name="____TLA35">#REF!</definedName>
    <definedName name="____TLA50" localSheetId="8">#REF!</definedName>
    <definedName name="____TLA50" localSheetId="13">#REF!</definedName>
    <definedName name="____TLA50" localSheetId="0">#REF!</definedName>
    <definedName name="____TLA50" localSheetId="11">#REF!</definedName>
    <definedName name="____TLA50" localSheetId="12">#REF!</definedName>
    <definedName name="____TLA50" localSheetId="14">#REF!</definedName>
    <definedName name="____TLA50" localSheetId="1">#REF!</definedName>
    <definedName name="____TLA50" localSheetId="7">#REF!</definedName>
    <definedName name="____TLA50" localSheetId="9">#REF!</definedName>
    <definedName name="____TLA50" localSheetId="10">#REF!</definedName>
    <definedName name="____TLA50">#REF!</definedName>
    <definedName name="____TLA70" localSheetId="8">#REF!</definedName>
    <definedName name="____TLA70" localSheetId="13">#REF!</definedName>
    <definedName name="____TLA70" localSheetId="0">#REF!</definedName>
    <definedName name="____TLA70" localSheetId="11">#REF!</definedName>
    <definedName name="____TLA70" localSheetId="12">#REF!</definedName>
    <definedName name="____TLA70" localSheetId="14">#REF!</definedName>
    <definedName name="____TLA70" localSheetId="1">#REF!</definedName>
    <definedName name="____TLA70" localSheetId="7">#REF!</definedName>
    <definedName name="____TLA70" localSheetId="9">#REF!</definedName>
    <definedName name="____TLA70" localSheetId="10">#REF!</definedName>
    <definedName name="____TLA70">#REF!</definedName>
    <definedName name="____TLA95" localSheetId="8">#REF!</definedName>
    <definedName name="____TLA95" localSheetId="13">#REF!</definedName>
    <definedName name="____TLA95" localSheetId="0">#REF!</definedName>
    <definedName name="____TLA95" localSheetId="11">#REF!</definedName>
    <definedName name="____TLA95" localSheetId="12">#REF!</definedName>
    <definedName name="____TLA95" localSheetId="14">#REF!</definedName>
    <definedName name="____TLA95" localSheetId="1">#REF!</definedName>
    <definedName name="____TLA95" localSheetId="7">#REF!</definedName>
    <definedName name="____TLA95" localSheetId="9">#REF!</definedName>
    <definedName name="____TLA95" localSheetId="10">#REF!</definedName>
    <definedName name="____TLA95">#REF!</definedName>
    <definedName name="____TR250" localSheetId="8">'[10]dongia _2_'!#REF!</definedName>
    <definedName name="____TR250" localSheetId="13">'[10]dongia _2_'!#REF!</definedName>
    <definedName name="____TR250" localSheetId="0">'[10]dongia _2_'!#REF!</definedName>
    <definedName name="____TR250" localSheetId="11">'[10]dongia _2_'!#REF!</definedName>
    <definedName name="____TR250" localSheetId="12">'[10]dongia _2_'!#REF!</definedName>
    <definedName name="____TR250" localSheetId="14">'[10]dongia _2_'!#REF!</definedName>
    <definedName name="____TR250" localSheetId="1">'[10]dongia _2_'!#REF!</definedName>
    <definedName name="____TR250" localSheetId="7">'[10]dongia _2_'!#REF!</definedName>
    <definedName name="____TR250" localSheetId="9">'[10]dongia _2_'!#REF!</definedName>
    <definedName name="____TR250" localSheetId="10">'[10]dongia _2_'!#REF!</definedName>
    <definedName name="____TR250">'[10]dongia _2_'!#REF!</definedName>
    <definedName name="____tr375" localSheetId="8">[10]giathanh1!#REF!</definedName>
    <definedName name="____tr375" localSheetId="13">[10]giathanh1!#REF!</definedName>
    <definedName name="____tr375" localSheetId="0">[10]giathanh1!#REF!</definedName>
    <definedName name="____tr375" localSheetId="11">[10]giathanh1!#REF!</definedName>
    <definedName name="____tr375" localSheetId="12">[10]giathanh1!#REF!</definedName>
    <definedName name="____tr375" localSheetId="14">[10]giathanh1!#REF!</definedName>
    <definedName name="____tr375" localSheetId="1">[10]giathanh1!#REF!</definedName>
    <definedName name="____tr375" localSheetId="7">[10]giathanh1!#REF!</definedName>
    <definedName name="____tr375" localSheetId="9">[10]giathanh1!#REF!</definedName>
    <definedName name="____tr375" localSheetId="10">[10]giathanh1!#REF!</definedName>
    <definedName name="____tr375">[10]giathanh1!#REF!</definedName>
    <definedName name="____VL100" localSheetId="8">#REF!</definedName>
    <definedName name="____VL100" localSheetId="13">#REF!</definedName>
    <definedName name="____VL100" localSheetId="0">#REF!</definedName>
    <definedName name="____VL100" localSheetId="11">#REF!</definedName>
    <definedName name="____VL100" localSheetId="12">#REF!</definedName>
    <definedName name="____VL100" localSheetId="14">#REF!</definedName>
    <definedName name="____VL100" localSheetId="1">#REF!</definedName>
    <definedName name="____VL100" localSheetId="7">#REF!</definedName>
    <definedName name="____VL100" localSheetId="9">#REF!</definedName>
    <definedName name="____VL100" localSheetId="10">#REF!</definedName>
    <definedName name="____VL100">#REF!</definedName>
    <definedName name="____VL200" localSheetId="8">#REF!</definedName>
    <definedName name="____VL200" localSheetId="13">#REF!</definedName>
    <definedName name="____VL200" localSheetId="0">#REF!</definedName>
    <definedName name="____VL200" localSheetId="11">#REF!</definedName>
    <definedName name="____VL200" localSheetId="12">#REF!</definedName>
    <definedName name="____VL200" localSheetId="14">#REF!</definedName>
    <definedName name="____VL200" localSheetId="1">#REF!</definedName>
    <definedName name="____VL200" localSheetId="7">#REF!</definedName>
    <definedName name="____VL200" localSheetId="9">#REF!</definedName>
    <definedName name="____VL200" localSheetId="10">#REF!</definedName>
    <definedName name="____VL200">#REF!</definedName>
    <definedName name="____VL250" localSheetId="8">#REF!</definedName>
    <definedName name="____VL250" localSheetId="13">#REF!</definedName>
    <definedName name="____VL250" localSheetId="0">#REF!</definedName>
    <definedName name="____VL250" localSheetId="11">#REF!</definedName>
    <definedName name="____VL250" localSheetId="12">#REF!</definedName>
    <definedName name="____VL250" localSheetId="14">#REF!</definedName>
    <definedName name="____VL250" localSheetId="1">#REF!</definedName>
    <definedName name="____VL250" localSheetId="7">#REF!</definedName>
    <definedName name="____VL250" localSheetId="9">#REF!</definedName>
    <definedName name="____VL250" localSheetId="10">#REF!</definedName>
    <definedName name="____VL250">#REF!</definedName>
    <definedName name="___abb91" localSheetId="8">[8]chitimc!#REF!</definedName>
    <definedName name="___abb91" localSheetId="13">[8]chitimc!#REF!</definedName>
    <definedName name="___abb91" localSheetId="0">[8]chitimc!#REF!</definedName>
    <definedName name="___abb91" localSheetId="11">[8]chitimc!#REF!</definedName>
    <definedName name="___abb91" localSheetId="12">[8]chitimc!#REF!</definedName>
    <definedName name="___abb91" localSheetId="14">[8]chitimc!#REF!</definedName>
    <definedName name="___abb91" localSheetId="1">[8]chitimc!#REF!</definedName>
    <definedName name="___abb91" localSheetId="7">[8]chitimc!#REF!</definedName>
    <definedName name="___abb91" localSheetId="9">[8]chitimc!#REF!</definedName>
    <definedName name="___abb91" localSheetId="10">[8]chitimc!#REF!</definedName>
    <definedName name="___abb91">[8]chitimc!#REF!</definedName>
    <definedName name="___CT250" localSheetId="8">'[8]dongia _2_'!#REF!</definedName>
    <definedName name="___CT250" localSheetId="13">'[8]dongia _2_'!#REF!</definedName>
    <definedName name="___CT250" localSheetId="0">'[8]dongia _2_'!#REF!</definedName>
    <definedName name="___CT250" localSheetId="11">'[8]dongia _2_'!#REF!</definedName>
    <definedName name="___CT250" localSheetId="12">'[8]dongia _2_'!#REF!</definedName>
    <definedName name="___CT250" localSheetId="14">'[8]dongia _2_'!#REF!</definedName>
    <definedName name="___CT250" localSheetId="1">'[8]dongia _2_'!#REF!</definedName>
    <definedName name="___CT250" localSheetId="7">'[8]dongia _2_'!#REF!</definedName>
    <definedName name="___CT250" localSheetId="9">'[8]dongia _2_'!#REF!</definedName>
    <definedName name="___CT250" localSheetId="10">'[8]dongia _2_'!#REF!</definedName>
    <definedName name="___CT250">'[8]dongia _2_'!#REF!</definedName>
    <definedName name="___ddn400" localSheetId="8">#REF!</definedName>
    <definedName name="___ddn400" localSheetId="13">#REF!</definedName>
    <definedName name="___ddn400" localSheetId="0">#REF!</definedName>
    <definedName name="___ddn400" localSheetId="11">#REF!</definedName>
    <definedName name="___ddn400" localSheetId="12">#REF!</definedName>
    <definedName name="___ddn400" localSheetId="14">#REF!</definedName>
    <definedName name="___ddn400" localSheetId="1">#REF!</definedName>
    <definedName name="___ddn400" localSheetId="7">#REF!</definedName>
    <definedName name="___ddn400" localSheetId="9">#REF!</definedName>
    <definedName name="___ddn400" localSheetId="10">#REF!</definedName>
    <definedName name="___ddn400">#REF!</definedName>
    <definedName name="___ddn600" localSheetId="8">#REF!</definedName>
    <definedName name="___ddn600" localSheetId="13">#REF!</definedName>
    <definedName name="___ddn600" localSheetId="0">#REF!</definedName>
    <definedName name="___ddn600" localSheetId="11">#REF!</definedName>
    <definedName name="___ddn600" localSheetId="12">#REF!</definedName>
    <definedName name="___ddn600" localSheetId="14">#REF!</definedName>
    <definedName name="___ddn600" localSheetId="1">#REF!</definedName>
    <definedName name="___ddn600" localSheetId="7">#REF!</definedName>
    <definedName name="___ddn600" localSheetId="9">#REF!</definedName>
    <definedName name="___ddn600" localSheetId="10">#REF!</definedName>
    <definedName name="___ddn600">#REF!</definedName>
    <definedName name="___dgt100" localSheetId="8">'[8]dongia _2_'!#REF!</definedName>
    <definedName name="___dgt100" localSheetId="13">'[8]dongia _2_'!#REF!</definedName>
    <definedName name="___dgt100" localSheetId="0">'[8]dongia _2_'!#REF!</definedName>
    <definedName name="___dgt100" localSheetId="11">'[8]dongia _2_'!#REF!</definedName>
    <definedName name="___dgt100" localSheetId="12">'[8]dongia _2_'!#REF!</definedName>
    <definedName name="___dgt100" localSheetId="14">'[8]dongia _2_'!#REF!</definedName>
    <definedName name="___dgt100" localSheetId="1">'[8]dongia _2_'!#REF!</definedName>
    <definedName name="___dgt100" localSheetId="7">'[8]dongia _2_'!#REF!</definedName>
    <definedName name="___dgt100" localSheetId="9">'[8]dongia _2_'!#REF!</definedName>
    <definedName name="___dgt100" localSheetId="10">'[8]dongia _2_'!#REF!</definedName>
    <definedName name="___dgt100">'[8]dongia _2_'!#REF!</definedName>
    <definedName name="___DIV10">'[19]Kuantitas &amp; Harga'!$H$429</definedName>
    <definedName name="___DIV11" localSheetId="8">'[19]Kuantitas &amp; Harga'!#REF!</definedName>
    <definedName name="___DIV11" localSheetId="13">'[19]Kuantitas &amp; Harga'!#REF!</definedName>
    <definedName name="___DIV11" localSheetId="0">'[19]Kuantitas &amp; Harga'!#REF!</definedName>
    <definedName name="___DIV11" localSheetId="11">'[19]Kuantitas &amp; Harga'!#REF!</definedName>
    <definedName name="___DIV11" localSheetId="12">'[19]Kuantitas &amp; Harga'!#REF!</definedName>
    <definedName name="___DIV11" localSheetId="14">'[19]Kuantitas &amp; Harga'!#REF!</definedName>
    <definedName name="___DIV11" localSheetId="1">'[19]Kuantitas &amp; Harga'!#REF!</definedName>
    <definedName name="___DIV11" localSheetId="7">'[19]Kuantitas &amp; Harga'!#REF!</definedName>
    <definedName name="___DIV11" localSheetId="9">'[19]Kuantitas &amp; Harga'!#REF!</definedName>
    <definedName name="___DIV11" localSheetId="10">'[19]Kuantitas &amp; Harga'!#REF!</definedName>
    <definedName name="___DIV11">'[19]Kuantitas &amp; Harga'!#REF!</definedName>
    <definedName name="___DIV2">'[19]Kuantitas &amp; Harga'!$H$50</definedName>
    <definedName name="___DIV5">'[19]Kuantitas &amp; Harga'!$H$119</definedName>
    <definedName name="___DIV7">'[19]Kuantitas &amp; Harga'!$H$329</definedName>
    <definedName name="___DIV8">'[19]Kuantitas &amp; Harga'!$H$389</definedName>
    <definedName name="___DIV9">'[19]Kuantitas &amp; Harga'!$H$416</definedName>
    <definedName name="___EEE01">[14]Peralatan!$AW$8</definedName>
    <definedName name="___EEE02">[14]Peralatan!$AW$9</definedName>
    <definedName name="___EEE03">[14]Peralatan!$AW$10</definedName>
    <definedName name="___EEE04">[14]Peralatan!$AW$11</definedName>
    <definedName name="___EEE05">[14]Peralatan!$AW$12</definedName>
    <definedName name="___EEE06">[14]Peralatan!$AW$13</definedName>
    <definedName name="___EEE07">[14]Peralatan!$AW$14</definedName>
    <definedName name="___EEE08">[14]Peralatan!$AW$15</definedName>
    <definedName name="___EEE09">[14]Peralatan!$AW$16</definedName>
    <definedName name="___EEE10">[14]Peralatan!$AW$17</definedName>
    <definedName name="___EEE11">[14]Peralatan!$AW$18</definedName>
    <definedName name="___EEE12">[14]Peralatan!$AW$19</definedName>
    <definedName name="___EEE13">[14]Peralatan!$AW$20</definedName>
    <definedName name="___EEE14">[14]Peralatan!$AW$21</definedName>
    <definedName name="___EEE15">[14]Peralatan!$AW$22</definedName>
    <definedName name="___EEE16">[14]Peralatan!$AW$23</definedName>
    <definedName name="___EEE17">[14]Peralatan!$AW$24</definedName>
    <definedName name="___EEE18">[14]Peralatan!$AW$25</definedName>
    <definedName name="___EEE19">[14]Peralatan!$AW$26</definedName>
    <definedName name="___EEE20">[14]Peralatan!$AW$27</definedName>
    <definedName name="___EEE21">[14]Peralatan!$AW$28</definedName>
    <definedName name="___EEE22">[14]Peralatan!$AW$29</definedName>
    <definedName name="___EEE23">[14]Peralatan!$AW$30</definedName>
    <definedName name="___EEE24">[14]Peralatan!$AW$31</definedName>
    <definedName name="___EEE25">[14]Peralatan!$AW$32</definedName>
    <definedName name="___EEE26">[14]Peralatan!$AW$33</definedName>
    <definedName name="___EEE27">[14]Peralatan!$AW$34</definedName>
    <definedName name="___EEE28">[14]Peralatan!$AW$35</definedName>
    <definedName name="___EEE29">[14]Peralatan!$AW$36</definedName>
    <definedName name="___EEE30">[14]Peralatan!$AW$37</definedName>
    <definedName name="___EEE31">[14]Peralatan!$AW$38</definedName>
    <definedName name="___EEE32">[14]Peralatan!$AW$39</definedName>
    <definedName name="___EEE33">[14]Peralatan!$AW$40</definedName>
    <definedName name="___GID1">[8]LKVL_CK_HT_GD1!$A$4</definedName>
    <definedName name="___HAL1" localSheetId="8">#REF!</definedName>
    <definedName name="___HAL1" localSheetId="13">#REF!</definedName>
    <definedName name="___HAL1" localSheetId="0">#REF!</definedName>
    <definedName name="___HAL1" localSheetId="11">#REF!</definedName>
    <definedName name="___HAL1" localSheetId="12">#REF!</definedName>
    <definedName name="___HAL1" localSheetId="14">#REF!</definedName>
    <definedName name="___HAL1" localSheetId="1">#REF!</definedName>
    <definedName name="___HAL1" localSheetId="7">#REF!</definedName>
    <definedName name="___HAL1" localSheetId="9">#REF!</definedName>
    <definedName name="___HAL1" localSheetId="10">#REF!</definedName>
    <definedName name="___HAL1">#REF!</definedName>
    <definedName name="___HAL2" localSheetId="8">#REF!</definedName>
    <definedName name="___HAL2" localSheetId="13">#REF!</definedName>
    <definedName name="___HAL2" localSheetId="0">#REF!</definedName>
    <definedName name="___HAL2" localSheetId="11">#REF!</definedName>
    <definedName name="___HAL2" localSheetId="12">#REF!</definedName>
    <definedName name="___HAL2" localSheetId="14">#REF!</definedName>
    <definedName name="___HAL2" localSheetId="1">#REF!</definedName>
    <definedName name="___HAL2" localSheetId="7">#REF!</definedName>
    <definedName name="___HAL2" localSheetId="9">#REF!</definedName>
    <definedName name="___HAL2" localSheetId="10">#REF!</definedName>
    <definedName name="___HAL2">#REF!</definedName>
    <definedName name="___HAL3" localSheetId="8">'[16]Kuantitas &amp; Harga'!#REF!</definedName>
    <definedName name="___HAL3" localSheetId="13">'[16]Kuantitas &amp; Harga'!#REF!</definedName>
    <definedName name="___HAL3" localSheetId="0">'[16]Kuantitas &amp; Harga'!#REF!</definedName>
    <definedName name="___HAL3" localSheetId="11">'[16]Kuantitas &amp; Harga'!#REF!</definedName>
    <definedName name="___HAL3" localSheetId="12">'[16]Kuantitas &amp; Harga'!#REF!</definedName>
    <definedName name="___HAL3" localSheetId="14">'[16]Kuantitas &amp; Harga'!#REF!</definedName>
    <definedName name="___HAL3" localSheetId="1">'[16]Kuantitas &amp; Harga'!#REF!</definedName>
    <definedName name="___HAL3" localSheetId="7">'[16]Kuantitas &amp; Harga'!#REF!</definedName>
    <definedName name="___HAL3" localSheetId="9">'[16]Kuantitas &amp; Harga'!#REF!</definedName>
    <definedName name="___HAL3" localSheetId="10">'[16]Kuantitas &amp; Harga'!#REF!</definedName>
    <definedName name="___HAL3">'[16]Kuantitas &amp; Harga'!#REF!</definedName>
    <definedName name="___HAL4" localSheetId="8">'[16]Kuantitas &amp; Harga'!#REF!</definedName>
    <definedName name="___HAL4" localSheetId="13">'[16]Kuantitas &amp; Harga'!#REF!</definedName>
    <definedName name="___HAL4" localSheetId="0">'[16]Kuantitas &amp; Harga'!#REF!</definedName>
    <definedName name="___HAL4" localSheetId="11">'[16]Kuantitas &amp; Harga'!#REF!</definedName>
    <definedName name="___HAL4" localSheetId="12">'[16]Kuantitas &amp; Harga'!#REF!</definedName>
    <definedName name="___HAL4" localSheetId="14">'[16]Kuantitas &amp; Harga'!#REF!</definedName>
    <definedName name="___HAL4" localSheetId="1">'[16]Kuantitas &amp; Harga'!#REF!</definedName>
    <definedName name="___HAL4" localSheetId="7">'[16]Kuantitas &amp; Harga'!#REF!</definedName>
    <definedName name="___HAL4" localSheetId="9">'[16]Kuantitas &amp; Harga'!#REF!</definedName>
    <definedName name="___HAL4" localSheetId="10">'[16]Kuantitas &amp; Harga'!#REF!</definedName>
    <definedName name="___HAL4">'[16]Kuantitas &amp; Harga'!#REF!</definedName>
    <definedName name="___HAL5" localSheetId="8">'[16]Kuantitas &amp; Harga'!#REF!</definedName>
    <definedName name="___HAL5" localSheetId="13">'[16]Kuantitas &amp; Harga'!#REF!</definedName>
    <definedName name="___HAL5" localSheetId="0">'[16]Kuantitas &amp; Harga'!#REF!</definedName>
    <definedName name="___HAL5" localSheetId="11">'[16]Kuantitas &amp; Harga'!#REF!</definedName>
    <definedName name="___HAL5" localSheetId="12">'[16]Kuantitas &amp; Harga'!#REF!</definedName>
    <definedName name="___HAL5" localSheetId="14">'[16]Kuantitas &amp; Harga'!#REF!</definedName>
    <definedName name="___HAL5" localSheetId="1">'[16]Kuantitas &amp; Harga'!#REF!</definedName>
    <definedName name="___HAL5" localSheetId="7">'[16]Kuantitas &amp; Harga'!#REF!</definedName>
    <definedName name="___HAL5" localSheetId="9">'[16]Kuantitas &amp; Harga'!#REF!</definedName>
    <definedName name="___HAL5" localSheetId="10">'[16]Kuantitas &amp; Harga'!#REF!</definedName>
    <definedName name="___HAL5">'[16]Kuantitas &amp; Harga'!#REF!</definedName>
    <definedName name="___HAL6" localSheetId="8">'[16]Kuantitas &amp; Harga'!#REF!</definedName>
    <definedName name="___HAL6" localSheetId="13">'[16]Kuantitas &amp; Harga'!#REF!</definedName>
    <definedName name="___HAL6" localSheetId="0">'[16]Kuantitas &amp; Harga'!#REF!</definedName>
    <definedName name="___HAL6" localSheetId="11">'[16]Kuantitas &amp; Harga'!#REF!</definedName>
    <definedName name="___HAL6" localSheetId="12">'[16]Kuantitas &amp; Harga'!#REF!</definedName>
    <definedName name="___HAL6" localSheetId="14">'[16]Kuantitas &amp; Harga'!#REF!</definedName>
    <definedName name="___HAL6" localSheetId="1">'[16]Kuantitas &amp; Harga'!#REF!</definedName>
    <definedName name="___HAL6" localSheetId="7">'[16]Kuantitas &amp; Harga'!#REF!</definedName>
    <definedName name="___HAL6" localSheetId="9">'[16]Kuantitas &amp; Harga'!#REF!</definedName>
    <definedName name="___HAL6" localSheetId="10">'[16]Kuantitas &amp; Harga'!#REF!</definedName>
    <definedName name="___HAL6">'[16]Kuantitas &amp; Harga'!#REF!</definedName>
    <definedName name="___HAL7" localSheetId="8">'[16]Kuantitas &amp; Harga'!#REF!</definedName>
    <definedName name="___HAL7" localSheetId="13">'[16]Kuantitas &amp; Harga'!#REF!</definedName>
    <definedName name="___HAL7" localSheetId="0">'[16]Kuantitas &amp; Harga'!#REF!</definedName>
    <definedName name="___HAL7" localSheetId="11">'[16]Kuantitas &amp; Harga'!#REF!</definedName>
    <definedName name="___HAL7" localSheetId="12">'[16]Kuantitas &amp; Harga'!#REF!</definedName>
    <definedName name="___HAL7" localSheetId="14">'[16]Kuantitas &amp; Harga'!#REF!</definedName>
    <definedName name="___HAL7" localSheetId="1">'[16]Kuantitas &amp; Harga'!#REF!</definedName>
    <definedName name="___HAL7" localSheetId="7">'[16]Kuantitas &amp; Harga'!#REF!</definedName>
    <definedName name="___HAL7" localSheetId="9">'[16]Kuantitas &amp; Harga'!#REF!</definedName>
    <definedName name="___HAL7" localSheetId="10">'[16]Kuantitas &amp; Harga'!#REF!</definedName>
    <definedName name="___HAL7">'[16]Kuantitas &amp; Harga'!#REF!</definedName>
    <definedName name="___HAL8" localSheetId="8">'[16]Kuantitas &amp; Harga'!#REF!</definedName>
    <definedName name="___HAL8" localSheetId="13">'[16]Kuantitas &amp; Harga'!#REF!</definedName>
    <definedName name="___HAL8" localSheetId="0">'[16]Kuantitas &amp; Harga'!#REF!</definedName>
    <definedName name="___HAL8" localSheetId="11">'[16]Kuantitas &amp; Harga'!#REF!</definedName>
    <definedName name="___HAL8" localSheetId="12">'[16]Kuantitas &amp; Harga'!#REF!</definedName>
    <definedName name="___HAL8" localSheetId="14">'[16]Kuantitas &amp; Harga'!#REF!</definedName>
    <definedName name="___HAL8" localSheetId="1">'[16]Kuantitas &amp; Harga'!#REF!</definedName>
    <definedName name="___HAL8" localSheetId="7">'[16]Kuantitas &amp; Harga'!#REF!</definedName>
    <definedName name="___HAL8" localSheetId="9">'[16]Kuantitas &amp; Harga'!#REF!</definedName>
    <definedName name="___HAL8" localSheetId="10">'[16]Kuantitas &amp; Harga'!#REF!</definedName>
    <definedName name="___HAL8">'[16]Kuantitas &amp; Harga'!#REF!</definedName>
    <definedName name="___MAC12" localSheetId="8">#REF!</definedName>
    <definedName name="___MAC12" localSheetId="13">#REF!</definedName>
    <definedName name="___MAC12" localSheetId="0">#REF!</definedName>
    <definedName name="___MAC12" localSheetId="11">#REF!</definedName>
    <definedName name="___MAC12" localSheetId="12">#REF!</definedName>
    <definedName name="___MAC12" localSheetId="14">#REF!</definedName>
    <definedName name="___MAC12" localSheetId="1">#REF!</definedName>
    <definedName name="___MAC12" localSheetId="7">#REF!</definedName>
    <definedName name="___MAC12" localSheetId="9">#REF!</definedName>
    <definedName name="___MAC12" localSheetId="10">#REF!</definedName>
    <definedName name="___MAC12">#REF!</definedName>
    <definedName name="___MAC46" localSheetId="8">#REF!</definedName>
    <definedName name="___MAC46" localSheetId="13">#REF!</definedName>
    <definedName name="___MAC46" localSheetId="0">#REF!</definedName>
    <definedName name="___MAC46" localSheetId="11">#REF!</definedName>
    <definedName name="___MAC46" localSheetId="12">#REF!</definedName>
    <definedName name="___MAC46" localSheetId="14">#REF!</definedName>
    <definedName name="___MAC46" localSheetId="1">#REF!</definedName>
    <definedName name="___MAC46" localSheetId="7">#REF!</definedName>
    <definedName name="___MAC46" localSheetId="9">#REF!</definedName>
    <definedName name="___MAC46" localSheetId="10">#REF!</definedName>
    <definedName name="___MAC46">#REF!</definedName>
    <definedName name="___MDE01" localSheetId="8">#REF!</definedName>
    <definedName name="___MDE01" localSheetId="13">#REF!</definedName>
    <definedName name="___MDE01" localSheetId="0">#REF!</definedName>
    <definedName name="___MDE01" localSheetId="11">#REF!</definedName>
    <definedName name="___MDE01" localSheetId="12">#REF!</definedName>
    <definedName name="___MDE01" localSheetId="14">#REF!</definedName>
    <definedName name="___MDE01" localSheetId="1">#REF!</definedName>
    <definedName name="___MDE01" localSheetId="7">#REF!</definedName>
    <definedName name="___MDE01" localSheetId="9">#REF!</definedName>
    <definedName name="___MDE01" localSheetId="10">#REF!</definedName>
    <definedName name="___MDE01">#REF!</definedName>
    <definedName name="___MDE02">[14]Peralatan!$BO$47</definedName>
    <definedName name="___MDE03">[14]Peralatan!$BO$67</definedName>
    <definedName name="___MDE04">[14]Peralatan!$BO$87</definedName>
    <definedName name="___MDE05">[14]Peralatan!$BO$107</definedName>
    <definedName name="___MDE06">[14]Peralatan!$BO$127</definedName>
    <definedName name="___MDE07">[14]Peralatan!$BO$147</definedName>
    <definedName name="___MDE08">[14]Peralatan!$BO$167</definedName>
    <definedName name="___MDE09">[14]Peralatan!$BO$187</definedName>
    <definedName name="___MDE10">[14]Peralatan!$BO$207</definedName>
    <definedName name="___MDE11">[14]Peralatan!$BO$227</definedName>
    <definedName name="___MDE12">[14]Peralatan!$BO$247</definedName>
    <definedName name="___MDE13">[14]Peralatan!$BO$267</definedName>
    <definedName name="___MDE14">[14]Peralatan!$BO$287</definedName>
    <definedName name="___MDE15">[14]Peralatan!$BO$307</definedName>
    <definedName name="___MDE16">[14]Peralatan!$BO$327</definedName>
    <definedName name="___MDE17">[14]Peralatan!$BO$347</definedName>
    <definedName name="___MDE18">[14]Peralatan!$BO$367</definedName>
    <definedName name="___MDE19">[14]Peralatan!$BO$387</definedName>
    <definedName name="___MDE20">[14]Peralatan!$BO$407</definedName>
    <definedName name="___MDE21">[14]Peralatan!$BO$427</definedName>
    <definedName name="___MDE22">[14]Peralatan!$BO$447</definedName>
    <definedName name="___MDE23">[14]Peralatan!$BO$467</definedName>
    <definedName name="___MDE24">[14]Peralatan!$BO$487</definedName>
    <definedName name="___MDE25">[14]Peralatan!$BO$507</definedName>
    <definedName name="___MDE26">[14]Peralatan!$BO$527</definedName>
    <definedName name="___MDE27">[14]Peralatan!$BO$547</definedName>
    <definedName name="___MDE28">[14]Peralatan!$BO$567</definedName>
    <definedName name="___MDE29">[14]Peralatan!$BO$587</definedName>
    <definedName name="___MDE30">[14]Peralatan!$BO$607</definedName>
    <definedName name="___MDE31">[14]Peralatan!$BO$627</definedName>
    <definedName name="___MDE32">[14]Peralatan!$BO$647</definedName>
    <definedName name="___MDE33">[14]Peralatan!$BO$667</definedName>
    <definedName name="___MDE34">[14]Peralatan!$BO$698</definedName>
    <definedName name="___MDE35">'[7]Peralatan (2)'!$R$27</definedName>
    <definedName name="___ME01" localSheetId="8">#REF!</definedName>
    <definedName name="___ME01" localSheetId="13">#REF!</definedName>
    <definedName name="___ME01" localSheetId="0">#REF!</definedName>
    <definedName name="___ME01" localSheetId="11">#REF!</definedName>
    <definedName name="___ME01" localSheetId="12">#REF!</definedName>
    <definedName name="___ME01" localSheetId="14">#REF!</definedName>
    <definedName name="___ME01" localSheetId="1">#REF!</definedName>
    <definedName name="___ME01" localSheetId="7">#REF!</definedName>
    <definedName name="___ME01" localSheetId="9">#REF!</definedName>
    <definedName name="___ME01" localSheetId="10">#REF!</definedName>
    <definedName name="___ME01">#REF!</definedName>
    <definedName name="___ME02">[14]Peralatan!$BO$46</definedName>
    <definedName name="___ME03">[14]Peralatan!$BO$66</definedName>
    <definedName name="___ME04">[14]Peralatan!$BO$86</definedName>
    <definedName name="___ME05">[14]Peralatan!$BO$106</definedName>
    <definedName name="___ME06">[14]Peralatan!$BO$126</definedName>
    <definedName name="___ME07">[14]Peralatan!$BO$146</definedName>
    <definedName name="___ME08">[14]Peralatan!$BO$166</definedName>
    <definedName name="___ME09">[14]Peralatan!$BO$186</definedName>
    <definedName name="___ME10">[14]Peralatan!$BO$206</definedName>
    <definedName name="___ME11">[14]Peralatan!$BO$226</definedName>
    <definedName name="___ME12">[14]Peralatan!$BO$246</definedName>
    <definedName name="___ME13">[14]Peralatan!$BO$266</definedName>
    <definedName name="___ME14">[14]Peralatan!$BO$286</definedName>
    <definedName name="___ME15">[14]Peralatan!$BO$306</definedName>
    <definedName name="___ME16">[14]Peralatan!$BO$326</definedName>
    <definedName name="___ME17">[14]Peralatan!$BO$346</definedName>
    <definedName name="___ME18">[14]Peralatan!$BO$366</definedName>
    <definedName name="___ME19">[14]Peralatan!$BO$386</definedName>
    <definedName name="___ME20">[14]Peralatan!$BO$406</definedName>
    <definedName name="___ME21">[14]Peralatan!$BO$426</definedName>
    <definedName name="___ME22">[14]Peralatan!$BO$446</definedName>
    <definedName name="___ME23">[14]Peralatan!$BO$466</definedName>
    <definedName name="___ME24">[14]Peralatan!$BO$486</definedName>
    <definedName name="___ME25">[14]Peralatan!$BO$506</definedName>
    <definedName name="___ME26">[14]Peralatan!$BO$526</definedName>
    <definedName name="___ME27">[14]Peralatan!$BO$546</definedName>
    <definedName name="___ME28">[14]Peralatan!$BO$566</definedName>
    <definedName name="___ME29">[14]Peralatan!$BO$586</definedName>
    <definedName name="___ME30">[14]Peralatan!$BO$606</definedName>
    <definedName name="___ME31">[14]Peralatan!$BO$626</definedName>
    <definedName name="___ME32">[14]Peralatan!$BO$646</definedName>
    <definedName name="___ME33">[14]Peralatan!$BO$666</definedName>
    <definedName name="___ME34">[14]Peralatan!$BO$697</definedName>
    <definedName name="___ME35">'[7]Peralatan (2)'!$R$26</definedName>
    <definedName name="___NCL100" localSheetId="8">#REF!</definedName>
    <definedName name="___NCL100" localSheetId="13">#REF!</definedName>
    <definedName name="___NCL100" localSheetId="0">#REF!</definedName>
    <definedName name="___NCL100" localSheetId="11">#REF!</definedName>
    <definedName name="___NCL100" localSheetId="12">#REF!</definedName>
    <definedName name="___NCL100" localSheetId="14">#REF!</definedName>
    <definedName name="___NCL100" localSheetId="1">#REF!</definedName>
    <definedName name="___NCL100" localSheetId="7">#REF!</definedName>
    <definedName name="___NCL100" localSheetId="9">#REF!</definedName>
    <definedName name="___NCL100" localSheetId="10">#REF!</definedName>
    <definedName name="___NCL100">#REF!</definedName>
    <definedName name="___NCL200" localSheetId="8">#REF!</definedName>
    <definedName name="___NCL200" localSheetId="13">#REF!</definedName>
    <definedName name="___NCL200" localSheetId="0">#REF!</definedName>
    <definedName name="___NCL200" localSheetId="11">#REF!</definedName>
    <definedName name="___NCL200" localSheetId="12">#REF!</definedName>
    <definedName name="___NCL200" localSheetId="14">#REF!</definedName>
    <definedName name="___NCL200" localSheetId="1">#REF!</definedName>
    <definedName name="___NCL200" localSheetId="7">#REF!</definedName>
    <definedName name="___NCL200" localSheetId="9">#REF!</definedName>
    <definedName name="___NCL200" localSheetId="10">#REF!</definedName>
    <definedName name="___NCL200">#REF!</definedName>
    <definedName name="___NCL250" localSheetId="8">#REF!</definedName>
    <definedName name="___NCL250" localSheetId="13">#REF!</definedName>
    <definedName name="___NCL250" localSheetId="0">#REF!</definedName>
    <definedName name="___NCL250" localSheetId="11">#REF!</definedName>
    <definedName name="___NCL250" localSheetId="12">#REF!</definedName>
    <definedName name="___NCL250" localSheetId="14">#REF!</definedName>
    <definedName name="___NCL250" localSheetId="1">#REF!</definedName>
    <definedName name="___NCL250" localSheetId="7">#REF!</definedName>
    <definedName name="___NCL250" localSheetId="9">#REF!</definedName>
    <definedName name="___NCL250" localSheetId="10">#REF!</definedName>
    <definedName name="___NCL250">#REF!</definedName>
    <definedName name="___nin190" localSheetId="8">#REF!</definedName>
    <definedName name="___nin190" localSheetId="13">#REF!</definedName>
    <definedName name="___nin190" localSheetId="0">#REF!</definedName>
    <definedName name="___nin190" localSheetId="11">#REF!</definedName>
    <definedName name="___nin190" localSheetId="12">#REF!</definedName>
    <definedName name="___nin190" localSheetId="14">#REF!</definedName>
    <definedName name="___nin190" localSheetId="1">#REF!</definedName>
    <definedName name="___nin190" localSheetId="7">#REF!</definedName>
    <definedName name="___nin190" localSheetId="9">#REF!</definedName>
    <definedName name="___nin190" localSheetId="10">#REF!</definedName>
    <definedName name="___nin190">#REF!</definedName>
    <definedName name="___sc1" localSheetId="8">#REF!</definedName>
    <definedName name="___sc1" localSheetId="13">#REF!</definedName>
    <definedName name="___sc1" localSheetId="0">#REF!</definedName>
    <definedName name="___sc1" localSheetId="11">#REF!</definedName>
    <definedName name="___sc1" localSheetId="12">#REF!</definedName>
    <definedName name="___sc1" localSheetId="14">#REF!</definedName>
    <definedName name="___sc1" localSheetId="1">#REF!</definedName>
    <definedName name="___sc1" localSheetId="7">#REF!</definedName>
    <definedName name="___sc1" localSheetId="9">#REF!</definedName>
    <definedName name="___sc1" localSheetId="10">#REF!</definedName>
    <definedName name="___sc1">#REF!</definedName>
    <definedName name="___SC2" localSheetId="8">#REF!</definedName>
    <definedName name="___SC2" localSheetId="13">#REF!</definedName>
    <definedName name="___SC2" localSheetId="0">#REF!</definedName>
    <definedName name="___SC2" localSheetId="11">#REF!</definedName>
    <definedName name="___SC2" localSheetId="12">#REF!</definedName>
    <definedName name="___SC2" localSheetId="14">#REF!</definedName>
    <definedName name="___SC2" localSheetId="1">#REF!</definedName>
    <definedName name="___SC2" localSheetId="7">#REF!</definedName>
    <definedName name="___SC2" localSheetId="9">#REF!</definedName>
    <definedName name="___SC2" localSheetId="10">#REF!</definedName>
    <definedName name="___SC2">#REF!</definedName>
    <definedName name="___sc3" localSheetId="8">#REF!</definedName>
    <definedName name="___sc3" localSheetId="13">#REF!</definedName>
    <definedName name="___sc3" localSheetId="0">#REF!</definedName>
    <definedName name="___sc3" localSheetId="11">#REF!</definedName>
    <definedName name="___sc3" localSheetId="12">#REF!</definedName>
    <definedName name="___sc3" localSheetId="14">#REF!</definedName>
    <definedName name="___sc3" localSheetId="1">#REF!</definedName>
    <definedName name="___sc3" localSheetId="7">#REF!</definedName>
    <definedName name="___sc3" localSheetId="9">#REF!</definedName>
    <definedName name="___sc3" localSheetId="10">#REF!</definedName>
    <definedName name="___sc3">#REF!</definedName>
    <definedName name="___SN3" localSheetId="8">#REF!</definedName>
    <definedName name="___SN3" localSheetId="13">#REF!</definedName>
    <definedName name="___SN3" localSheetId="0">#REF!</definedName>
    <definedName name="___SN3" localSheetId="11">#REF!</definedName>
    <definedName name="___SN3" localSheetId="12">#REF!</definedName>
    <definedName name="___SN3" localSheetId="14">#REF!</definedName>
    <definedName name="___SN3" localSheetId="1">#REF!</definedName>
    <definedName name="___SN3" localSheetId="7">#REF!</definedName>
    <definedName name="___SN3" localSheetId="9">#REF!</definedName>
    <definedName name="___SN3" localSheetId="10">#REF!</definedName>
    <definedName name="___SN3">#REF!</definedName>
    <definedName name="___th100" localSheetId="8">'[10]dongia _2_'!#REF!</definedName>
    <definedName name="___th100" localSheetId="13">'[10]dongia _2_'!#REF!</definedName>
    <definedName name="___th100" localSheetId="0">'[10]dongia _2_'!#REF!</definedName>
    <definedName name="___th100" localSheetId="11">'[10]dongia _2_'!#REF!</definedName>
    <definedName name="___th100" localSheetId="12">'[10]dongia _2_'!#REF!</definedName>
    <definedName name="___th100" localSheetId="14">'[10]dongia _2_'!#REF!</definedName>
    <definedName name="___th100" localSheetId="1">'[10]dongia _2_'!#REF!</definedName>
    <definedName name="___th100" localSheetId="7">'[10]dongia _2_'!#REF!</definedName>
    <definedName name="___th100" localSheetId="9">'[10]dongia _2_'!#REF!</definedName>
    <definedName name="___th100" localSheetId="10">'[10]dongia _2_'!#REF!</definedName>
    <definedName name="___th100">'[10]dongia _2_'!#REF!</definedName>
    <definedName name="___TH160" localSheetId="8">'[10]dongia _2_'!#REF!</definedName>
    <definedName name="___TH160" localSheetId="13">'[10]dongia _2_'!#REF!</definedName>
    <definedName name="___TH160" localSheetId="0">'[10]dongia _2_'!#REF!</definedName>
    <definedName name="___TH160" localSheetId="11">'[10]dongia _2_'!#REF!</definedName>
    <definedName name="___TH160" localSheetId="12">'[10]dongia _2_'!#REF!</definedName>
    <definedName name="___TH160" localSheetId="14">'[10]dongia _2_'!#REF!</definedName>
    <definedName name="___TH160" localSheetId="1">'[10]dongia _2_'!#REF!</definedName>
    <definedName name="___TH160" localSheetId="7">'[10]dongia _2_'!#REF!</definedName>
    <definedName name="___TH160" localSheetId="9">'[10]dongia _2_'!#REF!</definedName>
    <definedName name="___TH160" localSheetId="10">'[10]dongia _2_'!#REF!</definedName>
    <definedName name="___TH160">'[10]dongia _2_'!#REF!</definedName>
    <definedName name="___TL1" localSheetId="8">#REF!</definedName>
    <definedName name="___TL1" localSheetId="13">#REF!</definedName>
    <definedName name="___TL1" localSheetId="0">#REF!</definedName>
    <definedName name="___TL1" localSheetId="11">#REF!</definedName>
    <definedName name="___TL1" localSheetId="12">#REF!</definedName>
    <definedName name="___TL1" localSheetId="14">#REF!</definedName>
    <definedName name="___TL1" localSheetId="1">#REF!</definedName>
    <definedName name="___TL1" localSheetId="7">#REF!</definedName>
    <definedName name="___TL1" localSheetId="9">#REF!</definedName>
    <definedName name="___TL1" localSheetId="10">#REF!</definedName>
    <definedName name="___TL1">#REF!</definedName>
    <definedName name="___TL2" localSheetId="8">#REF!</definedName>
    <definedName name="___TL2" localSheetId="13">#REF!</definedName>
    <definedName name="___TL2" localSheetId="0">#REF!</definedName>
    <definedName name="___TL2" localSheetId="11">#REF!</definedName>
    <definedName name="___TL2" localSheetId="12">#REF!</definedName>
    <definedName name="___TL2" localSheetId="14">#REF!</definedName>
    <definedName name="___TL2" localSheetId="1">#REF!</definedName>
    <definedName name="___TL2" localSheetId="7">#REF!</definedName>
    <definedName name="___TL2" localSheetId="9">#REF!</definedName>
    <definedName name="___TL2" localSheetId="10">#REF!</definedName>
    <definedName name="___TL2">#REF!</definedName>
    <definedName name="___TL3" localSheetId="8">#REF!</definedName>
    <definedName name="___TL3" localSheetId="13">#REF!</definedName>
    <definedName name="___TL3" localSheetId="0">#REF!</definedName>
    <definedName name="___TL3" localSheetId="11">#REF!</definedName>
    <definedName name="___TL3" localSheetId="12">#REF!</definedName>
    <definedName name="___TL3" localSheetId="14">#REF!</definedName>
    <definedName name="___TL3" localSheetId="1">#REF!</definedName>
    <definedName name="___TL3" localSheetId="7">#REF!</definedName>
    <definedName name="___TL3" localSheetId="9">#REF!</definedName>
    <definedName name="___TL3" localSheetId="10">#REF!</definedName>
    <definedName name="___TL3">#REF!</definedName>
    <definedName name="___TLA120" localSheetId="8">#REF!</definedName>
    <definedName name="___TLA120" localSheetId="13">#REF!</definedName>
    <definedName name="___TLA120" localSheetId="0">#REF!</definedName>
    <definedName name="___TLA120" localSheetId="11">#REF!</definedName>
    <definedName name="___TLA120" localSheetId="12">#REF!</definedName>
    <definedName name="___TLA120" localSheetId="14">#REF!</definedName>
    <definedName name="___TLA120" localSheetId="1">#REF!</definedName>
    <definedName name="___TLA120" localSheetId="7">#REF!</definedName>
    <definedName name="___TLA120" localSheetId="9">#REF!</definedName>
    <definedName name="___TLA120" localSheetId="10">#REF!</definedName>
    <definedName name="___TLA120">#REF!</definedName>
    <definedName name="___TLA35" localSheetId="8">#REF!</definedName>
    <definedName name="___TLA35" localSheetId="13">#REF!</definedName>
    <definedName name="___TLA35" localSheetId="0">#REF!</definedName>
    <definedName name="___TLA35" localSheetId="11">#REF!</definedName>
    <definedName name="___TLA35" localSheetId="12">#REF!</definedName>
    <definedName name="___TLA35" localSheetId="14">#REF!</definedName>
    <definedName name="___TLA35" localSheetId="1">#REF!</definedName>
    <definedName name="___TLA35" localSheetId="7">#REF!</definedName>
    <definedName name="___TLA35" localSheetId="9">#REF!</definedName>
    <definedName name="___TLA35" localSheetId="10">#REF!</definedName>
    <definedName name="___TLA35">#REF!</definedName>
    <definedName name="___TLA50" localSheetId="8">#REF!</definedName>
    <definedName name="___TLA50" localSheetId="13">#REF!</definedName>
    <definedName name="___TLA50" localSheetId="0">#REF!</definedName>
    <definedName name="___TLA50" localSheetId="11">#REF!</definedName>
    <definedName name="___TLA50" localSheetId="12">#REF!</definedName>
    <definedName name="___TLA50" localSheetId="14">#REF!</definedName>
    <definedName name="___TLA50" localSheetId="1">#REF!</definedName>
    <definedName name="___TLA50" localSheetId="7">#REF!</definedName>
    <definedName name="___TLA50" localSheetId="9">#REF!</definedName>
    <definedName name="___TLA50" localSheetId="10">#REF!</definedName>
    <definedName name="___TLA50">#REF!</definedName>
    <definedName name="___TLA70" localSheetId="8">#REF!</definedName>
    <definedName name="___TLA70" localSheetId="13">#REF!</definedName>
    <definedName name="___TLA70" localSheetId="0">#REF!</definedName>
    <definedName name="___TLA70" localSheetId="11">#REF!</definedName>
    <definedName name="___TLA70" localSheetId="12">#REF!</definedName>
    <definedName name="___TLA70" localSheetId="14">#REF!</definedName>
    <definedName name="___TLA70" localSheetId="1">#REF!</definedName>
    <definedName name="___TLA70" localSheetId="7">#REF!</definedName>
    <definedName name="___TLA70" localSheetId="9">#REF!</definedName>
    <definedName name="___TLA70" localSheetId="10">#REF!</definedName>
    <definedName name="___TLA70">#REF!</definedName>
    <definedName name="___TLA95" localSheetId="8">#REF!</definedName>
    <definedName name="___TLA95" localSheetId="13">#REF!</definedName>
    <definedName name="___TLA95" localSheetId="0">#REF!</definedName>
    <definedName name="___TLA95" localSheetId="11">#REF!</definedName>
    <definedName name="___TLA95" localSheetId="12">#REF!</definedName>
    <definedName name="___TLA95" localSheetId="14">#REF!</definedName>
    <definedName name="___TLA95" localSheetId="1">#REF!</definedName>
    <definedName name="___TLA95" localSheetId="7">#REF!</definedName>
    <definedName name="___TLA95" localSheetId="9">#REF!</definedName>
    <definedName name="___TLA95" localSheetId="10">#REF!</definedName>
    <definedName name="___TLA95">#REF!</definedName>
    <definedName name="___TR250" localSheetId="8">'[10]dongia _2_'!#REF!</definedName>
    <definedName name="___TR250" localSheetId="13">'[10]dongia _2_'!#REF!</definedName>
    <definedName name="___TR250" localSheetId="0">'[10]dongia _2_'!#REF!</definedName>
    <definedName name="___TR250" localSheetId="11">'[10]dongia _2_'!#REF!</definedName>
    <definedName name="___TR250" localSheetId="12">'[10]dongia _2_'!#REF!</definedName>
    <definedName name="___TR250" localSheetId="14">'[10]dongia _2_'!#REF!</definedName>
    <definedName name="___TR250" localSheetId="1">'[10]dongia _2_'!#REF!</definedName>
    <definedName name="___TR250" localSheetId="7">'[10]dongia _2_'!#REF!</definedName>
    <definedName name="___TR250" localSheetId="9">'[10]dongia _2_'!#REF!</definedName>
    <definedName name="___TR250" localSheetId="10">'[10]dongia _2_'!#REF!</definedName>
    <definedName name="___TR250">'[10]dongia _2_'!#REF!</definedName>
    <definedName name="___tr375" localSheetId="8">[10]giathanh1!#REF!</definedName>
    <definedName name="___tr375" localSheetId="13">[10]giathanh1!#REF!</definedName>
    <definedName name="___tr375" localSheetId="0">[10]giathanh1!#REF!</definedName>
    <definedName name="___tr375" localSheetId="11">[10]giathanh1!#REF!</definedName>
    <definedName name="___tr375" localSheetId="12">[10]giathanh1!#REF!</definedName>
    <definedName name="___tr375" localSheetId="14">[10]giathanh1!#REF!</definedName>
    <definedName name="___tr375" localSheetId="1">[10]giathanh1!#REF!</definedName>
    <definedName name="___tr375" localSheetId="7">[10]giathanh1!#REF!</definedName>
    <definedName name="___tr375" localSheetId="9">[10]giathanh1!#REF!</definedName>
    <definedName name="___tr375" localSheetId="10">[10]giathanh1!#REF!</definedName>
    <definedName name="___tr375">[10]giathanh1!#REF!</definedName>
    <definedName name="___VL100" localSheetId="8">#REF!</definedName>
    <definedName name="___VL100" localSheetId="13">#REF!</definedName>
    <definedName name="___VL100" localSheetId="0">#REF!</definedName>
    <definedName name="___VL100" localSheetId="11">#REF!</definedName>
    <definedName name="___VL100" localSheetId="12">#REF!</definedName>
    <definedName name="___VL100" localSheetId="14">#REF!</definedName>
    <definedName name="___VL100" localSheetId="1">#REF!</definedName>
    <definedName name="___VL100" localSheetId="7">#REF!</definedName>
    <definedName name="___VL100" localSheetId="9">#REF!</definedName>
    <definedName name="___VL100" localSheetId="10">#REF!</definedName>
    <definedName name="___VL100">#REF!</definedName>
    <definedName name="___VL200" localSheetId="8">#REF!</definedName>
    <definedName name="___VL200" localSheetId="13">#REF!</definedName>
    <definedName name="___VL200" localSheetId="0">#REF!</definedName>
    <definedName name="___VL200" localSheetId="11">#REF!</definedName>
    <definedName name="___VL200" localSheetId="12">#REF!</definedName>
    <definedName name="___VL200" localSheetId="14">#REF!</definedName>
    <definedName name="___VL200" localSheetId="1">#REF!</definedName>
    <definedName name="___VL200" localSheetId="7">#REF!</definedName>
    <definedName name="___VL200" localSheetId="9">#REF!</definedName>
    <definedName name="___VL200" localSheetId="10">#REF!</definedName>
    <definedName name="___VL200">#REF!</definedName>
    <definedName name="___VL250" localSheetId="8">#REF!</definedName>
    <definedName name="___VL250" localSheetId="13">#REF!</definedName>
    <definedName name="___VL250" localSheetId="0">#REF!</definedName>
    <definedName name="___VL250" localSheetId="11">#REF!</definedName>
    <definedName name="___VL250" localSheetId="12">#REF!</definedName>
    <definedName name="___VL250" localSheetId="14">#REF!</definedName>
    <definedName name="___VL250" localSheetId="1">#REF!</definedName>
    <definedName name="___VL250" localSheetId="7">#REF!</definedName>
    <definedName name="___VL250" localSheetId="9">#REF!</definedName>
    <definedName name="___VL250" localSheetId="10">#REF!</definedName>
    <definedName name="___VL250">#REF!</definedName>
    <definedName name="__123Graph_A" hidden="1">[20]Mobilisasi!$G$24:$G$26</definedName>
    <definedName name="__123Graph_B" hidden="1">[20]Mobilisasi!$H$24:$H$26</definedName>
    <definedName name="__123Graph_X" hidden="1">[20]Mobilisasi!$F$24:$F$26</definedName>
    <definedName name="__abb91" localSheetId="8">[8]chitimc!#REF!</definedName>
    <definedName name="__abb91" localSheetId="13">[8]chitimc!#REF!</definedName>
    <definedName name="__abb91" localSheetId="0">[8]chitimc!#REF!</definedName>
    <definedName name="__abb91" localSheetId="11">[8]chitimc!#REF!</definedName>
    <definedName name="__abb91" localSheetId="12">[8]chitimc!#REF!</definedName>
    <definedName name="__abb91" localSheetId="14">[8]chitimc!#REF!</definedName>
    <definedName name="__abb91" localSheetId="1">[8]chitimc!#REF!</definedName>
    <definedName name="__abb91" localSheetId="7">[8]chitimc!#REF!</definedName>
    <definedName name="__abb91" localSheetId="9">[8]chitimc!#REF!</definedName>
    <definedName name="__abb91" localSheetId="10">[8]chitimc!#REF!</definedName>
    <definedName name="__abb91">[8]chitimc!#REF!</definedName>
    <definedName name="__CT250" localSheetId="8">'[8]dongia _2_'!#REF!</definedName>
    <definedName name="__CT250" localSheetId="13">'[8]dongia _2_'!#REF!</definedName>
    <definedName name="__CT250" localSheetId="0">'[8]dongia _2_'!#REF!</definedName>
    <definedName name="__CT250" localSheetId="11">'[8]dongia _2_'!#REF!</definedName>
    <definedName name="__CT250" localSheetId="12">'[8]dongia _2_'!#REF!</definedName>
    <definedName name="__CT250" localSheetId="14">'[8]dongia _2_'!#REF!</definedName>
    <definedName name="__CT250" localSheetId="1">'[8]dongia _2_'!#REF!</definedName>
    <definedName name="__CT250" localSheetId="7">'[8]dongia _2_'!#REF!</definedName>
    <definedName name="__CT250" localSheetId="9">'[8]dongia _2_'!#REF!</definedName>
    <definedName name="__CT250" localSheetId="10">'[8]dongia _2_'!#REF!</definedName>
    <definedName name="__CT250">'[8]dongia _2_'!#REF!</definedName>
    <definedName name="__ddn400" localSheetId="8">#REF!</definedName>
    <definedName name="__ddn400" localSheetId="13">#REF!</definedName>
    <definedName name="__ddn400" localSheetId="0">#REF!</definedName>
    <definedName name="__ddn400" localSheetId="11">#REF!</definedName>
    <definedName name="__ddn400" localSheetId="12">#REF!</definedName>
    <definedName name="__ddn400" localSheetId="14">#REF!</definedName>
    <definedName name="__ddn400" localSheetId="1">#REF!</definedName>
    <definedName name="__ddn400" localSheetId="7">#REF!</definedName>
    <definedName name="__ddn400" localSheetId="9">#REF!</definedName>
    <definedName name="__ddn400" localSheetId="10">#REF!</definedName>
    <definedName name="__ddn400">#REF!</definedName>
    <definedName name="__ddn600" localSheetId="8">#REF!</definedName>
    <definedName name="__ddn600" localSheetId="13">#REF!</definedName>
    <definedName name="__ddn600" localSheetId="0">#REF!</definedName>
    <definedName name="__ddn600" localSheetId="11">#REF!</definedName>
    <definedName name="__ddn600" localSheetId="12">#REF!</definedName>
    <definedName name="__ddn600" localSheetId="14">#REF!</definedName>
    <definedName name="__ddn600" localSheetId="1">#REF!</definedName>
    <definedName name="__ddn600" localSheetId="7">#REF!</definedName>
    <definedName name="__ddn600" localSheetId="9">#REF!</definedName>
    <definedName name="__ddn600" localSheetId="10">#REF!</definedName>
    <definedName name="__ddn600">#REF!</definedName>
    <definedName name="__dgt100" localSheetId="8">'[8]dongia _2_'!#REF!</definedName>
    <definedName name="__dgt100" localSheetId="13">'[8]dongia _2_'!#REF!</definedName>
    <definedName name="__dgt100" localSheetId="0">'[8]dongia _2_'!#REF!</definedName>
    <definedName name="__dgt100" localSheetId="11">'[8]dongia _2_'!#REF!</definedName>
    <definedName name="__dgt100" localSheetId="12">'[8]dongia _2_'!#REF!</definedName>
    <definedName name="__dgt100" localSheetId="14">'[8]dongia _2_'!#REF!</definedName>
    <definedName name="__dgt100" localSheetId="1">'[8]dongia _2_'!#REF!</definedName>
    <definedName name="__dgt100" localSheetId="7">'[8]dongia _2_'!#REF!</definedName>
    <definedName name="__dgt100" localSheetId="9">'[8]dongia _2_'!#REF!</definedName>
    <definedName name="__dgt100" localSheetId="10">'[8]dongia _2_'!#REF!</definedName>
    <definedName name="__dgt100">'[8]dongia _2_'!#REF!</definedName>
    <definedName name="__DIV1" localSheetId="8">'[21]%'!#REF!</definedName>
    <definedName name="__DIV1" localSheetId="13">'[21]%'!#REF!</definedName>
    <definedName name="__DIV1" localSheetId="0">'[21]%'!#REF!</definedName>
    <definedName name="__DIV1" localSheetId="11">'[21]%'!#REF!</definedName>
    <definedName name="__DIV1" localSheetId="12">'[21]%'!#REF!</definedName>
    <definedName name="__DIV1" localSheetId="14">'[21]%'!#REF!</definedName>
    <definedName name="__DIV1" localSheetId="1">'[21]%'!#REF!</definedName>
    <definedName name="__DIV1" localSheetId="7">'[21]%'!#REF!</definedName>
    <definedName name="__DIV1" localSheetId="9">'[21]%'!#REF!</definedName>
    <definedName name="__DIV1" localSheetId="10">'[21]%'!#REF!</definedName>
    <definedName name="__DIV1">'[21]%'!#REF!</definedName>
    <definedName name="__DIV10">'[19]Kuantitas &amp; Harga'!$H$429</definedName>
    <definedName name="__DIV11" localSheetId="8">'[19]Kuantitas &amp; Harga'!#REF!</definedName>
    <definedName name="__DIV11" localSheetId="13">'[19]Kuantitas &amp; Harga'!#REF!</definedName>
    <definedName name="__DIV11" localSheetId="0">'[19]Kuantitas &amp; Harga'!#REF!</definedName>
    <definedName name="__DIV11" localSheetId="11">'[19]Kuantitas &amp; Harga'!#REF!</definedName>
    <definedName name="__DIV11" localSheetId="12">'[19]Kuantitas &amp; Harga'!#REF!</definedName>
    <definedName name="__DIV11" localSheetId="14">'[19]Kuantitas &amp; Harga'!#REF!</definedName>
    <definedName name="__DIV11" localSheetId="1">'[19]Kuantitas &amp; Harga'!#REF!</definedName>
    <definedName name="__DIV11" localSheetId="7">'[19]Kuantitas &amp; Harga'!#REF!</definedName>
    <definedName name="__DIV11" localSheetId="9">'[19]Kuantitas &amp; Harga'!#REF!</definedName>
    <definedName name="__DIV11" localSheetId="10">'[19]Kuantitas &amp; Harga'!#REF!</definedName>
    <definedName name="__DIV11">'[19]Kuantitas &amp; Harga'!#REF!</definedName>
    <definedName name="__DIV11_1" localSheetId="8">'[22]Kuantitas &amp; Harga'!#REF!</definedName>
    <definedName name="__DIV11_1" localSheetId="13">'[22]Kuantitas &amp; Harga'!#REF!</definedName>
    <definedName name="__DIV11_1" localSheetId="0">'[22]Kuantitas &amp; Harga'!#REF!</definedName>
    <definedName name="__DIV11_1" localSheetId="11">'[22]Kuantitas &amp; Harga'!#REF!</definedName>
    <definedName name="__DIV11_1" localSheetId="12">'[22]Kuantitas &amp; Harga'!#REF!</definedName>
    <definedName name="__DIV11_1" localSheetId="14">'[22]Kuantitas &amp; Harga'!#REF!</definedName>
    <definedName name="__DIV11_1" localSheetId="1">'[22]Kuantitas &amp; Harga'!#REF!</definedName>
    <definedName name="__DIV11_1" localSheetId="7">'[22]Kuantitas &amp; Harga'!#REF!</definedName>
    <definedName name="__DIV11_1" localSheetId="9">'[22]Kuantitas &amp; Harga'!#REF!</definedName>
    <definedName name="__DIV11_1" localSheetId="10">'[22]Kuantitas &amp; Harga'!#REF!</definedName>
    <definedName name="__DIV11_1">'[22]Kuantitas &amp; Harga'!#REF!</definedName>
    <definedName name="__DIV11_2" localSheetId="8">'[22]Kuantitas &amp; Harga'!#REF!</definedName>
    <definedName name="__DIV11_2" localSheetId="13">'[22]Kuantitas &amp; Harga'!#REF!</definedName>
    <definedName name="__DIV11_2" localSheetId="0">'[22]Kuantitas &amp; Harga'!#REF!</definedName>
    <definedName name="__DIV11_2" localSheetId="11">'[22]Kuantitas &amp; Harga'!#REF!</definedName>
    <definedName name="__DIV11_2" localSheetId="12">'[22]Kuantitas &amp; Harga'!#REF!</definedName>
    <definedName name="__DIV11_2" localSheetId="14">'[22]Kuantitas &amp; Harga'!#REF!</definedName>
    <definedName name="__DIV11_2" localSheetId="1">'[22]Kuantitas &amp; Harga'!#REF!</definedName>
    <definedName name="__DIV11_2" localSheetId="7">'[22]Kuantitas &amp; Harga'!#REF!</definedName>
    <definedName name="__DIV11_2" localSheetId="9">'[22]Kuantitas &amp; Harga'!#REF!</definedName>
    <definedName name="__DIV11_2" localSheetId="10">'[22]Kuantitas &amp; Harga'!#REF!</definedName>
    <definedName name="__DIV11_2">'[22]Kuantitas &amp; Harga'!#REF!</definedName>
    <definedName name="__DIV11_3" localSheetId="8">'[22]Kuantitas &amp; Harga'!#REF!</definedName>
    <definedName name="__DIV11_3" localSheetId="13">'[22]Kuantitas &amp; Harga'!#REF!</definedName>
    <definedName name="__DIV11_3" localSheetId="0">'[22]Kuantitas &amp; Harga'!#REF!</definedName>
    <definedName name="__DIV11_3" localSheetId="11">'[22]Kuantitas &amp; Harga'!#REF!</definedName>
    <definedName name="__DIV11_3" localSheetId="12">'[22]Kuantitas &amp; Harga'!#REF!</definedName>
    <definedName name="__DIV11_3" localSheetId="14">'[22]Kuantitas &amp; Harga'!#REF!</definedName>
    <definedName name="__DIV11_3" localSheetId="1">'[22]Kuantitas &amp; Harga'!#REF!</definedName>
    <definedName name="__DIV11_3" localSheetId="7">'[22]Kuantitas &amp; Harga'!#REF!</definedName>
    <definedName name="__DIV11_3" localSheetId="9">'[22]Kuantitas &amp; Harga'!#REF!</definedName>
    <definedName name="__DIV11_3" localSheetId="10">'[22]Kuantitas &amp; Harga'!#REF!</definedName>
    <definedName name="__DIV11_3">'[22]Kuantitas &amp; Harga'!#REF!</definedName>
    <definedName name="__DIV2">'[19]Kuantitas &amp; Harga'!$H$50</definedName>
    <definedName name="__DIV3" localSheetId="8">'[21]%'!#REF!</definedName>
    <definedName name="__DIV3" localSheetId="13">'[21]%'!#REF!</definedName>
    <definedName name="__DIV3" localSheetId="0">'[21]%'!#REF!</definedName>
    <definedName name="__DIV3" localSheetId="11">'[21]%'!#REF!</definedName>
    <definedName name="__DIV3" localSheetId="12">'[21]%'!#REF!</definedName>
    <definedName name="__DIV3" localSheetId="14">'[21]%'!#REF!</definedName>
    <definedName name="__DIV3" localSheetId="1">'[21]%'!#REF!</definedName>
    <definedName name="__DIV3" localSheetId="7">'[21]%'!#REF!</definedName>
    <definedName name="__DIV3" localSheetId="9">'[21]%'!#REF!</definedName>
    <definedName name="__DIV3" localSheetId="10">'[21]%'!#REF!</definedName>
    <definedName name="__DIV3">'[21]%'!#REF!</definedName>
    <definedName name="__DIV4" localSheetId="8">'[21]%'!#REF!</definedName>
    <definedName name="__DIV4" localSheetId="13">'[21]%'!#REF!</definedName>
    <definedName name="__DIV4" localSheetId="0">'[21]%'!#REF!</definedName>
    <definedName name="__DIV4" localSheetId="11">'[21]%'!#REF!</definedName>
    <definedName name="__DIV4" localSheetId="12">'[21]%'!#REF!</definedName>
    <definedName name="__DIV4" localSheetId="14">'[21]%'!#REF!</definedName>
    <definedName name="__DIV4" localSheetId="1">'[21]%'!#REF!</definedName>
    <definedName name="__DIV4" localSheetId="7">'[21]%'!#REF!</definedName>
    <definedName name="__DIV4" localSheetId="9">'[21]%'!#REF!</definedName>
    <definedName name="__DIV4" localSheetId="10">'[21]%'!#REF!</definedName>
    <definedName name="__DIV4">'[21]%'!#REF!</definedName>
    <definedName name="__DIV5">'[19]Kuantitas &amp; Harga'!$H$119</definedName>
    <definedName name="__DIV6" localSheetId="8">'[21]%'!#REF!</definedName>
    <definedName name="__DIV6" localSheetId="13">'[21]%'!#REF!</definedName>
    <definedName name="__DIV6" localSheetId="0">'[21]%'!#REF!</definedName>
    <definedName name="__DIV6" localSheetId="11">'[21]%'!#REF!</definedName>
    <definedName name="__DIV6" localSheetId="12">'[21]%'!#REF!</definedName>
    <definedName name="__DIV6" localSheetId="14">'[21]%'!#REF!</definedName>
    <definedName name="__DIV6" localSheetId="1">'[21]%'!#REF!</definedName>
    <definedName name="__DIV6" localSheetId="7">'[21]%'!#REF!</definedName>
    <definedName name="__DIV6" localSheetId="9">'[21]%'!#REF!</definedName>
    <definedName name="__DIV6" localSheetId="10">'[21]%'!#REF!</definedName>
    <definedName name="__DIV6">'[21]%'!#REF!</definedName>
    <definedName name="__DIV7">'[19]Kuantitas &amp; Harga'!$H$329</definedName>
    <definedName name="__DIV8">'[19]Kuantitas &amp; Harga'!$H$389</definedName>
    <definedName name="__DIV9">'[19]Kuantitas &amp; Harga'!$H$416</definedName>
    <definedName name="__EEE01">[14]Peralatan!$AW$8</definedName>
    <definedName name="__EEE02">[14]Peralatan!$AW$9</definedName>
    <definedName name="__EEE03">[14]Peralatan!$AW$10</definedName>
    <definedName name="__EEE04">[14]Peralatan!$AW$11</definedName>
    <definedName name="__EEE05">[14]Peralatan!$AW$12</definedName>
    <definedName name="__EEE06">[14]Peralatan!$AW$13</definedName>
    <definedName name="__EEE07">[14]Peralatan!$AW$14</definedName>
    <definedName name="__EEE08">[14]Peralatan!$AW$15</definedName>
    <definedName name="__EEE09">[14]Peralatan!$AW$16</definedName>
    <definedName name="__EEE10">[14]Peralatan!$AW$17</definedName>
    <definedName name="__EEE11">[14]Peralatan!$AW$18</definedName>
    <definedName name="__EEE12">[14]Peralatan!$AW$19</definedName>
    <definedName name="__EEE13">[14]Peralatan!$AW$20</definedName>
    <definedName name="__EEE14">[14]Peralatan!$AW$21</definedName>
    <definedName name="__EEE15">[14]Peralatan!$AW$22</definedName>
    <definedName name="__EEE16">[14]Peralatan!$AW$23</definedName>
    <definedName name="__EEE17">[14]Peralatan!$AW$24</definedName>
    <definedName name="__EEE18">[14]Peralatan!$AW$25</definedName>
    <definedName name="__EEE19">[14]Peralatan!$AW$26</definedName>
    <definedName name="__EEE20">[14]Peralatan!$AW$27</definedName>
    <definedName name="__EEE21">[14]Peralatan!$AW$28</definedName>
    <definedName name="__EEE22">[14]Peralatan!$AW$29</definedName>
    <definedName name="__EEE23">[14]Peralatan!$AW$30</definedName>
    <definedName name="__EEE24">[14]Peralatan!$AW$31</definedName>
    <definedName name="__EEE25">[14]Peralatan!$AW$32</definedName>
    <definedName name="__EEE26">[14]Peralatan!$AW$33</definedName>
    <definedName name="__EEE27">[14]Peralatan!$AW$34</definedName>
    <definedName name="__EEE28">[14]Peralatan!$AW$35</definedName>
    <definedName name="__EEE29">[14]Peralatan!$AW$36</definedName>
    <definedName name="__EEE30">[14]Peralatan!$AW$37</definedName>
    <definedName name="__EEE31">[14]Peralatan!$AW$38</definedName>
    <definedName name="__EEE32">[14]Peralatan!$AW$39</definedName>
    <definedName name="__EEE33">[14]Peralatan!$AW$40</definedName>
    <definedName name="__GID1">[8]LKVL_CK_HT_GD1!$A$4</definedName>
    <definedName name="__HAL1" localSheetId="8">#REF!</definedName>
    <definedName name="__HAL1" localSheetId="13">#REF!</definedName>
    <definedName name="__HAL1" localSheetId="0">#REF!</definedName>
    <definedName name="__HAL1" localSheetId="11">#REF!</definedName>
    <definedName name="__HAL1" localSheetId="12">#REF!</definedName>
    <definedName name="__HAL1" localSheetId="14">#REF!</definedName>
    <definedName name="__HAL1" localSheetId="1">#REF!</definedName>
    <definedName name="__HAL1" localSheetId="7">#REF!</definedName>
    <definedName name="__HAL1" localSheetId="9">#REF!</definedName>
    <definedName name="__HAL1" localSheetId="10">#REF!</definedName>
    <definedName name="__HAL1">#REF!</definedName>
    <definedName name="__HAL2" localSheetId="8">#REF!</definedName>
    <definedName name="__HAL2" localSheetId="13">#REF!</definedName>
    <definedName name="__HAL2" localSheetId="0">#REF!</definedName>
    <definedName name="__HAL2" localSheetId="11">#REF!</definedName>
    <definedName name="__HAL2" localSheetId="12">#REF!</definedName>
    <definedName name="__HAL2" localSheetId="14">#REF!</definedName>
    <definedName name="__HAL2" localSheetId="1">#REF!</definedName>
    <definedName name="__HAL2" localSheetId="7">#REF!</definedName>
    <definedName name="__HAL2" localSheetId="9">#REF!</definedName>
    <definedName name="__HAL2" localSheetId="10">#REF!</definedName>
    <definedName name="__HAL2">#REF!</definedName>
    <definedName name="__HAL7" localSheetId="8">#REF!</definedName>
    <definedName name="__HAL7" localSheetId="13">#REF!</definedName>
    <definedName name="__HAL7" localSheetId="0">#REF!</definedName>
    <definedName name="__HAL7" localSheetId="11">#REF!</definedName>
    <definedName name="__HAL7" localSheetId="12">#REF!</definedName>
    <definedName name="__HAL7" localSheetId="14">#REF!</definedName>
    <definedName name="__HAL7" localSheetId="1">#REF!</definedName>
    <definedName name="__HAL7" localSheetId="7">#REF!</definedName>
    <definedName name="__HAL7" localSheetId="9">#REF!</definedName>
    <definedName name="__HAL7" localSheetId="10">#REF!</definedName>
    <definedName name="__HAL7">#REF!</definedName>
    <definedName name="__MAC12" localSheetId="8">#REF!</definedName>
    <definedName name="__MAC12" localSheetId="13">#REF!</definedName>
    <definedName name="__MAC12" localSheetId="0">#REF!</definedName>
    <definedName name="__MAC12" localSheetId="11">#REF!</definedName>
    <definedName name="__MAC12" localSheetId="12">#REF!</definedName>
    <definedName name="__MAC12" localSheetId="14">#REF!</definedName>
    <definedName name="__MAC12" localSheetId="1">#REF!</definedName>
    <definedName name="__MAC12" localSheetId="7">#REF!</definedName>
    <definedName name="__MAC12" localSheetId="9">#REF!</definedName>
    <definedName name="__MAC12" localSheetId="10">#REF!</definedName>
    <definedName name="__MAC12">#REF!</definedName>
    <definedName name="__MAC46" localSheetId="8">#REF!</definedName>
    <definedName name="__MAC46" localSheetId="13">#REF!</definedName>
    <definedName name="__MAC46" localSheetId="0">#REF!</definedName>
    <definedName name="__MAC46" localSheetId="11">#REF!</definedName>
    <definedName name="__MAC46" localSheetId="12">#REF!</definedName>
    <definedName name="__MAC46" localSheetId="14">#REF!</definedName>
    <definedName name="__MAC46" localSheetId="1">#REF!</definedName>
    <definedName name="__MAC46" localSheetId="7">#REF!</definedName>
    <definedName name="__MAC46" localSheetId="9">#REF!</definedName>
    <definedName name="__MAC46" localSheetId="10">#REF!</definedName>
    <definedName name="__MAC46">#REF!</definedName>
    <definedName name="__MDE01" localSheetId="8">#REF!</definedName>
    <definedName name="__MDE01" localSheetId="13">#REF!</definedName>
    <definedName name="__MDE01" localSheetId="0">#REF!</definedName>
    <definedName name="__MDE01" localSheetId="11">#REF!</definedName>
    <definedName name="__MDE01" localSheetId="12">#REF!</definedName>
    <definedName name="__MDE01" localSheetId="14">#REF!</definedName>
    <definedName name="__MDE01" localSheetId="1">#REF!</definedName>
    <definedName name="__MDE01" localSheetId="7">#REF!</definedName>
    <definedName name="__MDE01" localSheetId="9">#REF!</definedName>
    <definedName name="__MDE01" localSheetId="10">#REF!</definedName>
    <definedName name="__MDE01">#REF!</definedName>
    <definedName name="__MDE02">[14]Peralatan!$BO$47</definedName>
    <definedName name="__MDE03">[14]Peralatan!$BO$67</definedName>
    <definedName name="__MDE04">[14]Peralatan!$BO$87</definedName>
    <definedName name="__MDE05">[14]Peralatan!$BO$107</definedName>
    <definedName name="__MDE06">[14]Peralatan!$BO$127</definedName>
    <definedName name="__MDE07">[14]Peralatan!$BO$147</definedName>
    <definedName name="__MDE08">[14]Peralatan!$BO$167</definedName>
    <definedName name="__MDE09">[14]Peralatan!$BO$187</definedName>
    <definedName name="__MDE10">[14]Peralatan!$BO$207</definedName>
    <definedName name="__MDE11">[14]Peralatan!$BO$227</definedName>
    <definedName name="__MDE12">[14]Peralatan!$BO$247</definedName>
    <definedName name="__MDE13">[14]Peralatan!$BO$267</definedName>
    <definedName name="__MDE14">[14]Peralatan!$BO$287</definedName>
    <definedName name="__MDE15">[14]Peralatan!$BO$307</definedName>
    <definedName name="__MDE16">[14]Peralatan!$BO$327</definedName>
    <definedName name="__MDE17">[14]Peralatan!$BO$347</definedName>
    <definedName name="__MDE18">[14]Peralatan!$BO$367</definedName>
    <definedName name="__MDE19">[14]Peralatan!$BO$387</definedName>
    <definedName name="__MDE20">[14]Peralatan!$BO$407</definedName>
    <definedName name="__MDE21">[14]Peralatan!$BO$427</definedName>
    <definedName name="__MDE22">[14]Peralatan!$BO$447</definedName>
    <definedName name="__MDE23">[14]Peralatan!$BO$467</definedName>
    <definedName name="__MDE24">[14]Peralatan!$BO$487</definedName>
    <definedName name="__MDE25">[14]Peralatan!$BO$507</definedName>
    <definedName name="__MDE26">[14]Peralatan!$BO$527</definedName>
    <definedName name="__MDE27">[14]Peralatan!$BO$547</definedName>
    <definedName name="__MDE28">[14]Peralatan!$BO$567</definedName>
    <definedName name="__MDE29">[14]Peralatan!$BO$587</definedName>
    <definedName name="__MDE30">[14]Peralatan!$BO$607</definedName>
    <definedName name="__MDE31">[14]Peralatan!$BO$627</definedName>
    <definedName name="__MDE32">[14]Peralatan!$BO$647</definedName>
    <definedName name="__MDE33">[14]Peralatan!$BO$667</definedName>
    <definedName name="__MDE34">[14]Peralatan!$BO$698</definedName>
    <definedName name="__MDE35">'[23]Peralatan (2)'!$R$27</definedName>
    <definedName name="__MDE36">'[23]Peralatan (2)'!$R$47</definedName>
    <definedName name="__MDE37">'[23]Peralatan (2)'!$R$67</definedName>
    <definedName name="__MDE38">'[23]Peralatan (2)'!$R$87</definedName>
    <definedName name="__MDE39">'[23]Peralatan (2)'!$R$107</definedName>
    <definedName name="__MDE40">'[23]Peralatan (2)'!$R$127</definedName>
    <definedName name="__MDE41">'[23]Peralatan (2)'!$R$147</definedName>
    <definedName name="__MDE42">'[23]Peralatan (2)'!$R$167</definedName>
    <definedName name="__MDE43">'[23]Peralatan (2)'!$R$187</definedName>
    <definedName name="__MDE44">'[23]Peralatan (2)'!$R$207</definedName>
    <definedName name="__MDE45">'[23]Peralatan (2)'!$R$227</definedName>
    <definedName name="__MDE46">'[23]Peralatan (2)'!$R$247</definedName>
    <definedName name="__MDE47">'[23]Peralatan (2)'!$R$267</definedName>
    <definedName name="__MDE48">'[23]Peralatan (2)'!$R$287</definedName>
    <definedName name="__MDE49">'[23]Peralatan (2)'!$R$307</definedName>
    <definedName name="__MDE50">'[23]Peralatan (2)'!$R$327</definedName>
    <definedName name="__MDE51">'[23]Peralatan (2)'!$R$347</definedName>
    <definedName name="__MDE52">'[23]Peralatan (2)'!$R$367</definedName>
    <definedName name="__MDE53">'[23]Peralatan (2)'!$R$387</definedName>
    <definedName name="__MDE54">'[23]Peralatan (2)'!$R$407</definedName>
    <definedName name="__MDE55">'[23]Peralatan (2)'!$R$427</definedName>
    <definedName name="__MDE56">'[23]Peralatan (2)'!$R$447</definedName>
    <definedName name="__MDE57">'[23]Peralatan (2)'!$R$467</definedName>
    <definedName name="__MDE58">'[23]Peralatan (2)'!$R$487</definedName>
    <definedName name="__MDE59">'[23]Peralatan (2)'!$R$507</definedName>
    <definedName name="__MDE60">'[23]Peralatan (2)'!$R$527</definedName>
    <definedName name="__MDE61">'[23]Peralatan (2)'!$R$547</definedName>
    <definedName name="__MDE62">'[23]Peralatan (2)'!$R$567</definedName>
    <definedName name="__MDE63">'[23]Peralatan (2)'!$R$587</definedName>
    <definedName name="__MDE64">'[23]Peralatan (2)'!$R$607</definedName>
    <definedName name="__MDE65">'[23]Peralatan (2)'!$R$627</definedName>
    <definedName name="__MDE66">'[23]Peralatan (2)'!$R$647</definedName>
    <definedName name="__MDE67">'[23]Peralatan (2)'!$R$667</definedName>
    <definedName name="__MDE68">'[23]Peralatan (2)'!$R$698</definedName>
    <definedName name="__ME01" localSheetId="8">#REF!</definedName>
    <definedName name="__ME01" localSheetId="13">#REF!</definedName>
    <definedName name="__ME01" localSheetId="0">#REF!</definedName>
    <definedName name="__ME01" localSheetId="11">#REF!</definedName>
    <definedName name="__ME01" localSheetId="12">#REF!</definedName>
    <definedName name="__ME01" localSheetId="14">#REF!</definedName>
    <definedName name="__ME01" localSheetId="1">#REF!</definedName>
    <definedName name="__ME01" localSheetId="7">#REF!</definedName>
    <definedName name="__ME01" localSheetId="9">#REF!</definedName>
    <definedName name="__ME01" localSheetId="10">#REF!</definedName>
    <definedName name="__ME01">#REF!</definedName>
    <definedName name="__ME02">[14]Peralatan!$BO$46</definedName>
    <definedName name="__ME03">[14]Peralatan!$BO$66</definedName>
    <definedName name="__ME04">[14]Peralatan!$BO$86</definedName>
    <definedName name="__ME05">[14]Peralatan!$BO$106</definedName>
    <definedName name="__ME06">[14]Peralatan!$BO$126</definedName>
    <definedName name="__ME07">[14]Peralatan!$BO$146</definedName>
    <definedName name="__ME08">[14]Peralatan!$BO$166</definedName>
    <definedName name="__ME09">[14]Peralatan!$BO$186</definedName>
    <definedName name="__ME10">[14]Peralatan!$BO$206</definedName>
    <definedName name="__ME11">[14]Peralatan!$BO$226</definedName>
    <definedName name="__ME12">[14]Peralatan!$BO$246</definedName>
    <definedName name="__ME13">[14]Peralatan!$BO$266</definedName>
    <definedName name="__ME14">[14]Peralatan!$BO$286</definedName>
    <definedName name="__ME15">[14]Peralatan!$BO$306</definedName>
    <definedName name="__ME16">[14]Peralatan!$BO$326</definedName>
    <definedName name="__ME17">[14]Peralatan!$BO$346</definedName>
    <definedName name="__ME18">[14]Peralatan!$BO$366</definedName>
    <definedName name="__ME19">[14]Peralatan!$BO$386</definedName>
    <definedName name="__ME20">[14]Peralatan!$BO$406</definedName>
    <definedName name="__ME21">[14]Peralatan!$BO$426</definedName>
    <definedName name="__ME22">[14]Peralatan!$BO$446</definedName>
    <definedName name="__ME23">[14]Peralatan!$BO$466</definedName>
    <definedName name="__ME24">[14]Peralatan!$BO$486</definedName>
    <definedName name="__ME25">[14]Peralatan!$BO$506</definedName>
    <definedName name="__ME26">[14]Peralatan!$BO$526</definedName>
    <definedName name="__ME27">[14]Peralatan!$BO$546</definedName>
    <definedName name="__ME28">[14]Peralatan!$BO$566</definedName>
    <definedName name="__ME29">[14]Peralatan!$BO$586</definedName>
    <definedName name="__ME30">[14]Peralatan!$BO$606</definedName>
    <definedName name="__ME31">[14]Peralatan!$BO$626</definedName>
    <definedName name="__ME32">[14]Peralatan!$BO$646</definedName>
    <definedName name="__ME33">[14]Peralatan!$BO$666</definedName>
    <definedName name="__ME34">[14]Peralatan!$BO$697</definedName>
    <definedName name="__ME35">'[23]Peralatan (2)'!$R$26</definedName>
    <definedName name="__ME36">'[23]Peralatan (2)'!$R$46</definedName>
    <definedName name="__ME37">'[23]Peralatan (2)'!$R$66</definedName>
    <definedName name="__ME38">'[23]Peralatan (2)'!$R$86</definedName>
    <definedName name="__ME39">'[23]Peralatan (2)'!$R$106</definedName>
    <definedName name="__ME40">'[23]Peralatan (2)'!$R$126</definedName>
    <definedName name="__ME41">'[23]Peralatan (2)'!$R$146</definedName>
    <definedName name="__ME42">'[23]Peralatan (2)'!$R$166</definedName>
    <definedName name="__ME43">'[23]Peralatan (2)'!$R$186</definedName>
    <definedName name="__ME44">'[23]Peralatan (2)'!$R$206</definedName>
    <definedName name="__ME45">'[23]Peralatan (2)'!$R$226</definedName>
    <definedName name="__ME46">'[23]Peralatan (2)'!$R$246</definedName>
    <definedName name="__ME47">'[23]Peralatan (2)'!$R$266</definedName>
    <definedName name="__ME48">'[23]Peralatan (2)'!$R$286</definedName>
    <definedName name="__ME49">'[23]Peralatan (2)'!$R$306</definedName>
    <definedName name="__ME50">'[23]Peralatan (2)'!$R$326</definedName>
    <definedName name="__ME51">'[23]Peralatan (2)'!$R$346</definedName>
    <definedName name="__ME52">'[23]Peralatan (2)'!$R$366</definedName>
    <definedName name="__ME53">'[23]Peralatan (2)'!$R$386</definedName>
    <definedName name="__ME54">'[23]Peralatan (2)'!$R$406</definedName>
    <definedName name="__ME55">'[23]Peralatan (2)'!$R$426</definedName>
    <definedName name="__ME56">'[23]Peralatan (2)'!$R$446</definedName>
    <definedName name="__ME57">'[23]Peralatan (2)'!$R$466</definedName>
    <definedName name="__ME58">'[23]Peralatan (2)'!$R$486</definedName>
    <definedName name="__ME59">'[23]Peralatan (2)'!$R$506</definedName>
    <definedName name="__ME60">'[23]Peralatan (2)'!$R$526</definedName>
    <definedName name="__ME61">'[23]Peralatan (2)'!$R$546</definedName>
    <definedName name="__ME62">'[23]Peralatan (2)'!$R$566</definedName>
    <definedName name="__ME63">'[23]Peralatan (2)'!$R$586</definedName>
    <definedName name="__ME64">'[23]Peralatan (2)'!$R$606</definedName>
    <definedName name="__ME65">'[23]Peralatan (2)'!$R$626</definedName>
    <definedName name="__ME66">'[23]Peralatan (2)'!$R$646</definedName>
    <definedName name="__ME67">'[23]Peralatan (2)'!$R$666</definedName>
    <definedName name="__ME68">'[23]Peralatan (2)'!$R$697</definedName>
    <definedName name="__NCL100" localSheetId="8">#REF!</definedName>
    <definedName name="__NCL100" localSheetId="13">#REF!</definedName>
    <definedName name="__NCL100" localSheetId="0">#REF!</definedName>
    <definedName name="__NCL100" localSheetId="11">#REF!</definedName>
    <definedName name="__NCL100" localSheetId="12">#REF!</definedName>
    <definedName name="__NCL100" localSheetId="14">#REF!</definedName>
    <definedName name="__NCL100" localSheetId="1">#REF!</definedName>
    <definedName name="__NCL100" localSheetId="7">#REF!</definedName>
    <definedName name="__NCL100" localSheetId="9">#REF!</definedName>
    <definedName name="__NCL100" localSheetId="10">#REF!</definedName>
    <definedName name="__NCL100">#REF!</definedName>
    <definedName name="__NCL200" localSheetId="8">#REF!</definedName>
    <definedName name="__NCL200" localSheetId="13">#REF!</definedName>
    <definedName name="__NCL200" localSheetId="0">#REF!</definedName>
    <definedName name="__NCL200" localSheetId="11">#REF!</definedName>
    <definedName name="__NCL200" localSheetId="12">#REF!</definedName>
    <definedName name="__NCL200" localSheetId="14">#REF!</definedName>
    <definedName name="__NCL200" localSheetId="1">#REF!</definedName>
    <definedName name="__NCL200" localSheetId="7">#REF!</definedName>
    <definedName name="__NCL200" localSheetId="9">#REF!</definedName>
    <definedName name="__NCL200" localSheetId="10">#REF!</definedName>
    <definedName name="__NCL200">#REF!</definedName>
    <definedName name="__NCL250" localSheetId="8">#REF!</definedName>
    <definedName name="__NCL250" localSheetId="13">#REF!</definedName>
    <definedName name="__NCL250" localSheetId="0">#REF!</definedName>
    <definedName name="__NCL250" localSheetId="11">#REF!</definedName>
    <definedName name="__NCL250" localSheetId="12">#REF!</definedName>
    <definedName name="__NCL250" localSheetId="14">#REF!</definedName>
    <definedName name="__NCL250" localSheetId="1">#REF!</definedName>
    <definedName name="__NCL250" localSheetId="7">#REF!</definedName>
    <definedName name="__NCL250" localSheetId="9">#REF!</definedName>
    <definedName name="__NCL250" localSheetId="10">#REF!</definedName>
    <definedName name="__NCL250">#REF!</definedName>
    <definedName name="__nin190" localSheetId="8">#REF!</definedName>
    <definedName name="__nin190" localSheetId="13">#REF!</definedName>
    <definedName name="__nin190" localSheetId="0">#REF!</definedName>
    <definedName name="__nin190" localSheetId="11">#REF!</definedName>
    <definedName name="__nin190" localSheetId="12">#REF!</definedName>
    <definedName name="__nin190" localSheetId="14">#REF!</definedName>
    <definedName name="__nin190" localSheetId="1">#REF!</definedName>
    <definedName name="__nin190" localSheetId="7">#REF!</definedName>
    <definedName name="__nin190" localSheetId="9">#REF!</definedName>
    <definedName name="__nin190" localSheetId="10">#REF!</definedName>
    <definedName name="__nin190">#REF!</definedName>
    <definedName name="__rcp100" localSheetId="8">#REF!</definedName>
    <definedName name="__rcp100" localSheetId="13">#REF!</definedName>
    <definedName name="__rcp100" localSheetId="0">#REF!</definedName>
    <definedName name="__rcp100" localSheetId="11">#REF!</definedName>
    <definedName name="__rcp100" localSheetId="12">#REF!</definedName>
    <definedName name="__rcp100" localSheetId="14">#REF!</definedName>
    <definedName name="__rcp100" localSheetId="1">#REF!</definedName>
    <definedName name="__rcp100" localSheetId="7">#REF!</definedName>
    <definedName name="__rcp100" localSheetId="9">#REF!</definedName>
    <definedName name="__rcp100" localSheetId="10">#REF!</definedName>
    <definedName name="__rcp100">#REF!</definedName>
    <definedName name="__sc1" localSheetId="8">#REF!</definedName>
    <definedName name="__sc1" localSheetId="13">#REF!</definedName>
    <definedName name="__sc1" localSheetId="0">#REF!</definedName>
    <definedName name="__sc1" localSheetId="11">#REF!</definedName>
    <definedName name="__sc1" localSheetId="12">#REF!</definedName>
    <definedName name="__sc1" localSheetId="14">#REF!</definedName>
    <definedName name="__sc1" localSheetId="1">#REF!</definedName>
    <definedName name="__sc1" localSheetId="7">#REF!</definedName>
    <definedName name="__sc1" localSheetId="9">#REF!</definedName>
    <definedName name="__sc1" localSheetId="10">#REF!</definedName>
    <definedName name="__sc1">#REF!</definedName>
    <definedName name="__SC2" localSheetId="8">#REF!</definedName>
    <definedName name="__SC2" localSheetId="13">#REF!</definedName>
    <definedName name="__SC2" localSheetId="0">#REF!</definedName>
    <definedName name="__SC2" localSheetId="11">#REF!</definedName>
    <definedName name="__SC2" localSheetId="12">#REF!</definedName>
    <definedName name="__SC2" localSheetId="14">#REF!</definedName>
    <definedName name="__SC2" localSheetId="1">#REF!</definedName>
    <definedName name="__SC2" localSheetId="7">#REF!</definedName>
    <definedName name="__SC2" localSheetId="9">#REF!</definedName>
    <definedName name="__SC2" localSheetId="10">#REF!</definedName>
    <definedName name="__SC2">#REF!</definedName>
    <definedName name="__sc3" localSheetId="8">#REF!</definedName>
    <definedName name="__sc3" localSheetId="13">#REF!</definedName>
    <definedName name="__sc3" localSheetId="0">#REF!</definedName>
    <definedName name="__sc3" localSheetId="11">#REF!</definedName>
    <definedName name="__sc3" localSheetId="12">#REF!</definedName>
    <definedName name="__sc3" localSheetId="14">#REF!</definedName>
    <definedName name="__sc3" localSheetId="1">#REF!</definedName>
    <definedName name="__sc3" localSheetId="7">#REF!</definedName>
    <definedName name="__sc3" localSheetId="9">#REF!</definedName>
    <definedName name="__sc3" localSheetId="10">#REF!</definedName>
    <definedName name="__sc3">#REF!</definedName>
    <definedName name="__SN3" localSheetId="8">#REF!</definedName>
    <definedName name="__SN3" localSheetId="13">#REF!</definedName>
    <definedName name="__SN3" localSheetId="0">#REF!</definedName>
    <definedName name="__SN3" localSheetId="11">#REF!</definedName>
    <definedName name="__SN3" localSheetId="12">#REF!</definedName>
    <definedName name="__SN3" localSheetId="14">#REF!</definedName>
    <definedName name="__SN3" localSheetId="1">#REF!</definedName>
    <definedName name="__SN3" localSheetId="7">#REF!</definedName>
    <definedName name="__SN3" localSheetId="9">#REF!</definedName>
    <definedName name="__SN3" localSheetId="10">#REF!</definedName>
    <definedName name="__SN3">#REF!</definedName>
    <definedName name="__th100" localSheetId="8">'[10]dongia _2_'!#REF!</definedName>
    <definedName name="__th100" localSheetId="13">'[10]dongia _2_'!#REF!</definedName>
    <definedName name="__th100" localSheetId="0">'[10]dongia _2_'!#REF!</definedName>
    <definedName name="__th100" localSheetId="11">'[10]dongia _2_'!#REF!</definedName>
    <definedName name="__th100" localSheetId="12">'[10]dongia _2_'!#REF!</definedName>
    <definedName name="__th100" localSheetId="14">'[10]dongia _2_'!#REF!</definedName>
    <definedName name="__th100" localSheetId="1">'[10]dongia _2_'!#REF!</definedName>
    <definedName name="__th100" localSheetId="7">'[10]dongia _2_'!#REF!</definedName>
    <definedName name="__th100" localSheetId="9">'[10]dongia _2_'!#REF!</definedName>
    <definedName name="__th100" localSheetId="10">'[10]dongia _2_'!#REF!</definedName>
    <definedName name="__th100">'[10]dongia _2_'!#REF!</definedName>
    <definedName name="__TH160" localSheetId="8">'[10]dongia _2_'!#REF!</definedName>
    <definedName name="__TH160" localSheetId="13">'[10]dongia _2_'!#REF!</definedName>
    <definedName name="__TH160" localSheetId="0">'[10]dongia _2_'!#REF!</definedName>
    <definedName name="__TH160" localSheetId="11">'[10]dongia _2_'!#REF!</definedName>
    <definedName name="__TH160" localSheetId="12">'[10]dongia _2_'!#REF!</definedName>
    <definedName name="__TH160" localSheetId="14">'[10]dongia _2_'!#REF!</definedName>
    <definedName name="__TH160" localSheetId="1">'[10]dongia _2_'!#REF!</definedName>
    <definedName name="__TH160" localSheetId="7">'[10]dongia _2_'!#REF!</definedName>
    <definedName name="__TH160" localSheetId="9">'[10]dongia _2_'!#REF!</definedName>
    <definedName name="__TH160" localSheetId="10">'[10]dongia _2_'!#REF!</definedName>
    <definedName name="__TH160">'[10]dongia _2_'!#REF!</definedName>
    <definedName name="__TL1" localSheetId="8">#REF!</definedName>
    <definedName name="__TL1" localSheetId="13">#REF!</definedName>
    <definedName name="__TL1" localSheetId="0">#REF!</definedName>
    <definedName name="__TL1" localSheetId="11">#REF!</definedName>
    <definedName name="__TL1" localSheetId="12">#REF!</definedName>
    <definedName name="__TL1" localSheetId="14">#REF!</definedName>
    <definedName name="__TL1" localSheetId="1">#REF!</definedName>
    <definedName name="__TL1" localSheetId="7">#REF!</definedName>
    <definedName name="__TL1" localSheetId="9">#REF!</definedName>
    <definedName name="__TL1" localSheetId="10">#REF!</definedName>
    <definedName name="__TL1">#REF!</definedName>
    <definedName name="__TL2" localSheetId="8">#REF!</definedName>
    <definedName name="__TL2" localSheetId="13">#REF!</definedName>
    <definedName name="__TL2" localSheetId="0">#REF!</definedName>
    <definedName name="__TL2" localSheetId="11">#REF!</definedName>
    <definedName name="__TL2" localSheetId="12">#REF!</definedName>
    <definedName name="__TL2" localSheetId="14">#REF!</definedName>
    <definedName name="__TL2" localSheetId="1">#REF!</definedName>
    <definedName name="__TL2" localSheetId="7">#REF!</definedName>
    <definedName name="__TL2" localSheetId="9">#REF!</definedName>
    <definedName name="__TL2" localSheetId="10">#REF!</definedName>
    <definedName name="__TL2">#REF!</definedName>
    <definedName name="__TL3" localSheetId="8">#REF!</definedName>
    <definedName name="__TL3" localSheetId="13">#REF!</definedName>
    <definedName name="__TL3" localSheetId="0">#REF!</definedName>
    <definedName name="__TL3" localSheetId="11">#REF!</definedName>
    <definedName name="__TL3" localSheetId="12">#REF!</definedName>
    <definedName name="__TL3" localSheetId="14">#REF!</definedName>
    <definedName name="__TL3" localSheetId="1">#REF!</definedName>
    <definedName name="__TL3" localSheetId="7">#REF!</definedName>
    <definedName name="__TL3" localSheetId="9">#REF!</definedName>
    <definedName name="__TL3" localSheetId="10">#REF!</definedName>
    <definedName name="__TL3">#REF!</definedName>
    <definedName name="__TLA120" localSheetId="8">#REF!</definedName>
    <definedName name="__TLA120" localSheetId="13">#REF!</definedName>
    <definedName name="__TLA120" localSheetId="0">#REF!</definedName>
    <definedName name="__TLA120" localSheetId="11">#REF!</definedName>
    <definedName name="__TLA120" localSheetId="12">#REF!</definedName>
    <definedName name="__TLA120" localSheetId="14">#REF!</definedName>
    <definedName name="__TLA120" localSheetId="1">#REF!</definedName>
    <definedName name="__TLA120" localSheetId="7">#REF!</definedName>
    <definedName name="__TLA120" localSheetId="9">#REF!</definedName>
    <definedName name="__TLA120" localSheetId="10">#REF!</definedName>
    <definedName name="__TLA120">#REF!</definedName>
    <definedName name="__TLA35" localSheetId="8">#REF!</definedName>
    <definedName name="__TLA35" localSheetId="13">#REF!</definedName>
    <definedName name="__TLA35" localSheetId="0">#REF!</definedName>
    <definedName name="__TLA35" localSheetId="11">#REF!</definedName>
    <definedName name="__TLA35" localSheetId="12">#REF!</definedName>
    <definedName name="__TLA35" localSheetId="14">#REF!</definedName>
    <definedName name="__TLA35" localSheetId="1">#REF!</definedName>
    <definedName name="__TLA35" localSheetId="7">#REF!</definedName>
    <definedName name="__TLA35" localSheetId="9">#REF!</definedName>
    <definedName name="__TLA35" localSheetId="10">#REF!</definedName>
    <definedName name="__TLA35">#REF!</definedName>
    <definedName name="__TLA50" localSheetId="8">#REF!</definedName>
    <definedName name="__TLA50" localSheetId="13">#REF!</definedName>
    <definedName name="__TLA50" localSheetId="0">#REF!</definedName>
    <definedName name="__TLA50" localSheetId="11">#REF!</definedName>
    <definedName name="__TLA50" localSheetId="12">#REF!</definedName>
    <definedName name="__TLA50" localSheetId="14">#REF!</definedName>
    <definedName name="__TLA50" localSheetId="1">#REF!</definedName>
    <definedName name="__TLA50" localSheetId="7">#REF!</definedName>
    <definedName name="__TLA50" localSheetId="9">#REF!</definedName>
    <definedName name="__TLA50" localSheetId="10">#REF!</definedName>
    <definedName name="__TLA50">#REF!</definedName>
    <definedName name="__TLA70" localSheetId="8">#REF!</definedName>
    <definedName name="__TLA70" localSheetId="13">#REF!</definedName>
    <definedName name="__TLA70" localSheetId="0">#REF!</definedName>
    <definedName name="__TLA70" localSheetId="11">#REF!</definedName>
    <definedName name="__TLA70" localSheetId="12">#REF!</definedName>
    <definedName name="__TLA70" localSheetId="14">#REF!</definedName>
    <definedName name="__TLA70" localSheetId="1">#REF!</definedName>
    <definedName name="__TLA70" localSheetId="7">#REF!</definedName>
    <definedName name="__TLA70" localSheetId="9">#REF!</definedName>
    <definedName name="__TLA70" localSheetId="10">#REF!</definedName>
    <definedName name="__TLA70">#REF!</definedName>
    <definedName name="__TLA95" localSheetId="8">#REF!</definedName>
    <definedName name="__TLA95" localSheetId="13">#REF!</definedName>
    <definedName name="__TLA95" localSheetId="0">#REF!</definedName>
    <definedName name="__TLA95" localSheetId="11">#REF!</definedName>
    <definedName name="__TLA95" localSheetId="12">#REF!</definedName>
    <definedName name="__TLA95" localSheetId="14">#REF!</definedName>
    <definedName name="__TLA95" localSheetId="1">#REF!</definedName>
    <definedName name="__TLA95" localSheetId="7">#REF!</definedName>
    <definedName name="__TLA95" localSheetId="9">#REF!</definedName>
    <definedName name="__TLA95" localSheetId="10">#REF!</definedName>
    <definedName name="__TLA95">#REF!</definedName>
    <definedName name="__TR250" localSheetId="8">'[10]dongia _2_'!#REF!</definedName>
    <definedName name="__TR250" localSheetId="13">'[10]dongia _2_'!#REF!</definedName>
    <definedName name="__TR250" localSheetId="0">'[10]dongia _2_'!#REF!</definedName>
    <definedName name="__TR250" localSheetId="11">'[10]dongia _2_'!#REF!</definedName>
    <definedName name="__TR250" localSheetId="12">'[10]dongia _2_'!#REF!</definedName>
    <definedName name="__TR250" localSheetId="14">'[10]dongia _2_'!#REF!</definedName>
    <definedName name="__TR250" localSheetId="1">'[10]dongia _2_'!#REF!</definedName>
    <definedName name="__TR250" localSheetId="7">'[10]dongia _2_'!#REF!</definedName>
    <definedName name="__TR250" localSheetId="9">'[10]dongia _2_'!#REF!</definedName>
    <definedName name="__TR250" localSheetId="10">'[10]dongia _2_'!#REF!</definedName>
    <definedName name="__TR250">'[10]dongia _2_'!#REF!</definedName>
    <definedName name="__tr375" localSheetId="8">[10]giathanh1!#REF!</definedName>
    <definedName name="__tr375" localSheetId="13">[10]giathanh1!#REF!</definedName>
    <definedName name="__tr375" localSheetId="0">[10]giathanh1!#REF!</definedName>
    <definedName name="__tr375" localSheetId="11">[10]giathanh1!#REF!</definedName>
    <definedName name="__tr375" localSheetId="12">[10]giathanh1!#REF!</definedName>
    <definedName name="__tr375" localSheetId="14">[10]giathanh1!#REF!</definedName>
    <definedName name="__tr375" localSheetId="1">[10]giathanh1!#REF!</definedName>
    <definedName name="__tr375" localSheetId="7">[10]giathanh1!#REF!</definedName>
    <definedName name="__tr375" localSheetId="9">[10]giathanh1!#REF!</definedName>
    <definedName name="__tr375" localSheetId="10">[10]giathanh1!#REF!</definedName>
    <definedName name="__tr375">[10]giathanh1!#REF!</definedName>
    <definedName name="__VL100" localSheetId="8">#REF!</definedName>
    <definedName name="__VL100" localSheetId="13">#REF!</definedName>
    <definedName name="__VL100" localSheetId="0">#REF!</definedName>
    <definedName name="__VL100" localSheetId="11">#REF!</definedName>
    <definedName name="__VL100" localSheetId="12">#REF!</definedName>
    <definedName name="__VL100" localSheetId="14">#REF!</definedName>
    <definedName name="__VL100" localSheetId="1">#REF!</definedName>
    <definedName name="__VL100" localSheetId="7">#REF!</definedName>
    <definedName name="__VL100" localSheetId="9">#REF!</definedName>
    <definedName name="__VL100" localSheetId="10">#REF!</definedName>
    <definedName name="__VL100">#REF!</definedName>
    <definedName name="__VL200" localSheetId="8">#REF!</definedName>
    <definedName name="__VL200" localSheetId="13">#REF!</definedName>
    <definedName name="__VL200" localSheetId="0">#REF!</definedName>
    <definedName name="__VL200" localSheetId="11">#REF!</definedName>
    <definedName name="__VL200" localSheetId="12">#REF!</definedName>
    <definedName name="__VL200" localSheetId="14">#REF!</definedName>
    <definedName name="__VL200" localSheetId="1">#REF!</definedName>
    <definedName name="__VL200" localSheetId="7">#REF!</definedName>
    <definedName name="__VL200" localSheetId="9">#REF!</definedName>
    <definedName name="__VL200" localSheetId="10">#REF!</definedName>
    <definedName name="__VL200">#REF!</definedName>
    <definedName name="__VL250" localSheetId="8">#REF!</definedName>
    <definedName name="__VL250" localSheetId="13">#REF!</definedName>
    <definedName name="__VL250" localSheetId="0">#REF!</definedName>
    <definedName name="__VL250" localSheetId="11">#REF!</definedName>
    <definedName name="__VL250" localSheetId="12">#REF!</definedName>
    <definedName name="__VL250" localSheetId="14">#REF!</definedName>
    <definedName name="__VL250" localSheetId="1">#REF!</definedName>
    <definedName name="__VL250" localSheetId="7">#REF!</definedName>
    <definedName name="__VL250" localSheetId="9">#REF!</definedName>
    <definedName name="__VL250" localSheetId="10">#REF!</definedName>
    <definedName name="__VL250">#REF!</definedName>
    <definedName name="_0" localSheetId="8">#REF!</definedName>
    <definedName name="_0" localSheetId="13">#REF!</definedName>
    <definedName name="_0" localSheetId="0">#REF!</definedName>
    <definedName name="_0" localSheetId="11">#REF!</definedName>
    <definedName name="_0" localSheetId="12">#REF!</definedName>
    <definedName name="_0" localSheetId="14">#REF!</definedName>
    <definedName name="_0" localSheetId="1">#REF!</definedName>
    <definedName name="_0" localSheetId="7">#REF!</definedName>
    <definedName name="_0" localSheetId="9">#REF!</definedName>
    <definedName name="_0" localSheetId="10">#REF!</definedName>
    <definedName name="_0">#REF!</definedName>
    <definedName name="_0_1" localSheetId="8">#REF!</definedName>
    <definedName name="_0_1" localSheetId="13">#REF!</definedName>
    <definedName name="_0_1" localSheetId="0">#REF!</definedName>
    <definedName name="_0_1" localSheetId="11">#REF!</definedName>
    <definedName name="_0_1" localSheetId="12">#REF!</definedName>
    <definedName name="_0_1" localSheetId="14">#REF!</definedName>
    <definedName name="_0_1" localSheetId="1">#REF!</definedName>
    <definedName name="_0_1" localSheetId="7">#REF!</definedName>
    <definedName name="_0_1" localSheetId="9">#REF!</definedName>
    <definedName name="_0_1" localSheetId="10">#REF!</definedName>
    <definedName name="_0_1">#REF!</definedName>
    <definedName name="_0_3" localSheetId="8">#REF!</definedName>
    <definedName name="_0_3" localSheetId="13">#REF!</definedName>
    <definedName name="_0_3" localSheetId="0">#REF!</definedName>
    <definedName name="_0_3" localSheetId="11">#REF!</definedName>
    <definedName name="_0_3" localSheetId="12">#REF!</definedName>
    <definedName name="_0_3" localSheetId="14">#REF!</definedName>
    <definedName name="_0_3" localSheetId="1">#REF!</definedName>
    <definedName name="_0_3" localSheetId="7">#REF!</definedName>
    <definedName name="_0_3" localSheetId="9">#REF!</definedName>
    <definedName name="_0_3" localSheetId="10">#REF!</definedName>
    <definedName name="_0_3">#REF!</definedName>
    <definedName name="_1" localSheetId="8">#REF!</definedName>
    <definedName name="_1" localSheetId="13">#REF!</definedName>
    <definedName name="_1" localSheetId="0">#REF!</definedName>
    <definedName name="_1" localSheetId="11">#REF!</definedName>
    <definedName name="_1" localSheetId="12">#REF!</definedName>
    <definedName name="_1" localSheetId="14">#REF!</definedName>
    <definedName name="_1" localSheetId="1">#REF!</definedName>
    <definedName name="_1" localSheetId="7">#REF!</definedName>
    <definedName name="_1" localSheetId="9">#REF!</definedName>
    <definedName name="_1" localSheetId="10">#REF!</definedName>
    <definedName name="_1">#REF!</definedName>
    <definedName name="_1.2_MOBIL">[2]A!$W$5:$AD$54</definedName>
    <definedName name="_1__1" localSheetId="8">[4]Analisa!#REF!</definedName>
    <definedName name="_1__1" localSheetId="13">[4]Analisa!#REF!</definedName>
    <definedName name="_1__1" localSheetId="0">[4]Analisa!#REF!</definedName>
    <definedName name="_1__1" localSheetId="11">[4]Analisa!#REF!</definedName>
    <definedName name="_1__1" localSheetId="12">[4]Analisa!#REF!</definedName>
    <definedName name="_1__1" localSheetId="14">[4]Analisa!#REF!</definedName>
    <definedName name="_1__1" localSheetId="1">[4]Analisa!#REF!</definedName>
    <definedName name="_1__1" localSheetId="7">[4]Analisa!#REF!</definedName>
    <definedName name="_1__1" localSheetId="9">[4]Analisa!#REF!</definedName>
    <definedName name="_1__1" localSheetId="10">[4]Analisa!#REF!</definedName>
    <definedName name="_1__1">[4]Analisa!#REF!</definedName>
    <definedName name="_10" localSheetId="8">#REF!</definedName>
    <definedName name="_10" localSheetId="13">#REF!</definedName>
    <definedName name="_10" localSheetId="0">#REF!</definedName>
    <definedName name="_10" localSheetId="11">#REF!</definedName>
    <definedName name="_10" localSheetId="12">#REF!</definedName>
    <definedName name="_10" localSheetId="14">#REF!</definedName>
    <definedName name="_10" localSheetId="1">#REF!</definedName>
    <definedName name="_10" localSheetId="7">#REF!</definedName>
    <definedName name="_10" localSheetId="9">#REF!</definedName>
    <definedName name="_10" localSheetId="10">#REF!</definedName>
    <definedName name="_10">#REF!</definedName>
    <definedName name="_10_10">[2]A!$AG$407:$AM$436</definedName>
    <definedName name="_12" localSheetId="8">#REF!</definedName>
    <definedName name="_12" localSheetId="13">#REF!</definedName>
    <definedName name="_12" localSheetId="0">#REF!</definedName>
    <definedName name="_12" localSheetId="11">#REF!</definedName>
    <definedName name="_12" localSheetId="12">#REF!</definedName>
    <definedName name="_12" localSheetId="14">#REF!</definedName>
    <definedName name="_12" localSheetId="1">#REF!</definedName>
    <definedName name="_12" localSheetId="7">#REF!</definedName>
    <definedName name="_12" localSheetId="9">#REF!</definedName>
    <definedName name="_12" localSheetId="10">#REF!</definedName>
    <definedName name="_12">#REF!</definedName>
    <definedName name="_2" localSheetId="8">#REF!</definedName>
    <definedName name="_2" localSheetId="13">#REF!</definedName>
    <definedName name="_2" localSheetId="0">#REF!</definedName>
    <definedName name="_2" localSheetId="11">#REF!</definedName>
    <definedName name="_2" localSheetId="12">#REF!</definedName>
    <definedName name="_2" localSheetId="14">#REF!</definedName>
    <definedName name="_2" localSheetId="1">#REF!</definedName>
    <definedName name="_2" localSheetId="7">#REF!</definedName>
    <definedName name="_2" localSheetId="9">#REF!</definedName>
    <definedName name="_2" localSheetId="10">#REF!</definedName>
    <definedName name="_2">#REF!</definedName>
    <definedName name="_2.02" localSheetId="8">#REF!</definedName>
    <definedName name="_2.02" localSheetId="13">#REF!</definedName>
    <definedName name="_2.02" localSheetId="0">#REF!</definedName>
    <definedName name="_2.02" localSheetId="11">#REF!</definedName>
    <definedName name="_2.02" localSheetId="12">#REF!</definedName>
    <definedName name="_2.02" localSheetId="14">#REF!</definedName>
    <definedName name="_2.02" localSheetId="1">#REF!</definedName>
    <definedName name="_2.02" localSheetId="7">#REF!</definedName>
    <definedName name="_2.02" localSheetId="9">#REF!</definedName>
    <definedName name="_2.02" localSheetId="10">#REF!</definedName>
    <definedName name="_2.02">#REF!</definedName>
    <definedName name="_2__2">[4]Analisa!$A$8:$J$57</definedName>
    <definedName name="_2_0_HARSAT">[2]A!$Q$1:$U$62</definedName>
    <definedName name="_2_10">[2]A!$AG$2:$AM$49</definedName>
    <definedName name="_2_2A">[2]A!$W$1103:$AD$1168</definedName>
    <definedName name="_2_2B" localSheetId="8">[2]A!#REF!</definedName>
    <definedName name="_2_2B" localSheetId="13">[2]A!#REF!</definedName>
    <definedName name="_2_2B" localSheetId="0">[2]A!#REF!</definedName>
    <definedName name="_2_2B" localSheetId="11">[2]A!#REF!</definedName>
    <definedName name="_2_2B" localSheetId="12">[2]A!#REF!</definedName>
    <definedName name="_2_2B" localSheetId="14">[2]A!#REF!</definedName>
    <definedName name="_2_2B" localSheetId="1">[2]A!#REF!</definedName>
    <definedName name="_2_2B" localSheetId="7">[2]A!#REF!</definedName>
    <definedName name="_2_2B" localSheetId="9">[2]A!#REF!</definedName>
    <definedName name="_2_2B" localSheetId="10">[2]A!#REF!</definedName>
    <definedName name="_2_2B">[2]A!#REF!</definedName>
    <definedName name="_2_2B_1" localSheetId="8">[24]A!#REF!</definedName>
    <definedName name="_2_2B_1" localSheetId="13">[24]A!#REF!</definedName>
    <definedName name="_2_2B_1" localSheetId="0">[24]A!#REF!</definedName>
    <definedName name="_2_2B_1" localSheetId="11">[24]A!#REF!</definedName>
    <definedName name="_2_2B_1" localSheetId="12">[24]A!#REF!</definedName>
    <definedName name="_2_2B_1" localSheetId="14">[24]A!#REF!</definedName>
    <definedName name="_2_2B_1" localSheetId="1">[24]A!#REF!</definedName>
    <definedName name="_2_2B_1" localSheetId="7">[24]A!#REF!</definedName>
    <definedName name="_2_2B_1" localSheetId="9">[24]A!#REF!</definedName>
    <definedName name="_2_2B_1" localSheetId="10">[24]A!#REF!</definedName>
    <definedName name="_2_2B_1">[24]A!#REF!</definedName>
    <definedName name="_2_2B_2" localSheetId="8">[24]A!#REF!</definedName>
    <definedName name="_2_2B_2" localSheetId="13">[24]A!#REF!</definedName>
    <definedName name="_2_2B_2" localSheetId="0">[24]A!#REF!</definedName>
    <definedName name="_2_2B_2" localSheetId="11">[24]A!#REF!</definedName>
    <definedName name="_2_2B_2" localSheetId="12">[24]A!#REF!</definedName>
    <definedName name="_2_2B_2" localSheetId="14">[24]A!#REF!</definedName>
    <definedName name="_2_2B_2" localSheetId="1">[24]A!#REF!</definedName>
    <definedName name="_2_2B_2" localSheetId="7">[24]A!#REF!</definedName>
    <definedName name="_2_2B_2" localSheetId="9">[24]A!#REF!</definedName>
    <definedName name="_2_2B_2" localSheetId="10">[24]A!#REF!</definedName>
    <definedName name="_2_2B_2">[24]A!#REF!</definedName>
    <definedName name="_2_2B_3" localSheetId="8">[24]A!#REF!</definedName>
    <definedName name="_2_2B_3" localSheetId="13">[24]A!#REF!</definedName>
    <definedName name="_2_2B_3" localSheetId="0">[24]A!#REF!</definedName>
    <definedName name="_2_2B_3" localSheetId="11">[24]A!#REF!</definedName>
    <definedName name="_2_2B_3" localSheetId="12">[24]A!#REF!</definedName>
    <definedName name="_2_2B_3" localSheetId="14">[24]A!#REF!</definedName>
    <definedName name="_2_2B_3" localSheetId="1">[24]A!#REF!</definedName>
    <definedName name="_2_2B_3" localSheetId="7">[24]A!#REF!</definedName>
    <definedName name="_2_2B_3" localSheetId="9">[24]A!#REF!</definedName>
    <definedName name="_2_2B_3" localSheetId="10">[24]A!#REF!</definedName>
    <definedName name="_2_2B_3">[24]A!#REF!</definedName>
    <definedName name="_2_2C" localSheetId="8">[2]A!#REF!</definedName>
    <definedName name="_2_2C" localSheetId="13">[2]A!#REF!</definedName>
    <definedName name="_2_2C" localSheetId="0">[2]A!#REF!</definedName>
    <definedName name="_2_2C" localSheetId="11">[2]A!#REF!</definedName>
    <definedName name="_2_2C" localSheetId="12">[2]A!#REF!</definedName>
    <definedName name="_2_2C" localSheetId="14">[2]A!#REF!</definedName>
    <definedName name="_2_2C" localSheetId="1">[2]A!#REF!</definedName>
    <definedName name="_2_2C" localSheetId="7">[2]A!#REF!</definedName>
    <definedName name="_2_2C" localSheetId="9">[2]A!#REF!</definedName>
    <definedName name="_2_2C" localSheetId="10">[2]A!#REF!</definedName>
    <definedName name="_2_2C">[2]A!#REF!</definedName>
    <definedName name="_2_2C_1" localSheetId="8">[24]A!#REF!</definedName>
    <definedName name="_2_2C_1" localSheetId="13">[24]A!#REF!</definedName>
    <definedName name="_2_2C_1" localSheetId="0">[24]A!#REF!</definedName>
    <definedName name="_2_2C_1" localSheetId="11">[24]A!#REF!</definedName>
    <definedName name="_2_2C_1" localSheetId="12">[24]A!#REF!</definedName>
    <definedName name="_2_2C_1" localSheetId="14">[24]A!#REF!</definedName>
    <definedName name="_2_2C_1" localSheetId="1">[24]A!#REF!</definedName>
    <definedName name="_2_2C_1" localSheetId="7">[24]A!#REF!</definedName>
    <definedName name="_2_2C_1" localSheetId="9">[24]A!#REF!</definedName>
    <definedName name="_2_2C_1" localSheetId="10">[24]A!#REF!</definedName>
    <definedName name="_2_2C_1">[24]A!#REF!</definedName>
    <definedName name="_2_2C_2" localSheetId="8">[24]A!#REF!</definedName>
    <definedName name="_2_2C_2" localSheetId="13">[24]A!#REF!</definedName>
    <definedName name="_2_2C_2" localSheetId="0">[24]A!#REF!</definedName>
    <definedName name="_2_2C_2" localSheetId="11">[24]A!#REF!</definedName>
    <definedName name="_2_2C_2" localSheetId="12">[24]A!#REF!</definedName>
    <definedName name="_2_2C_2" localSheetId="14">[24]A!#REF!</definedName>
    <definedName name="_2_2C_2" localSheetId="1">[24]A!#REF!</definedName>
    <definedName name="_2_2C_2" localSheetId="7">[24]A!#REF!</definedName>
    <definedName name="_2_2C_2" localSheetId="9">[24]A!#REF!</definedName>
    <definedName name="_2_2C_2" localSheetId="10">[24]A!#REF!</definedName>
    <definedName name="_2_2C_2">[24]A!#REF!</definedName>
    <definedName name="_2_2C_3" localSheetId="8">[24]A!#REF!</definedName>
    <definedName name="_2_2C_3" localSheetId="13">[24]A!#REF!</definedName>
    <definedName name="_2_2C_3" localSheetId="0">[24]A!#REF!</definedName>
    <definedName name="_2_2C_3" localSheetId="11">[24]A!#REF!</definedName>
    <definedName name="_2_2C_3" localSheetId="12">[24]A!#REF!</definedName>
    <definedName name="_2_2C_3" localSheetId="14">[24]A!#REF!</definedName>
    <definedName name="_2_2C_3" localSheetId="1">[24]A!#REF!</definedName>
    <definedName name="_2_2C_3" localSheetId="7">[24]A!#REF!</definedName>
    <definedName name="_2_2C_3" localSheetId="9">[24]A!#REF!</definedName>
    <definedName name="_2_2C_3" localSheetId="10">[24]A!#REF!</definedName>
    <definedName name="_2_2C_3">[24]A!#REF!</definedName>
    <definedName name="_2_2D">[2]A!$AW$222:$IV$8192</definedName>
    <definedName name="_2_2E" localSheetId="8">[2]A!#REF!</definedName>
    <definedName name="_2_2E" localSheetId="13">[2]A!#REF!</definedName>
    <definedName name="_2_2E" localSheetId="0">[2]A!#REF!</definedName>
    <definedName name="_2_2E" localSheetId="11">[2]A!#REF!</definedName>
    <definedName name="_2_2E" localSheetId="12">[2]A!#REF!</definedName>
    <definedName name="_2_2E" localSheetId="14">[2]A!#REF!</definedName>
    <definedName name="_2_2E" localSheetId="1">[2]A!#REF!</definedName>
    <definedName name="_2_2E" localSheetId="7">[2]A!#REF!</definedName>
    <definedName name="_2_2E" localSheetId="9">[2]A!#REF!</definedName>
    <definedName name="_2_2E" localSheetId="10">[2]A!#REF!</definedName>
    <definedName name="_2_2E">[2]A!#REF!</definedName>
    <definedName name="_2_2E_1" localSheetId="8">[24]A!#REF!</definedName>
    <definedName name="_2_2E_1" localSheetId="13">[24]A!#REF!</definedName>
    <definedName name="_2_2E_1" localSheetId="0">[24]A!#REF!</definedName>
    <definedName name="_2_2E_1" localSheetId="11">[24]A!#REF!</definedName>
    <definedName name="_2_2E_1" localSheetId="12">[24]A!#REF!</definedName>
    <definedName name="_2_2E_1" localSheetId="14">[24]A!#REF!</definedName>
    <definedName name="_2_2E_1" localSheetId="1">[24]A!#REF!</definedName>
    <definedName name="_2_2E_1" localSheetId="7">[24]A!#REF!</definedName>
    <definedName name="_2_2E_1" localSheetId="9">[24]A!#REF!</definedName>
    <definedName name="_2_2E_1" localSheetId="10">[24]A!#REF!</definedName>
    <definedName name="_2_2E_1">[24]A!#REF!</definedName>
    <definedName name="_2_2E_2" localSheetId="8">[24]A!#REF!</definedName>
    <definedName name="_2_2E_2" localSheetId="13">[24]A!#REF!</definedName>
    <definedName name="_2_2E_2" localSheetId="0">[24]A!#REF!</definedName>
    <definedName name="_2_2E_2" localSheetId="11">[24]A!#REF!</definedName>
    <definedName name="_2_2E_2" localSheetId="12">[24]A!#REF!</definedName>
    <definedName name="_2_2E_2" localSheetId="14">[24]A!#REF!</definedName>
    <definedName name="_2_2E_2" localSheetId="1">[24]A!#REF!</definedName>
    <definedName name="_2_2E_2" localSheetId="7">[24]A!#REF!</definedName>
    <definedName name="_2_2E_2" localSheetId="9">[24]A!#REF!</definedName>
    <definedName name="_2_2E_2" localSheetId="10">[24]A!#REF!</definedName>
    <definedName name="_2_2E_2">[24]A!#REF!</definedName>
    <definedName name="_2_2E_3" localSheetId="8">[24]A!#REF!</definedName>
    <definedName name="_2_2E_3" localSheetId="13">[24]A!#REF!</definedName>
    <definedName name="_2_2E_3" localSheetId="0">[24]A!#REF!</definedName>
    <definedName name="_2_2E_3" localSheetId="11">[24]A!#REF!</definedName>
    <definedName name="_2_2E_3" localSheetId="12">[24]A!#REF!</definedName>
    <definedName name="_2_2E_3" localSheetId="14">[24]A!#REF!</definedName>
    <definedName name="_2_2E_3" localSheetId="1">[24]A!#REF!</definedName>
    <definedName name="_2_2E_3" localSheetId="7">[24]A!#REF!</definedName>
    <definedName name="_2_2E_3" localSheetId="9">[24]A!#REF!</definedName>
    <definedName name="_2_2E_3" localSheetId="10">[24]A!#REF!</definedName>
    <definedName name="_2_2E_3">[24]A!#REF!</definedName>
    <definedName name="_2_2F">[2]A!$W$700:$AD$761</definedName>
    <definedName name="_2_2G">[2]A!$W$935:$AD$995</definedName>
    <definedName name="_2_2H">[2]A!$W$854:$AD$916</definedName>
    <definedName name="_2A_2">[2]A!$W$78:$AD$123</definedName>
    <definedName name="_3" localSheetId="8">#REF!</definedName>
    <definedName name="_3" localSheetId="13">#REF!</definedName>
    <definedName name="_3" localSheetId="0">#REF!</definedName>
    <definedName name="_3" localSheetId="11">#REF!</definedName>
    <definedName name="_3" localSheetId="12">#REF!</definedName>
    <definedName name="_3" localSheetId="14">#REF!</definedName>
    <definedName name="_3" localSheetId="1">#REF!</definedName>
    <definedName name="_3" localSheetId="7">#REF!</definedName>
    <definedName name="_3" localSheetId="9">#REF!</definedName>
    <definedName name="_3" localSheetId="10">#REF!</definedName>
    <definedName name="_3">#REF!</definedName>
    <definedName name="_3.08_1_" localSheetId="8">#REF!</definedName>
    <definedName name="_3.08_1_" localSheetId="13">#REF!</definedName>
    <definedName name="_3.08_1_" localSheetId="0">#REF!</definedName>
    <definedName name="_3.08_1_" localSheetId="11">#REF!</definedName>
    <definedName name="_3.08_1_" localSheetId="12">#REF!</definedName>
    <definedName name="_3.08_1_" localSheetId="14">#REF!</definedName>
    <definedName name="_3.08_1_" localSheetId="1">#REF!</definedName>
    <definedName name="_3.08_1_" localSheetId="7">#REF!</definedName>
    <definedName name="_3.08_1_" localSheetId="9">#REF!</definedName>
    <definedName name="_3.08_1_" localSheetId="10">#REF!</definedName>
    <definedName name="_3.08_1_">#REF!</definedName>
    <definedName name="_3.08_8_" localSheetId="8">#REF!</definedName>
    <definedName name="_3.08_8_" localSheetId="13">#REF!</definedName>
    <definedName name="_3.08_8_" localSheetId="0">#REF!</definedName>
    <definedName name="_3.08_8_" localSheetId="11">#REF!</definedName>
    <definedName name="_3.08_8_" localSheetId="12">#REF!</definedName>
    <definedName name="_3.08_8_" localSheetId="14">#REF!</definedName>
    <definedName name="_3.08_8_" localSheetId="1">#REF!</definedName>
    <definedName name="_3.08_8_" localSheetId="7">#REF!</definedName>
    <definedName name="_3.08_8_" localSheetId="9">#REF!</definedName>
    <definedName name="_3.08_8_" localSheetId="10">#REF!</definedName>
    <definedName name="_3.08_8_">#REF!</definedName>
    <definedName name="_3__3">'[4]Analisa:Rencana Anggaran Biaya'!$A$1:$J$55</definedName>
    <definedName name="_3_10">[2]A!$AG$74:$IV$8192</definedName>
    <definedName name="_345" localSheetId="8">#REF!</definedName>
    <definedName name="_345" localSheetId="13">#REF!</definedName>
    <definedName name="_345" localSheetId="0">#REF!</definedName>
    <definedName name="_345" localSheetId="11">#REF!</definedName>
    <definedName name="_345" localSheetId="12">#REF!</definedName>
    <definedName name="_345" localSheetId="14">#REF!</definedName>
    <definedName name="_345" localSheetId="1">#REF!</definedName>
    <definedName name="_345" localSheetId="7">#REF!</definedName>
    <definedName name="_345" localSheetId="9">#REF!</definedName>
    <definedName name="_345" localSheetId="10">#REF!</definedName>
    <definedName name="_345">#REF!</definedName>
    <definedName name="_4" localSheetId="8">#REF!</definedName>
    <definedName name="_4" localSheetId="13">#REF!</definedName>
    <definedName name="_4" localSheetId="0">#REF!</definedName>
    <definedName name="_4" localSheetId="11">#REF!</definedName>
    <definedName name="_4" localSheetId="12">#REF!</definedName>
    <definedName name="_4" localSheetId="14">#REF!</definedName>
    <definedName name="_4" localSheetId="1">#REF!</definedName>
    <definedName name="_4" localSheetId="7">#REF!</definedName>
    <definedName name="_4" localSheetId="9">#REF!</definedName>
    <definedName name="_4" localSheetId="10">#REF!</definedName>
    <definedName name="_4">#REF!</definedName>
    <definedName name="_4__4">'[4]Rencana Anggaran Biaya'!$A$11:$J$29</definedName>
    <definedName name="_4_10">[2]A!$AM$140:$IV$8192</definedName>
    <definedName name="_5.01" localSheetId="8">#REF!</definedName>
    <definedName name="_5.01" localSheetId="13">#REF!</definedName>
    <definedName name="_5.01" localSheetId="0">#REF!</definedName>
    <definedName name="_5.01" localSheetId="11">#REF!</definedName>
    <definedName name="_5.01" localSheetId="12">#REF!</definedName>
    <definedName name="_5.01" localSheetId="14">#REF!</definedName>
    <definedName name="_5.01" localSheetId="1">#REF!</definedName>
    <definedName name="_5.01" localSheetId="7">#REF!</definedName>
    <definedName name="_5.01" localSheetId="9">#REF!</definedName>
    <definedName name="_5.01" localSheetId="10">#REF!</definedName>
    <definedName name="_5.01">#REF!</definedName>
    <definedName name="_5__5">'[4]Harga Satuan'!$D$1:$G$64</definedName>
    <definedName name="_5_10">[2]A!$AG$146:$IV$8192</definedName>
    <definedName name="_6.02_1_" localSheetId="8">#REF!</definedName>
    <definedName name="_6.02_1_" localSheetId="13">#REF!</definedName>
    <definedName name="_6.02_1_" localSheetId="0">#REF!</definedName>
    <definedName name="_6.02_1_" localSheetId="11">#REF!</definedName>
    <definedName name="_6.02_1_" localSheetId="12">#REF!</definedName>
    <definedName name="_6.02_1_" localSheetId="14">#REF!</definedName>
    <definedName name="_6.02_1_" localSheetId="1">#REF!</definedName>
    <definedName name="_6.02_1_" localSheetId="7">#REF!</definedName>
    <definedName name="_6.02_1_" localSheetId="9">#REF!</definedName>
    <definedName name="_6.02_1_" localSheetId="10">#REF!</definedName>
    <definedName name="_6.02_1_">#REF!</definedName>
    <definedName name="_6.02_2_" localSheetId="8">#REF!</definedName>
    <definedName name="_6.02_2_" localSheetId="13">#REF!</definedName>
    <definedName name="_6.02_2_" localSheetId="0">#REF!</definedName>
    <definedName name="_6.02_2_" localSheetId="11">#REF!</definedName>
    <definedName name="_6.02_2_" localSheetId="12">#REF!</definedName>
    <definedName name="_6.02_2_" localSheetId="14">#REF!</definedName>
    <definedName name="_6.02_2_" localSheetId="1">#REF!</definedName>
    <definedName name="_6.02_2_" localSheetId="7">#REF!</definedName>
    <definedName name="_6.02_2_" localSheetId="9">#REF!</definedName>
    <definedName name="_6.02_2_" localSheetId="10">#REF!</definedName>
    <definedName name="_6.02_2_">#REF!</definedName>
    <definedName name="_6.05" localSheetId="8">#REF!</definedName>
    <definedName name="_6.05" localSheetId="13">#REF!</definedName>
    <definedName name="_6.05" localSheetId="0">#REF!</definedName>
    <definedName name="_6.05" localSheetId="11">#REF!</definedName>
    <definedName name="_6.05" localSheetId="12">#REF!</definedName>
    <definedName name="_6.05" localSheetId="14">#REF!</definedName>
    <definedName name="_6.05" localSheetId="1">#REF!</definedName>
    <definedName name="_6.05" localSheetId="7">#REF!</definedName>
    <definedName name="_6.05" localSheetId="9">#REF!</definedName>
    <definedName name="_6.05" localSheetId="10">#REF!</definedName>
    <definedName name="_6.05">#REF!</definedName>
    <definedName name="_6__6" localSheetId="8">'[4]Harga Satuan'!#REF!</definedName>
    <definedName name="_6__6" localSheetId="13">'[4]Harga Satuan'!#REF!</definedName>
    <definedName name="_6__6" localSheetId="0">'[4]Harga Satuan'!#REF!</definedName>
    <definedName name="_6__6" localSheetId="11">'[4]Harga Satuan'!#REF!</definedName>
    <definedName name="_6__6" localSheetId="12">'[4]Harga Satuan'!#REF!</definedName>
    <definedName name="_6__6" localSheetId="14">'[4]Harga Satuan'!#REF!</definedName>
    <definedName name="_6__6" localSheetId="1">'[4]Harga Satuan'!#REF!</definedName>
    <definedName name="_6__6" localSheetId="7">'[4]Harga Satuan'!#REF!</definedName>
    <definedName name="_6__6" localSheetId="9">'[4]Harga Satuan'!#REF!</definedName>
    <definedName name="_6__6" localSheetId="10">'[4]Harga Satuan'!#REF!</definedName>
    <definedName name="_6__6">'[4]Harga Satuan'!#REF!</definedName>
    <definedName name="_6_10" localSheetId="8">[2]A!#REF!</definedName>
    <definedName name="_6_10" localSheetId="13">[2]A!#REF!</definedName>
    <definedName name="_6_10" localSheetId="0">[2]A!#REF!</definedName>
    <definedName name="_6_10" localSheetId="11">[2]A!#REF!</definedName>
    <definedName name="_6_10" localSheetId="12">[2]A!#REF!</definedName>
    <definedName name="_6_10" localSheetId="14">[2]A!#REF!</definedName>
    <definedName name="_6_10" localSheetId="1">[2]A!#REF!</definedName>
    <definedName name="_6_10" localSheetId="7">[2]A!#REF!</definedName>
    <definedName name="_6_10" localSheetId="9">[2]A!#REF!</definedName>
    <definedName name="_6_10" localSheetId="10">[2]A!#REF!</definedName>
    <definedName name="_6_10">[2]A!#REF!</definedName>
    <definedName name="_6_10_1" localSheetId="8">[24]A!#REF!</definedName>
    <definedName name="_6_10_1" localSheetId="13">[24]A!#REF!</definedName>
    <definedName name="_6_10_1" localSheetId="0">[24]A!#REF!</definedName>
    <definedName name="_6_10_1" localSheetId="11">[24]A!#REF!</definedName>
    <definedName name="_6_10_1" localSheetId="12">[24]A!#REF!</definedName>
    <definedName name="_6_10_1" localSheetId="14">[24]A!#REF!</definedName>
    <definedName name="_6_10_1" localSheetId="1">[24]A!#REF!</definedName>
    <definedName name="_6_10_1" localSheetId="7">[24]A!#REF!</definedName>
    <definedName name="_6_10_1" localSheetId="9">[24]A!#REF!</definedName>
    <definedName name="_6_10_1" localSheetId="10">[24]A!#REF!</definedName>
    <definedName name="_6_10_1">[24]A!#REF!</definedName>
    <definedName name="_6_10_2" localSheetId="8">[24]A!#REF!</definedName>
    <definedName name="_6_10_2" localSheetId="13">[24]A!#REF!</definedName>
    <definedName name="_6_10_2" localSheetId="0">[24]A!#REF!</definedName>
    <definedName name="_6_10_2" localSheetId="11">[24]A!#REF!</definedName>
    <definedName name="_6_10_2" localSheetId="12">[24]A!#REF!</definedName>
    <definedName name="_6_10_2" localSheetId="14">[24]A!#REF!</definedName>
    <definedName name="_6_10_2" localSheetId="1">[24]A!#REF!</definedName>
    <definedName name="_6_10_2" localSheetId="7">[24]A!#REF!</definedName>
    <definedName name="_6_10_2" localSheetId="9">[24]A!#REF!</definedName>
    <definedName name="_6_10_2" localSheetId="10">[24]A!#REF!</definedName>
    <definedName name="_6_10_2">[24]A!#REF!</definedName>
    <definedName name="_6_10_3" localSheetId="8">[24]A!#REF!</definedName>
    <definedName name="_6_10_3" localSheetId="13">[24]A!#REF!</definedName>
    <definedName name="_6_10_3" localSheetId="0">[24]A!#REF!</definedName>
    <definedName name="_6_10_3" localSheetId="11">[24]A!#REF!</definedName>
    <definedName name="_6_10_3" localSheetId="12">[24]A!#REF!</definedName>
    <definedName name="_6_10_3" localSheetId="14">[24]A!#REF!</definedName>
    <definedName name="_6_10_3" localSheetId="1">[24]A!#REF!</definedName>
    <definedName name="_6_10_3" localSheetId="7">[24]A!#REF!</definedName>
    <definedName name="_6_10_3" localSheetId="9">[24]A!#REF!</definedName>
    <definedName name="_6_10_3" localSheetId="10">[24]A!#REF!</definedName>
    <definedName name="_6_10_3">[24]A!#REF!</definedName>
    <definedName name="_67" localSheetId="8">#REF!</definedName>
    <definedName name="_67" localSheetId="13">#REF!</definedName>
    <definedName name="_67" localSheetId="0">#REF!</definedName>
    <definedName name="_67" localSheetId="11">#REF!</definedName>
    <definedName name="_67" localSheetId="12">#REF!</definedName>
    <definedName name="_67" localSheetId="14">#REF!</definedName>
    <definedName name="_67" localSheetId="1">#REF!</definedName>
    <definedName name="_67" localSheetId="7">#REF!</definedName>
    <definedName name="_67" localSheetId="9">#REF!</definedName>
    <definedName name="_67" localSheetId="10">#REF!</definedName>
    <definedName name="_67">#REF!</definedName>
    <definedName name="_7.07_2_" localSheetId="8">#REF!</definedName>
    <definedName name="_7.07_2_" localSheetId="13">#REF!</definedName>
    <definedName name="_7.07_2_" localSheetId="0">#REF!</definedName>
    <definedName name="_7.07_2_" localSheetId="11">#REF!</definedName>
    <definedName name="_7.07_2_" localSheetId="12">#REF!</definedName>
    <definedName name="_7.07_2_" localSheetId="14">#REF!</definedName>
    <definedName name="_7.07_2_" localSheetId="1">#REF!</definedName>
    <definedName name="_7.07_2_" localSheetId="7">#REF!</definedName>
    <definedName name="_7.07_2_" localSheetId="9">#REF!</definedName>
    <definedName name="_7.07_2_" localSheetId="10">#REF!</definedName>
    <definedName name="_7.07_2_">#REF!</definedName>
    <definedName name="_7.08_2_" localSheetId="8">#REF!</definedName>
    <definedName name="_7.08_2_" localSheetId="13">#REF!</definedName>
    <definedName name="_7.08_2_" localSheetId="0">#REF!</definedName>
    <definedName name="_7.08_2_" localSheetId="11">#REF!</definedName>
    <definedName name="_7.08_2_" localSheetId="12">#REF!</definedName>
    <definedName name="_7.08_2_" localSheetId="14">#REF!</definedName>
    <definedName name="_7.08_2_" localSheetId="1">#REF!</definedName>
    <definedName name="_7.08_2_" localSheetId="7">#REF!</definedName>
    <definedName name="_7.08_2_" localSheetId="9">#REF!</definedName>
    <definedName name="_7.08_2_" localSheetId="10">#REF!</definedName>
    <definedName name="_7.08_2_">#REF!</definedName>
    <definedName name="_7.08_3_" localSheetId="8">#REF!</definedName>
    <definedName name="_7.08_3_" localSheetId="13">#REF!</definedName>
    <definedName name="_7.08_3_" localSheetId="0">#REF!</definedName>
    <definedName name="_7.08_3_" localSheetId="11">#REF!</definedName>
    <definedName name="_7.08_3_" localSheetId="12">#REF!</definedName>
    <definedName name="_7.08_3_" localSheetId="14">#REF!</definedName>
    <definedName name="_7.08_3_" localSheetId="1">#REF!</definedName>
    <definedName name="_7.08_3_" localSheetId="7">#REF!</definedName>
    <definedName name="_7.08_3_" localSheetId="9">#REF!</definedName>
    <definedName name="_7.08_3_" localSheetId="10">#REF!</definedName>
    <definedName name="_7.08_3_">#REF!</definedName>
    <definedName name="_7.09" localSheetId="8">#REF!</definedName>
    <definedName name="_7.09" localSheetId="13">#REF!</definedName>
    <definedName name="_7.09" localSheetId="0">#REF!</definedName>
    <definedName name="_7.09" localSheetId="11">#REF!</definedName>
    <definedName name="_7.09" localSheetId="12">#REF!</definedName>
    <definedName name="_7.09" localSheetId="14">#REF!</definedName>
    <definedName name="_7.09" localSheetId="1">#REF!</definedName>
    <definedName name="_7.09" localSheetId="7">#REF!</definedName>
    <definedName name="_7.09" localSheetId="9">#REF!</definedName>
    <definedName name="_7.09" localSheetId="10">#REF!</definedName>
    <definedName name="_7.09">#REF!</definedName>
    <definedName name="_7.1__2" localSheetId="8">'[25]D7(1)'!#REF!</definedName>
    <definedName name="_7.1__2" localSheetId="13">'[25]D7(1)'!#REF!</definedName>
    <definedName name="_7.1__2" localSheetId="0">'[25]D7(1)'!#REF!</definedName>
    <definedName name="_7.1__2" localSheetId="11">'[25]D7(1)'!#REF!</definedName>
    <definedName name="_7.1__2" localSheetId="12">'[25]D7(1)'!#REF!</definedName>
    <definedName name="_7.1__2" localSheetId="14">'[25]D7(1)'!#REF!</definedName>
    <definedName name="_7.1__2" localSheetId="1">'[25]D7(1)'!#REF!</definedName>
    <definedName name="_7.1__2" localSheetId="7">'[25]D7(1)'!#REF!</definedName>
    <definedName name="_7.1__2" localSheetId="9">'[25]D7(1)'!#REF!</definedName>
    <definedName name="_7.1__2" localSheetId="10">'[25]D7(1)'!#REF!</definedName>
    <definedName name="_7.1__2">'[25]D7(1)'!#REF!</definedName>
    <definedName name="_7.10_2_" localSheetId="8">#REF!</definedName>
    <definedName name="_7.10_2_" localSheetId="13">#REF!</definedName>
    <definedName name="_7.10_2_" localSheetId="0">#REF!</definedName>
    <definedName name="_7.10_2_" localSheetId="11">#REF!</definedName>
    <definedName name="_7.10_2_" localSheetId="12">#REF!</definedName>
    <definedName name="_7.10_2_" localSheetId="14">#REF!</definedName>
    <definedName name="_7.10_2_" localSheetId="1">#REF!</definedName>
    <definedName name="_7.10_2_" localSheetId="7">#REF!</definedName>
    <definedName name="_7.10_2_" localSheetId="9">#REF!</definedName>
    <definedName name="_7.10_2_" localSheetId="10">#REF!</definedName>
    <definedName name="_7.10_2_">#REF!</definedName>
    <definedName name="_7_10">[2]A!$AG$243:$AM$295</definedName>
    <definedName name="_8" localSheetId="8">#REF!</definedName>
    <definedName name="_8" localSheetId="13">#REF!</definedName>
    <definedName name="_8" localSheetId="0">#REF!</definedName>
    <definedName name="_8" localSheetId="11">#REF!</definedName>
    <definedName name="_8" localSheetId="12">#REF!</definedName>
    <definedName name="_8" localSheetId="14">#REF!</definedName>
    <definedName name="_8" localSheetId="1">#REF!</definedName>
    <definedName name="_8" localSheetId="7">#REF!</definedName>
    <definedName name="_8" localSheetId="9">#REF!</definedName>
    <definedName name="_8" localSheetId="10">#REF!</definedName>
    <definedName name="_8">#REF!</definedName>
    <definedName name="_8.01_9_" localSheetId="8">#REF!</definedName>
    <definedName name="_8.01_9_" localSheetId="13">#REF!</definedName>
    <definedName name="_8.01_9_" localSheetId="0">#REF!</definedName>
    <definedName name="_8.01_9_" localSheetId="11">#REF!</definedName>
    <definedName name="_8.01_9_" localSheetId="12">#REF!</definedName>
    <definedName name="_8.01_9_" localSheetId="14">#REF!</definedName>
    <definedName name="_8.01_9_" localSheetId="1">#REF!</definedName>
    <definedName name="_8.01_9_" localSheetId="7">#REF!</definedName>
    <definedName name="_8.01_9_" localSheetId="9">#REF!</definedName>
    <definedName name="_8.01_9_" localSheetId="10">#REF!</definedName>
    <definedName name="_8.01_9_">#REF!</definedName>
    <definedName name="_8.02_13_" localSheetId="8">#REF!</definedName>
    <definedName name="_8.02_13_" localSheetId="13">#REF!</definedName>
    <definedName name="_8.02_13_" localSheetId="0">#REF!</definedName>
    <definedName name="_8.02_13_" localSheetId="11">#REF!</definedName>
    <definedName name="_8.02_13_" localSheetId="12">#REF!</definedName>
    <definedName name="_8.02_13_" localSheetId="14">#REF!</definedName>
    <definedName name="_8.02_13_" localSheetId="1">#REF!</definedName>
    <definedName name="_8.02_13_" localSheetId="7">#REF!</definedName>
    <definedName name="_8.02_13_" localSheetId="9">#REF!</definedName>
    <definedName name="_8.02_13_" localSheetId="10">#REF!</definedName>
    <definedName name="_8.02_13_">#REF!</definedName>
    <definedName name="_8.02_21_A" localSheetId="8">#REF!</definedName>
    <definedName name="_8.02_21_A" localSheetId="13">#REF!</definedName>
    <definedName name="_8.02_21_A" localSheetId="0">#REF!</definedName>
    <definedName name="_8.02_21_A" localSheetId="11">#REF!</definedName>
    <definedName name="_8.02_21_A" localSheetId="12">#REF!</definedName>
    <definedName name="_8.02_21_A" localSheetId="14">#REF!</definedName>
    <definedName name="_8.02_21_A" localSheetId="1">#REF!</definedName>
    <definedName name="_8.02_21_A" localSheetId="7">#REF!</definedName>
    <definedName name="_8.02_21_A" localSheetId="9">#REF!</definedName>
    <definedName name="_8.02_21_A" localSheetId="10">#REF!</definedName>
    <definedName name="_8.02_21_A">#REF!</definedName>
    <definedName name="_8.02_4_" localSheetId="8">#REF!</definedName>
    <definedName name="_8.02_4_" localSheetId="13">#REF!</definedName>
    <definedName name="_8.02_4_" localSheetId="0">#REF!</definedName>
    <definedName name="_8.02_4_" localSheetId="11">#REF!</definedName>
    <definedName name="_8.02_4_" localSheetId="12">#REF!</definedName>
    <definedName name="_8.02_4_" localSheetId="14">#REF!</definedName>
    <definedName name="_8.02_4_" localSheetId="1">#REF!</definedName>
    <definedName name="_8.02_4_" localSheetId="7">#REF!</definedName>
    <definedName name="_8.02_4_" localSheetId="9">#REF!</definedName>
    <definedName name="_8.02_4_" localSheetId="10">#REF!</definedName>
    <definedName name="_8.02_4_">#REF!</definedName>
    <definedName name="_8.03_1_" localSheetId="8">#REF!</definedName>
    <definedName name="_8.03_1_" localSheetId="13">#REF!</definedName>
    <definedName name="_8.03_1_" localSheetId="0">#REF!</definedName>
    <definedName name="_8.03_1_" localSheetId="11">#REF!</definedName>
    <definedName name="_8.03_1_" localSheetId="12">#REF!</definedName>
    <definedName name="_8.03_1_" localSheetId="14">#REF!</definedName>
    <definedName name="_8.03_1_" localSheetId="1">#REF!</definedName>
    <definedName name="_8.03_1_" localSheetId="7">#REF!</definedName>
    <definedName name="_8.03_1_" localSheetId="9">#REF!</definedName>
    <definedName name="_8.03_1_" localSheetId="10">#REF!</definedName>
    <definedName name="_8.03_1_">#REF!</definedName>
    <definedName name="_8.03_2_A" localSheetId="8">#REF!</definedName>
    <definedName name="_8.03_2_A" localSheetId="13">#REF!</definedName>
    <definedName name="_8.03_2_A" localSheetId="0">#REF!</definedName>
    <definedName name="_8.03_2_A" localSheetId="11">#REF!</definedName>
    <definedName name="_8.03_2_A" localSheetId="12">#REF!</definedName>
    <definedName name="_8.03_2_A" localSheetId="14">#REF!</definedName>
    <definedName name="_8.03_2_A" localSheetId="1">#REF!</definedName>
    <definedName name="_8.03_2_A" localSheetId="7">#REF!</definedName>
    <definedName name="_8.03_2_A" localSheetId="9">#REF!</definedName>
    <definedName name="_8.03_2_A" localSheetId="10">#REF!</definedName>
    <definedName name="_8.03_2_A">#REF!</definedName>
    <definedName name="_8.03_4_A" localSheetId="8">#REF!</definedName>
    <definedName name="_8.03_4_A" localSheetId="13">#REF!</definedName>
    <definedName name="_8.03_4_A" localSheetId="0">#REF!</definedName>
    <definedName name="_8.03_4_A" localSheetId="11">#REF!</definedName>
    <definedName name="_8.03_4_A" localSheetId="12">#REF!</definedName>
    <definedName name="_8.03_4_A" localSheetId="14">#REF!</definedName>
    <definedName name="_8.03_4_A" localSheetId="1">#REF!</definedName>
    <definedName name="_8.03_4_A" localSheetId="7">#REF!</definedName>
    <definedName name="_8.03_4_A" localSheetId="9">#REF!</definedName>
    <definedName name="_8.03_4_A" localSheetId="10">#REF!</definedName>
    <definedName name="_8.03_4_A">#REF!</definedName>
    <definedName name="_8.05_2_" localSheetId="8">#REF!</definedName>
    <definedName name="_8.05_2_" localSheetId="13">#REF!</definedName>
    <definedName name="_8.05_2_" localSheetId="0">#REF!</definedName>
    <definedName name="_8.05_2_" localSheetId="11">#REF!</definedName>
    <definedName name="_8.05_2_" localSheetId="12">#REF!</definedName>
    <definedName name="_8.05_2_" localSheetId="14">#REF!</definedName>
    <definedName name="_8.05_2_" localSheetId="1">#REF!</definedName>
    <definedName name="_8.05_2_" localSheetId="7">#REF!</definedName>
    <definedName name="_8.05_2_" localSheetId="9">#REF!</definedName>
    <definedName name="_8.05_2_" localSheetId="10">#REF!</definedName>
    <definedName name="_8.05_2_">#REF!</definedName>
    <definedName name="_8_10" localSheetId="8">[2]A!#REF!</definedName>
    <definedName name="_8_10" localSheetId="13">[2]A!#REF!</definedName>
    <definedName name="_8_10" localSheetId="0">[2]A!#REF!</definedName>
    <definedName name="_8_10" localSheetId="11">[2]A!#REF!</definedName>
    <definedName name="_8_10" localSheetId="12">[2]A!#REF!</definedName>
    <definedName name="_8_10" localSheetId="14">[2]A!#REF!</definedName>
    <definedName name="_8_10" localSheetId="1">[2]A!#REF!</definedName>
    <definedName name="_8_10" localSheetId="7">[2]A!#REF!</definedName>
    <definedName name="_8_10" localSheetId="9">[2]A!#REF!</definedName>
    <definedName name="_8_10" localSheetId="10">[2]A!#REF!</definedName>
    <definedName name="_8_10">[2]A!#REF!</definedName>
    <definedName name="_8_10_1" localSheetId="8">[24]A!#REF!</definedName>
    <definedName name="_8_10_1" localSheetId="13">[24]A!#REF!</definedName>
    <definedName name="_8_10_1" localSheetId="0">[24]A!#REF!</definedName>
    <definedName name="_8_10_1" localSheetId="11">[24]A!#REF!</definedName>
    <definedName name="_8_10_1" localSheetId="12">[24]A!#REF!</definedName>
    <definedName name="_8_10_1" localSheetId="14">[24]A!#REF!</definedName>
    <definedName name="_8_10_1" localSheetId="1">[24]A!#REF!</definedName>
    <definedName name="_8_10_1" localSheetId="7">[24]A!#REF!</definedName>
    <definedName name="_8_10_1" localSheetId="9">[24]A!#REF!</definedName>
    <definedName name="_8_10_1" localSheetId="10">[24]A!#REF!</definedName>
    <definedName name="_8_10_1">[24]A!#REF!</definedName>
    <definedName name="_8_10_2" localSheetId="8">[24]A!#REF!</definedName>
    <definedName name="_8_10_2" localSheetId="13">[24]A!#REF!</definedName>
    <definedName name="_8_10_2" localSheetId="0">[24]A!#REF!</definedName>
    <definedName name="_8_10_2" localSheetId="11">[24]A!#REF!</definedName>
    <definedName name="_8_10_2" localSheetId="12">[24]A!#REF!</definedName>
    <definedName name="_8_10_2" localSheetId="14">[24]A!#REF!</definedName>
    <definedName name="_8_10_2" localSheetId="1">[24]A!#REF!</definedName>
    <definedName name="_8_10_2" localSheetId="7">[24]A!#REF!</definedName>
    <definedName name="_8_10_2" localSheetId="9">[24]A!#REF!</definedName>
    <definedName name="_8_10_2" localSheetId="10">[24]A!#REF!</definedName>
    <definedName name="_8_10_2">[24]A!#REF!</definedName>
    <definedName name="_8_10_3" localSheetId="8">[24]A!#REF!</definedName>
    <definedName name="_8_10_3" localSheetId="13">[24]A!#REF!</definedName>
    <definedName name="_8_10_3" localSheetId="0">[24]A!#REF!</definedName>
    <definedName name="_8_10_3" localSheetId="11">[24]A!#REF!</definedName>
    <definedName name="_8_10_3" localSheetId="12">[24]A!#REF!</definedName>
    <definedName name="_8_10_3" localSheetId="14">[24]A!#REF!</definedName>
    <definedName name="_8_10_3" localSheetId="1">[24]A!#REF!</definedName>
    <definedName name="_8_10_3" localSheetId="7">[24]A!#REF!</definedName>
    <definedName name="_8_10_3" localSheetId="9">[24]A!#REF!</definedName>
    <definedName name="_8_10_3" localSheetId="10">[24]A!#REF!</definedName>
    <definedName name="_8_10_3">[24]A!#REF!</definedName>
    <definedName name="_818FA" localSheetId="8">#REF!</definedName>
    <definedName name="_818FA" localSheetId="13">#REF!</definedName>
    <definedName name="_818FA" localSheetId="0">#REF!</definedName>
    <definedName name="_818FA" localSheetId="11">#REF!</definedName>
    <definedName name="_818FA" localSheetId="12">#REF!</definedName>
    <definedName name="_818FA" localSheetId="14">#REF!</definedName>
    <definedName name="_818FA" localSheetId="1">#REF!</definedName>
    <definedName name="_818FA" localSheetId="7">#REF!</definedName>
    <definedName name="_818FA" localSheetId="9">#REF!</definedName>
    <definedName name="_818FA" localSheetId="10">#REF!</definedName>
    <definedName name="_818FA">#REF!</definedName>
    <definedName name="_818PK" localSheetId="8">#REF!</definedName>
    <definedName name="_818PK" localSheetId="13">#REF!</definedName>
    <definedName name="_818PK" localSheetId="0">#REF!</definedName>
    <definedName name="_818PK" localSheetId="11">#REF!</definedName>
    <definedName name="_818PK" localSheetId="12">#REF!</definedName>
    <definedName name="_818PK" localSheetId="14">#REF!</definedName>
    <definedName name="_818PK" localSheetId="1">#REF!</definedName>
    <definedName name="_818PK" localSheetId="7">#REF!</definedName>
    <definedName name="_818PK" localSheetId="9">#REF!</definedName>
    <definedName name="_818PK" localSheetId="10">#REF!</definedName>
    <definedName name="_818PK">#REF!</definedName>
    <definedName name="_9" localSheetId="8">#REF!</definedName>
    <definedName name="_9" localSheetId="13">#REF!</definedName>
    <definedName name="_9" localSheetId="0">#REF!</definedName>
    <definedName name="_9" localSheetId="11">#REF!</definedName>
    <definedName name="_9" localSheetId="12">#REF!</definedName>
    <definedName name="_9" localSheetId="14">#REF!</definedName>
    <definedName name="_9" localSheetId="1">#REF!</definedName>
    <definedName name="_9" localSheetId="7">#REF!</definedName>
    <definedName name="_9" localSheetId="9">#REF!</definedName>
    <definedName name="_9" localSheetId="10">#REF!</definedName>
    <definedName name="_9">#REF!</definedName>
    <definedName name="_9.02" localSheetId="8">#REF!</definedName>
    <definedName name="_9.02" localSheetId="13">#REF!</definedName>
    <definedName name="_9.02" localSheetId="0">#REF!</definedName>
    <definedName name="_9.02" localSheetId="11">#REF!</definedName>
    <definedName name="_9.02" localSheetId="12">#REF!</definedName>
    <definedName name="_9.02" localSheetId="14">#REF!</definedName>
    <definedName name="_9.02" localSheetId="1">#REF!</definedName>
    <definedName name="_9.02" localSheetId="7">#REF!</definedName>
    <definedName name="_9.02" localSheetId="9">#REF!</definedName>
    <definedName name="_9.02" localSheetId="10">#REF!</definedName>
    <definedName name="_9.02">#REF!</definedName>
    <definedName name="_9.05_1_" localSheetId="8">#REF!</definedName>
    <definedName name="_9.05_1_" localSheetId="13">#REF!</definedName>
    <definedName name="_9.05_1_" localSheetId="0">#REF!</definedName>
    <definedName name="_9.05_1_" localSheetId="11">#REF!</definedName>
    <definedName name="_9.05_1_" localSheetId="12">#REF!</definedName>
    <definedName name="_9.05_1_" localSheetId="14">#REF!</definedName>
    <definedName name="_9.05_1_" localSheetId="1">#REF!</definedName>
    <definedName name="_9.05_1_" localSheetId="7">#REF!</definedName>
    <definedName name="_9.05_1_" localSheetId="9">#REF!</definedName>
    <definedName name="_9.05_1_" localSheetId="10">#REF!</definedName>
    <definedName name="_9.05_1_">#REF!</definedName>
    <definedName name="_9.09_1_" localSheetId="8">#REF!</definedName>
    <definedName name="_9.09_1_" localSheetId="13">#REF!</definedName>
    <definedName name="_9.09_1_" localSheetId="0">#REF!</definedName>
    <definedName name="_9.09_1_" localSheetId="11">#REF!</definedName>
    <definedName name="_9.09_1_" localSheetId="12">#REF!</definedName>
    <definedName name="_9.09_1_" localSheetId="14">#REF!</definedName>
    <definedName name="_9.09_1_" localSheetId="1">#REF!</definedName>
    <definedName name="_9.09_1_" localSheetId="7">#REF!</definedName>
    <definedName name="_9.09_1_" localSheetId="9">#REF!</definedName>
    <definedName name="_9.09_1_" localSheetId="10">#REF!</definedName>
    <definedName name="_9.09_1_">#REF!</definedName>
    <definedName name="_9_10">[2]A!$AG$290:$IV$8192</definedName>
    <definedName name="_A" localSheetId="8">[24]A!#REF!</definedName>
    <definedName name="_A" localSheetId="13">[24]A!#REF!</definedName>
    <definedName name="_A" localSheetId="0">[24]A!#REF!</definedName>
    <definedName name="_A" localSheetId="11">[24]A!#REF!</definedName>
    <definedName name="_A" localSheetId="12">[24]A!#REF!</definedName>
    <definedName name="_A" localSheetId="14">[24]A!#REF!</definedName>
    <definedName name="_A" localSheetId="1">[24]A!#REF!</definedName>
    <definedName name="_A" localSheetId="7">[24]A!#REF!</definedName>
    <definedName name="_A" localSheetId="9">[24]A!#REF!</definedName>
    <definedName name="_A" localSheetId="10">[24]A!#REF!</definedName>
    <definedName name="_A">[24]A!#REF!</definedName>
    <definedName name="_A_1" localSheetId="8">[24]A!#REF!</definedName>
    <definedName name="_A_1" localSheetId="13">[24]A!#REF!</definedName>
    <definedName name="_A_1" localSheetId="0">[24]A!#REF!</definedName>
    <definedName name="_A_1" localSheetId="11">[24]A!#REF!</definedName>
    <definedName name="_A_1" localSheetId="12">[24]A!#REF!</definedName>
    <definedName name="_A_1" localSheetId="14">[24]A!#REF!</definedName>
    <definedName name="_A_1" localSheetId="1">[24]A!#REF!</definedName>
    <definedName name="_A_1" localSheetId="7">[24]A!#REF!</definedName>
    <definedName name="_A_1" localSheetId="9">[24]A!#REF!</definedName>
    <definedName name="_A_1" localSheetId="10">[24]A!#REF!</definedName>
    <definedName name="_A_1">[24]A!#REF!</definedName>
    <definedName name="_A_2" localSheetId="8">[24]A!#REF!</definedName>
    <definedName name="_A_2" localSheetId="13">[24]A!#REF!</definedName>
    <definedName name="_A_2" localSheetId="0">[24]A!#REF!</definedName>
    <definedName name="_A_2" localSheetId="11">[24]A!#REF!</definedName>
    <definedName name="_A_2" localSheetId="12">[24]A!#REF!</definedName>
    <definedName name="_A_2" localSheetId="14">[24]A!#REF!</definedName>
    <definedName name="_A_2" localSheetId="1">[24]A!#REF!</definedName>
    <definedName name="_A_2" localSheetId="7">[24]A!#REF!</definedName>
    <definedName name="_A_2" localSheetId="9">[24]A!#REF!</definedName>
    <definedName name="_A_2" localSheetId="10">[24]A!#REF!</definedName>
    <definedName name="_A_2">[24]A!#REF!</definedName>
    <definedName name="_A_3" localSheetId="8">#REF!</definedName>
    <definedName name="_A_3" localSheetId="13">#REF!</definedName>
    <definedName name="_A_3" localSheetId="0">#REF!</definedName>
    <definedName name="_A_3" localSheetId="11">#REF!</definedName>
    <definedName name="_A_3" localSheetId="12">#REF!</definedName>
    <definedName name="_A_3" localSheetId="14">#REF!</definedName>
    <definedName name="_A_3" localSheetId="1">#REF!</definedName>
    <definedName name="_A_3" localSheetId="7">#REF!</definedName>
    <definedName name="_A_3" localSheetId="9">#REF!</definedName>
    <definedName name="_A_3" localSheetId="10">#REF!</definedName>
    <definedName name="_A_3">#REF!</definedName>
    <definedName name="_abb91" localSheetId="8">[8]chitimc!#REF!</definedName>
    <definedName name="_abb91" localSheetId="13">[8]chitimc!#REF!</definedName>
    <definedName name="_abb91" localSheetId="0">[8]chitimc!#REF!</definedName>
    <definedName name="_abb91" localSheetId="11">[8]chitimc!#REF!</definedName>
    <definedName name="_abb91" localSheetId="12">[8]chitimc!#REF!</definedName>
    <definedName name="_abb91" localSheetId="14">[8]chitimc!#REF!</definedName>
    <definedName name="_abb91" localSheetId="1">[8]chitimc!#REF!</definedName>
    <definedName name="_abb91" localSheetId="7">[8]chitimc!#REF!</definedName>
    <definedName name="_abb91" localSheetId="9">[8]chitimc!#REF!</definedName>
    <definedName name="_abb91" localSheetId="10">[8]chitimc!#REF!</definedName>
    <definedName name="_abb91">[8]chitimc!#REF!</definedName>
    <definedName name="_ANA1" localSheetId="8">#REF!</definedName>
    <definedName name="_ANA1" localSheetId="13">#REF!</definedName>
    <definedName name="_ANA1" localSheetId="0">#REF!</definedName>
    <definedName name="_ANA1" localSheetId="11">#REF!</definedName>
    <definedName name="_ANA1" localSheetId="12">#REF!</definedName>
    <definedName name="_ANA1" localSheetId="14">#REF!</definedName>
    <definedName name="_ANA1" localSheetId="1">#REF!</definedName>
    <definedName name="_ANA1" localSheetId="7">#REF!</definedName>
    <definedName name="_ANA1" localSheetId="9">#REF!</definedName>
    <definedName name="_ANA1" localSheetId="10">#REF!</definedName>
    <definedName name="_ANA1">#REF!</definedName>
    <definedName name="_ANA2" localSheetId="8">#REF!</definedName>
    <definedName name="_ANA2" localSheetId="13">#REF!</definedName>
    <definedName name="_ANA2" localSheetId="0">#REF!</definedName>
    <definedName name="_ANA2" localSheetId="11">#REF!</definedName>
    <definedName name="_ANA2" localSheetId="12">#REF!</definedName>
    <definedName name="_ANA2" localSheetId="14">#REF!</definedName>
    <definedName name="_ANA2" localSheetId="1">#REF!</definedName>
    <definedName name="_ANA2" localSheetId="7">#REF!</definedName>
    <definedName name="_ANA2" localSheetId="9">#REF!</definedName>
    <definedName name="_ANA2" localSheetId="10">#REF!</definedName>
    <definedName name="_ANA2">#REF!</definedName>
    <definedName name="_B" localSheetId="8">[24]A!#REF!</definedName>
    <definedName name="_B" localSheetId="13">[24]A!#REF!</definedName>
    <definedName name="_B" localSheetId="0">[24]A!#REF!</definedName>
    <definedName name="_B" localSheetId="11">[24]A!#REF!</definedName>
    <definedName name="_B" localSheetId="12">[24]A!#REF!</definedName>
    <definedName name="_B" localSheetId="14">[24]A!#REF!</definedName>
    <definedName name="_B" localSheetId="1">[24]A!#REF!</definedName>
    <definedName name="_B" localSheetId="7">[24]A!#REF!</definedName>
    <definedName name="_B" localSheetId="9">[24]A!#REF!</definedName>
    <definedName name="_B" localSheetId="10">[24]A!#REF!</definedName>
    <definedName name="_B">[24]A!#REF!</definedName>
    <definedName name="_B_1" localSheetId="8">[24]A!#REF!</definedName>
    <definedName name="_B_1" localSheetId="13">[24]A!#REF!</definedName>
    <definedName name="_B_1" localSheetId="0">[24]A!#REF!</definedName>
    <definedName name="_B_1" localSheetId="11">[24]A!#REF!</definedName>
    <definedName name="_B_1" localSheetId="12">[24]A!#REF!</definedName>
    <definedName name="_B_1" localSheetId="14">[24]A!#REF!</definedName>
    <definedName name="_B_1" localSheetId="1">[24]A!#REF!</definedName>
    <definedName name="_B_1" localSheetId="7">[24]A!#REF!</definedName>
    <definedName name="_B_1" localSheetId="9">[24]A!#REF!</definedName>
    <definedName name="_B_1" localSheetId="10">[24]A!#REF!</definedName>
    <definedName name="_B_1">[24]A!#REF!</definedName>
    <definedName name="_B_2" localSheetId="8">[24]A!#REF!</definedName>
    <definedName name="_B_2" localSheetId="13">[24]A!#REF!</definedName>
    <definedName name="_B_2" localSheetId="0">[24]A!#REF!</definedName>
    <definedName name="_B_2" localSheetId="11">[24]A!#REF!</definedName>
    <definedName name="_B_2" localSheetId="12">[24]A!#REF!</definedName>
    <definedName name="_B_2" localSheetId="14">[24]A!#REF!</definedName>
    <definedName name="_B_2" localSheetId="1">[24]A!#REF!</definedName>
    <definedName name="_B_2" localSheetId="7">[24]A!#REF!</definedName>
    <definedName name="_B_2" localSheetId="9">[24]A!#REF!</definedName>
    <definedName name="_B_2" localSheetId="10">[24]A!#REF!</definedName>
    <definedName name="_B_2">[24]A!#REF!</definedName>
    <definedName name="_B_3" localSheetId="8">[24]A!#REF!</definedName>
    <definedName name="_B_3" localSheetId="13">[24]A!#REF!</definedName>
    <definedName name="_B_3" localSheetId="0">[24]A!#REF!</definedName>
    <definedName name="_B_3" localSheetId="11">[24]A!#REF!</definedName>
    <definedName name="_B_3" localSheetId="12">[24]A!#REF!</definedName>
    <definedName name="_B_3" localSheetId="14">[24]A!#REF!</definedName>
    <definedName name="_B_3" localSheetId="1">[24]A!#REF!</definedName>
    <definedName name="_B_3" localSheetId="7">[24]A!#REF!</definedName>
    <definedName name="_B_3" localSheetId="9">[24]A!#REF!</definedName>
    <definedName name="_B_3" localSheetId="10">[24]A!#REF!</definedName>
    <definedName name="_B_3">[24]A!#REF!</definedName>
    <definedName name="_BOQ1" localSheetId="8">#REF!</definedName>
    <definedName name="_BOQ1" localSheetId="13">#REF!</definedName>
    <definedName name="_BOQ1" localSheetId="0">#REF!</definedName>
    <definedName name="_BOQ1" localSheetId="11">#REF!</definedName>
    <definedName name="_BOQ1" localSheetId="12">#REF!</definedName>
    <definedName name="_BOQ1" localSheetId="14">#REF!</definedName>
    <definedName name="_BOQ1" localSheetId="1">#REF!</definedName>
    <definedName name="_BOQ1" localSheetId="7">#REF!</definedName>
    <definedName name="_BOQ1" localSheetId="9">#REF!</definedName>
    <definedName name="_BOQ1" localSheetId="10">#REF!</definedName>
    <definedName name="_BOQ1">#REF!</definedName>
    <definedName name="_BOQ2" localSheetId="8">#REF!</definedName>
    <definedName name="_BOQ2" localSheetId="13">#REF!</definedName>
    <definedName name="_BOQ2" localSheetId="0">#REF!</definedName>
    <definedName name="_BOQ2" localSheetId="11">#REF!</definedName>
    <definedName name="_BOQ2" localSheetId="12">#REF!</definedName>
    <definedName name="_BOQ2" localSheetId="14">#REF!</definedName>
    <definedName name="_BOQ2" localSheetId="1">#REF!</definedName>
    <definedName name="_BOQ2" localSheetId="7">#REF!</definedName>
    <definedName name="_BOQ2" localSheetId="9">#REF!</definedName>
    <definedName name="_BOQ2" localSheetId="10">#REF!</definedName>
    <definedName name="_BOQ2">#REF!</definedName>
    <definedName name="_C" localSheetId="8">#REF!</definedName>
    <definedName name="_C" localSheetId="13">#REF!</definedName>
    <definedName name="_C" localSheetId="0">#REF!</definedName>
    <definedName name="_C" localSheetId="11">#REF!</definedName>
    <definedName name="_C" localSheetId="12">#REF!</definedName>
    <definedName name="_C" localSheetId="14">#REF!</definedName>
    <definedName name="_C" localSheetId="1">#REF!</definedName>
    <definedName name="_C" localSheetId="7">#REF!</definedName>
    <definedName name="_C" localSheetId="9">#REF!</definedName>
    <definedName name="_C" localSheetId="10">#REF!</definedName>
    <definedName name="_C">#REF!</definedName>
    <definedName name="_CON1" localSheetId="8">#REF!</definedName>
    <definedName name="_CON1" localSheetId="13">#REF!</definedName>
    <definedName name="_CON1" localSheetId="0">#REF!</definedName>
    <definedName name="_CON1" localSheetId="11">#REF!</definedName>
    <definedName name="_CON1" localSheetId="12">#REF!</definedName>
    <definedName name="_CON1" localSheetId="14">#REF!</definedName>
    <definedName name="_CON1" localSheetId="1">#REF!</definedName>
    <definedName name="_CON1" localSheetId="7">#REF!</definedName>
    <definedName name="_CON1" localSheetId="9">#REF!</definedName>
    <definedName name="_CON1" localSheetId="10">#REF!</definedName>
    <definedName name="_CON1">#REF!</definedName>
    <definedName name="_CON2" localSheetId="8">#REF!</definedName>
    <definedName name="_CON2" localSheetId="13">#REF!</definedName>
    <definedName name="_CON2" localSheetId="0">#REF!</definedName>
    <definedName name="_CON2" localSheetId="11">#REF!</definedName>
    <definedName name="_CON2" localSheetId="12">#REF!</definedName>
    <definedName name="_CON2" localSheetId="14">#REF!</definedName>
    <definedName name="_CON2" localSheetId="1">#REF!</definedName>
    <definedName name="_CON2" localSheetId="7">#REF!</definedName>
    <definedName name="_CON2" localSheetId="9">#REF!</definedName>
    <definedName name="_CON2" localSheetId="10">#REF!</definedName>
    <definedName name="_CON2">#REF!</definedName>
    <definedName name="_CT250" localSheetId="8">'[8]dongia _2_'!#REF!</definedName>
    <definedName name="_CT250" localSheetId="13">'[8]dongia _2_'!#REF!</definedName>
    <definedName name="_CT250" localSheetId="0">'[8]dongia _2_'!#REF!</definedName>
    <definedName name="_CT250" localSheetId="11">'[8]dongia _2_'!#REF!</definedName>
    <definedName name="_CT250" localSheetId="12">'[8]dongia _2_'!#REF!</definedName>
    <definedName name="_CT250" localSheetId="14">'[8]dongia _2_'!#REF!</definedName>
    <definedName name="_CT250" localSheetId="1">'[8]dongia _2_'!#REF!</definedName>
    <definedName name="_CT250" localSheetId="7">'[8]dongia _2_'!#REF!</definedName>
    <definedName name="_CT250" localSheetId="9">'[8]dongia _2_'!#REF!</definedName>
    <definedName name="_CT250" localSheetId="10">'[8]dongia _2_'!#REF!</definedName>
    <definedName name="_CT250">'[8]dongia _2_'!#REF!</definedName>
    <definedName name="_D" localSheetId="8">[24]A!#REF!</definedName>
    <definedName name="_D" localSheetId="13">[24]A!#REF!</definedName>
    <definedName name="_D" localSheetId="0">[24]A!#REF!</definedName>
    <definedName name="_D" localSheetId="11">[24]A!#REF!</definedName>
    <definedName name="_D" localSheetId="12">[24]A!#REF!</definedName>
    <definedName name="_D" localSheetId="14">[24]A!#REF!</definedName>
    <definedName name="_D" localSheetId="1">[24]A!#REF!</definedName>
    <definedName name="_D" localSheetId="7">[24]A!#REF!</definedName>
    <definedName name="_D" localSheetId="9">[24]A!#REF!</definedName>
    <definedName name="_D" localSheetId="10">[24]A!#REF!</definedName>
    <definedName name="_D">[24]A!#REF!</definedName>
    <definedName name="_D_1" localSheetId="8">[24]A!#REF!</definedName>
    <definedName name="_D_1" localSheetId="13">[24]A!#REF!</definedName>
    <definedName name="_D_1" localSheetId="0">[24]A!#REF!</definedName>
    <definedName name="_D_1" localSheetId="11">[24]A!#REF!</definedName>
    <definedName name="_D_1" localSheetId="12">[24]A!#REF!</definedName>
    <definedName name="_D_1" localSheetId="14">[24]A!#REF!</definedName>
    <definedName name="_D_1" localSheetId="1">[24]A!#REF!</definedName>
    <definedName name="_D_1" localSheetId="7">[24]A!#REF!</definedName>
    <definedName name="_D_1" localSheetId="9">[24]A!#REF!</definedName>
    <definedName name="_D_1" localSheetId="10">[24]A!#REF!</definedName>
    <definedName name="_D_1">[24]A!#REF!</definedName>
    <definedName name="_D_2" localSheetId="8">[24]A!#REF!</definedName>
    <definedName name="_D_2" localSheetId="13">[24]A!#REF!</definedName>
    <definedName name="_D_2" localSheetId="0">[24]A!#REF!</definedName>
    <definedName name="_D_2" localSheetId="11">[24]A!#REF!</definedName>
    <definedName name="_D_2" localSheetId="12">[24]A!#REF!</definedName>
    <definedName name="_D_2" localSheetId="14">[24]A!#REF!</definedName>
    <definedName name="_D_2" localSheetId="1">[24]A!#REF!</definedName>
    <definedName name="_D_2" localSheetId="7">[24]A!#REF!</definedName>
    <definedName name="_D_2" localSheetId="9">[24]A!#REF!</definedName>
    <definedName name="_D_2" localSheetId="10">[24]A!#REF!</definedName>
    <definedName name="_D_2">[24]A!#REF!</definedName>
    <definedName name="_D_3" localSheetId="8">[24]A!#REF!</definedName>
    <definedName name="_D_3" localSheetId="13">[24]A!#REF!</definedName>
    <definedName name="_D_3" localSheetId="0">[24]A!#REF!</definedName>
    <definedName name="_D_3" localSheetId="11">[24]A!#REF!</definedName>
    <definedName name="_D_3" localSheetId="12">[24]A!#REF!</definedName>
    <definedName name="_D_3" localSheetId="14">[24]A!#REF!</definedName>
    <definedName name="_D_3" localSheetId="1">[24]A!#REF!</definedName>
    <definedName name="_D_3" localSheetId="7">[24]A!#REF!</definedName>
    <definedName name="_D_3" localSheetId="9">[24]A!#REF!</definedName>
    <definedName name="_D_3" localSheetId="10">[24]A!#REF!</definedName>
    <definedName name="_D_3">[24]A!#REF!</definedName>
    <definedName name="_ddn400" localSheetId="8">#REF!</definedName>
    <definedName name="_ddn400" localSheetId="13">#REF!</definedName>
    <definedName name="_ddn400" localSheetId="0">#REF!</definedName>
    <definedName name="_ddn400" localSheetId="11">#REF!</definedName>
    <definedName name="_ddn400" localSheetId="12">#REF!</definedName>
    <definedName name="_ddn400" localSheetId="14">#REF!</definedName>
    <definedName name="_ddn400" localSheetId="1">#REF!</definedName>
    <definedName name="_ddn400" localSheetId="7">#REF!</definedName>
    <definedName name="_ddn400" localSheetId="9">#REF!</definedName>
    <definedName name="_ddn400" localSheetId="10">#REF!</definedName>
    <definedName name="_ddn400">#REF!</definedName>
    <definedName name="_ddn600" localSheetId="8">#REF!</definedName>
    <definedName name="_ddn600" localSheetId="13">#REF!</definedName>
    <definedName name="_ddn600" localSheetId="0">#REF!</definedName>
    <definedName name="_ddn600" localSheetId="11">#REF!</definedName>
    <definedName name="_ddn600" localSheetId="12">#REF!</definedName>
    <definedName name="_ddn600" localSheetId="14">#REF!</definedName>
    <definedName name="_ddn600" localSheetId="1">#REF!</definedName>
    <definedName name="_ddn600" localSheetId="7">#REF!</definedName>
    <definedName name="_ddn600" localSheetId="9">#REF!</definedName>
    <definedName name="_ddn600" localSheetId="10">#REF!</definedName>
    <definedName name="_ddn600">#REF!</definedName>
    <definedName name="_dgt100" localSheetId="8">'[8]dongia _2_'!#REF!</definedName>
    <definedName name="_dgt100" localSheetId="13">'[8]dongia _2_'!#REF!</definedName>
    <definedName name="_dgt100" localSheetId="0">'[8]dongia _2_'!#REF!</definedName>
    <definedName name="_dgt100" localSheetId="11">'[8]dongia _2_'!#REF!</definedName>
    <definedName name="_dgt100" localSheetId="12">'[8]dongia _2_'!#REF!</definedName>
    <definedName name="_dgt100" localSheetId="14">'[8]dongia _2_'!#REF!</definedName>
    <definedName name="_dgt100" localSheetId="1">'[8]dongia _2_'!#REF!</definedName>
    <definedName name="_dgt100" localSheetId="7">'[8]dongia _2_'!#REF!</definedName>
    <definedName name="_dgt100" localSheetId="9">'[8]dongia _2_'!#REF!</definedName>
    <definedName name="_dgt100" localSheetId="10">'[8]dongia _2_'!#REF!</definedName>
    <definedName name="_dgt100">'[8]dongia _2_'!#REF!</definedName>
    <definedName name="_DIV1">[26]BOQ!$G$29</definedName>
    <definedName name="_DIV10">[26]BOQ!$G$398</definedName>
    <definedName name="_DIV11" localSheetId="8">'[27]Kuantitas &amp; Harga'!#REF!</definedName>
    <definedName name="_DIV11" localSheetId="13">'[27]Kuantitas &amp; Harga'!#REF!</definedName>
    <definedName name="_DIV11" localSheetId="0">'[27]Kuantitas &amp; Harga'!#REF!</definedName>
    <definedName name="_DIV11" localSheetId="11">'[27]Kuantitas &amp; Harga'!#REF!</definedName>
    <definedName name="_DIV11" localSheetId="12">'[27]Kuantitas &amp; Harga'!#REF!</definedName>
    <definedName name="_DIV11" localSheetId="14">'[27]Kuantitas &amp; Harga'!#REF!</definedName>
    <definedName name="_DIV11" localSheetId="1">'[27]Kuantitas &amp; Harga'!#REF!</definedName>
    <definedName name="_DIV11" localSheetId="7">'[27]Kuantitas &amp; Harga'!#REF!</definedName>
    <definedName name="_DIV11" localSheetId="9">'[27]Kuantitas &amp; Harga'!#REF!</definedName>
    <definedName name="_DIV11" localSheetId="10">'[27]Kuantitas &amp; Harga'!#REF!</definedName>
    <definedName name="_DIV11">'[27]Kuantitas &amp; Harga'!#REF!</definedName>
    <definedName name="_DIV2">[26]BOQ!$G$54</definedName>
    <definedName name="_DIV3">[26]BOQ!$G$81</definedName>
    <definedName name="_DIV4">[26]BOQ!$G$94</definedName>
    <definedName name="_DIV5">[26]BOQ!$G$111</definedName>
    <definedName name="_DIV6">[26]BOQ!$G$175</definedName>
    <definedName name="_DIV7">[26]BOQ!$G$303</definedName>
    <definedName name="_DIV8">[26]BOQ!$G$361</definedName>
    <definedName name="_DIV9">[26]BOQ!$G$387</definedName>
    <definedName name="_E" localSheetId="8">[24]A!#REF!</definedName>
    <definedName name="_E" localSheetId="13">[24]A!#REF!</definedName>
    <definedName name="_E" localSheetId="0">[24]A!#REF!</definedName>
    <definedName name="_E" localSheetId="11">[24]A!#REF!</definedName>
    <definedName name="_E" localSheetId="12">[24]A!#REF!</definedName>
    <definedName name="_E" localSheetId="14">[24]A!#REF!</definedName>
    <definedName name="_E" localSheetId="1">[24]A!#REF!</definedName>
    <definedName name="_E" localSheetId="7">[24]A!#REF!</definedName>
    <definedName name="_E" localSheetId="9">[24]A!#REF!</definedName>
    <definedName name="_E" localSheetId="10">[24]A!#REF!</definedName>
    <definedName name="_E">[24]A!#REF!</definedName>
    <definedName name="_E_1" localSheetId="8">[24]A!#REF!</definedName>
    <definedName name="_E_1" localSheetId="13">[24]A!#REF!</definedName>
    <definedName name="_E_1" localSheetId="0">[24]A!#REF!</definedName>
    <definedName name="_E_1" localSheetId="11">[24]A!#REF!</definedName>
    <definedName name="_E_1" localSheetId="12">[24]A!#REF!</definedName>
    <definedName name="_E_1" localSheetId="14">[24]A!#REF!</definedName>
    <definedName name="_E_1" localSheetId="1">[24]A!#REF!</definedName>
    <definedName name="_E_1" localSheetId="7">[24]A!#REF!</definedName>
    <definedName name="_E_1" localSheetId="9">[24]A!#REF!</definedName>
    <definedName name="_E_1" localSheetId="10">[24]A!#REF!</definedName>
    <definedName name="_E_1">[24]A!#REF!</definedName>
    <definedName name="_E_2" localSheetId="8">[24]A!#REF!</definedName>
    <definedName name="_E_2" localSheetId="13">[24]A!#REF!</definedName>
    <definedName name="_E_2" localSheetId="0">[24]A!#REF!</definedName>
    <definedName name="_E_2" localSheetId="11">[24]A!#REF!</definedName>
    <definedName name="_E_2" localSheetId="12">[24]A!#REF!</definedName>
    <definedName name="_E_2" localSheetId="14">[24]A!#REF!</definedName>
    <definedName name="_E_2" localSheetId="1">[24]A!#REF!</definedName>
    <definedName name="_E_2" localSheetId="7">[24]A!#REF!</definedName>
    <definedName name="_E_2" localSheetId="9">[24]A!#REF!</definedName>
    <definedName name="_E_2" localSheetId="10">[24]A!#REF!</definedName>
    <definedName name="_E_2">[24]A!#REF!</definedName>
    <definedName name="_E_3" localSheetId="8">[24]A!#REF!</definedName>
    <definedName name="_E_3" localSheetId="13">[24]A!#REF!</definedName>
    <definedName name="_E_3" localSheetId="0">[24]A!#REF!</definedName>
    <definedName name="_E_3" localSheetId="11">[24]A!#REF!</definedName>
    <definedName name="_E_3" localSheetId="12">[24]A!#REF!</definedName>
    <definedName name="_E_3" localSheetId="14">[24]A!#REF!</definedName>
    <definedName name="_E_3" localSheetId="1">[24]A!#REF!</definedName>
    <definedName name="_E_3" localSheetId="7">[24]A!#REF!</definedName>
    <definedName name="_E_3" localSheetId="9">[24]A!#REF!</definedName>
    <definedName name="_E_3" localSheetId="10">[24]A!#REF!</definedName>
    <definedName name="_E_3">[24]A!#REF!</definedName>
    <definedName name="_EEE01">[14]Peralatan!$AW$8</definedName>
    <definedName name="_EEE02">[14]Peralatan!$AW$9</definedName>
    <definedName name="_EEE03">[14]Peralatan!$AW$10</definedName>
    <definedName name="_EEE04">[14]Peralatan!$AW$11</definedName>
    <definedName name="_EEE05">[14]Peralatan!$AW$12</definedName>
    <definedName name="_EEE06">[14]Peralatan!$AW$13</definedName>
    <definedName name="_EEE07">[14]Peralatan!$AW$14</definedName>
    <definedName name="_EEE08">[14]Peralatan!$AW$15</definedName>
    <definedName name="_EEE09">[14]Peralatan!$AW$16</definedName>
    <definedName name="_EEE10">[14]Peralatan!$AW$17</definedName>
    <definedName name="_EEE11">[14]Peralatan!$AW$18</definedName>
    <definedName name="_EEE12">[14]Peralatan!$AW$19</definedName>
    <definedName name="_EEE13">[14]Peralatan!$AW$20</definedName>
    <definedName name="_EEE14">[14]Peralatan!$AW$21</definedName>
    <definedName name="_EEE15">[14]Peralatan!$AW$22</definedName>
    <definedName name="_EEE16">[14]Peralatan!$AW$23</definedName>
    <definedName name="_EEE17">[14]Peralatan!$AW$24</definedName>
    <definedName name="_EEE18">[14]Peralatan!$AW$25</definedName>
    <definedName name="_EEE19">[14]Peralatan!$AW$26</definedName>
    <definedName name="_EEE20">[14]Peralatan!$AW$27</definedName>
    <definedName name="_EEE21">[14]Peralatan!$AW$28</definedName>
    <definedName name="_EEE22">[14]Peralatan!$AW$29</definedName>
    <definedName name="_EEE23">[14]Peralatan!$AW$30</definedName>
    <definedName name="_EEE24">[14]Peralatan!$AW$31</definedName>
    <definedName name="_EEE25">[14]Peralatan!$AW$32</definedName>
    <definedName name="_EEE26">[14]Peralatan!$AW$33</definedName>
    <definedName name="_EEE27">[14]Peralatan!$AW$34</definedName>
    <definedName name="_EEE28">[14]Peralatan!$AW$35</definedName>
    <definedName name="_EEE29">[14]Peralatan!$AW$36</definedName>
    <definedName name="_EEE30">[14]Peralatan!$AW$37</definedName>
    <definedName name="_EEE31">[14]Peralatan!$AW$38</definedName>
    <definedName name="_EEE32">[14]Peralatan!$AW$39</definedName>
    <definedName name="_EEE33">[14]Peralatan!$AW$40</definedName>
    <definedName name="_EST1" localSheetId="8">#REF!</definedName>
    <definedName name="_EST1" localSheetId="13">#REF!</definedName>
    <definedName name="_EST1" localSheetId="0">#REF!</definedName>
    <definedName name="_EST1" localSheetId="11">#REF!</definedName>
    <definedName name="_EST1" localSheetId="12">#REF!</definedName>
    <definedName name="_EST1" localSheetId="14">#REF!</definedName>
    <definedName name="_EST1" localSheetId="1">#REF!</definedName>
    <definedName name="_EST1" localSheetId="7">#REF!</definedName>
    <definedName name="_EST1" localSheetId="9">#REF!</definedName>
    <definedName name="_EST1" localSheetId="10">#REF!</definedName>
    <definedName name="_EST1">#REF!</definedName>
    <definedName name="_EST2" localSheetId="8">#REF!</definedName>
    <definedName name="_EST2" localSheetId="13">#REF!</definedName>
    <definedName name="_EST2" localSheetId="0">#REF!</definedName>
    <definedName name="_EST2" localSheetId="11">#REF!</definedName>
    <definedName name="_EST2" localSheetId="12">#REF!</definedName>
    <definedName name="_EST2" localSheetId="14">#REF!</definedName>
    <definedName name="_EST2" localSheetId="1">#REF!</definedName>
    <definedName name="_EST2" localSheetId="7">#REF!</definedName>
    <definedName name="_EST2" localSheetId="9">#REF!</definedName>
    <definedName name="_EST2" localSheetId="10">#REF!</definedName>
    <definedName name="_EST2">#REF!</definedName>
    <definedName name="_Fill" localSheetId="8" hidden="1">#REF!</definedName>
    <definedName name="_Fill" localSheetId="13" hidden="1">#REF!</definedName>
    <definedName name="_Fill" localSheetId="0" hidden="1">#REF!</definedName>
    <definedName name="_Fill" localSheetId="11" hidden="1">#REF!</definedName>
    <definedName name="_Fill" localSheetId="12" hidden="1">#REF!</definedName>
    <definedName name="_Fill" localSheetId="14" hidden="1">#REF!</definedName>
    <definedName name="_Fill" localSheetId="1" hidden="1">#REF!</definedName>
    <definedName name="_Fill" localSheetId="7" hidden="1">#REF!</definedName>
    <definedName name="_Fill" localSheetId="9" hidden="1">#REF!</definedName>
    <definedName name="_Fill" localSheetId="10" hidden="1">#REF!</definedName>
    <definedName name="_Fill" hidden="1">#REF!</definedName>
    <definedName name="_xlnm._FilterDatabase" hidden="1">[3]SCHEDULE!$F$63:$S$63</definedName>
    <definedName name="_G" localSheetId="8">[24]A!#REF!</definedName>
    <definedName name="_G" localSheetId="13">[24]A!#REF!</definedName>
    <definedName name="_G" localSheetId="0">[24]A!#REF!</definedName>
    <definedName name="_G" localSheetId="11">[24]A!#REF!</definedName>
    <definedName name="_G" localSheetId="12">[24]A!#REF!</definedName>
    <definedName name="_G" localSheetId="14">[24]A!#REF!</definedName>
    <definedName name="_G" localSheetId="1">[24]A!#REF!</definedName>
    <definedName name="_G" localSheetId="7">[24]A!#REF!</definedName>
    <definedName name="_G" localSheetId="9">[24]A!#REF!</definedName>
    <definedName name="_G" localSheetId="10">[24]A!#REF!</definedName>
    <definedName name="_G">[24]A!#REF!</definedName>
    <definedName name="_G_1" localSheetId="8">[24]A!#REF!</definedName>
    <definedName name="_G_1" localSheetId="13">[24]A!#REF!</definedName>
    <definedName name="_G_1" localSheetId="0">[24]A!#REF!</definedName>
    <definedName name="_G_1" localSheetId="11">[24]A!#REF!</definedName>
    <definedName name="_G_1" localSheetId="12">[24]A!#REF!</definedName>
    <definedName name="_G_1" localSheetId="14">[24]A!#REF!</definedName>
    <definedName name="_G_1" localSheetId="1">[24]A!#REF!</definedName>
    <definedName name="_G_1" localSheetId="7">[24]A!#REF!</definedName>
    <definedName name="_G_1" localSheetId="9">[24]A!#REF!</definedName>
    <definedName name="_G_1" localSheetId="10">[24]A!#REF!</definedName>
    <definedName name="_G_1">[24]A!#REF!</definedName>
    <definedName name="_G_2" localSheetId="8">[24]A!#REF!</definedName>
    <definedName name="_G_2" localSheetId="13">[24]A!#REF!</definedName>
    <definedName name="_G_2" localSheetId="0">[24]A!#REF!</definedName>
    <definedName name="_G_2" localSheetId="11">[24]A!#REF!</definedName>
    <definedName name="_G_2" localSheetId="12">[24]A!#REF!</definedName>
    <definedName name="_G_2" localSheetId="14">[24]A!#REF!</definedName>
    <definedName name="_G_2" localSheetId="1">[24]A!#REF!</definedName>
    <definedName name="_G_2" localSheetId="7">[24]A!#REF!</definedName>
    <definedName name="_G_2" localSheetId="9">[24]A!#REF!</definedName>
    <definedName name="_G_2" localSheetId="10">[24]A!#REF!</definedName>
    <definedName name="_G_2">[24]A!#REF!</definedName>
    <definedName name="_G_3" localSheetId="8">[24]A!#REF!</definedName>
    <definedName name="_G_3" localSheetId="13">[24]A!#REF!</definedName>
    <definedName name="_G_3" localSheetId="0">[24]A!#REF!</definedName>
    <definedName name="_G_3" localSheetId="11">[24]A!#REF!</definedName>
    <definedName name="_G_3" localSheetId="12">[24]A!#REF!</definedName>
    <definedName name="_G_3" localSheetId="14">[24]A!#REF!</definedName>
    <definedName name="_G_3" localSheetId="1">[24]A!#REF!</definedName>
    <definedName name="_G_3" localSheetId="7">[24]A!#REF!</definedName>
    <definedName name="_G_3" localSheetId="9">[24]A!#REF!</definedName>
    <definedName name="_G_3" localSheetId="10">[24]A!#REF!</definedName>
    <definedName name="_G_3">[24]A!#REF!</definedName>
    <definedName name="_GID1">[8]LKVL_CK_HT_GD1!$A$4</definedName>
    <definedName name="_H1_1" localSheetId="8">#REF!</definedName>
    <definedName name="_H1_1" localSheetId="13">#REF!</definedName>
    <definedName name="_H1_1" localSheetId="0">#REF!</definedName>
    <definedName name="_H1_1" localSheetId="11">#REF!</definedName>
    <definedName name="_H1_1" localSheetId="12">#REF!</definedName>
    <definedName name="_H1_1" localSheetId="14">#REF!</definedName>
    <definedName name="_H1_1" localSheetId="1">#REF!</definedName>
    <definedName name="_H1_1" localSheetId="7">#REF!</definedName>
    <definedName name="_H1_1" localSheetId="9">#REF!</definedName>
    <definedName name="_H1_1" localSheetId="10">#REF!</definedName>
    <definedName name="_H1_1">#REF!</definedName>
    <definedName name="_H1_3">[28]ANL!$A$117:$L$6309</definedName>
    <definedName name="_H2_1" localSheetId="8">#REF!</definedName>
    <definedName name="_H2_1" localSheetId="13">#REF!</definedName>
    <definedName name="_H2_1" localSheetId="0">#REF!</definedName>
    <definedName name="_H2_1" localSheetId="11">#REF!</definedName>
    <definedName name="_H2_1" localSheetId="12">#REF!</definedName>
    <definedName name="_H2_1" localSheetId="14">#REF!</definedName>
    <definedName name="_H2_1" localSheetId="1">#REF!</definedName>
    <definedName name="_H2_1" localSheetId="7">#REF!</definedName>
    <definedName name="_H2_1" localSheetId="9">#REF!</definedName>
    <definedName name="_H2_1" localSheetId="10">#REF!</definedName>
    <definedName name="_H2_1">#REF!</definedName>
    <definedName name="_H4" localSheetId="8">#REF!</definedName>
    <definedName name="_H4" localSheetId="13">#REF!</definedName>
    <definedName name="_H4" localSheetId="0">#REF!</definedName>
    <definedName name="_H4" localSheetId="11">#REF!</definedName>
    <definedName name="_H4" localSheetId="12">#REF!</definedName>
    <definedName name="_H4" localSheetId="14">#REF!</definedName>
    <definedName name="_H4" localSheetId="1">#REF!</definedName>
    <definedName name="_H4" localSheetId="7">#REF!</definedName>
    <definedName name="_H4" localSheetId="9">#REF!</definedName>
    <definedName name="_H4" localSheetId="10">#REF!</definedName>
    <definedName name="_H4">#REF!</definedName>
    <definedName name="_H4_1" localSheetId="8">#REF!</definedName>
    <definedName name="_H4_1" localSheetId="13">#REF!</definedName>
    <definedName name="_H4_1" localSheetId="0">#REF!</definedName>
    <definedName name="_H4_1" localSheetId="11">#REF!</definedName>
    <definedName name="_H4_1" localSheetId="12">#REF!</definedName>
    <definedName name="_H4_1" localSheetId="14">#REF!</definedName>
    <definedName name="_H4_1" localSheetId="1">#REF!</definedName>
    <definedName name="_H4_1" localSheetId="7">#REF!</definedName>
    <definedName name="_H4_1" localSheetId="9">#REF!</definedName>
    <definedName name="_H4_1" localSheetId="10">#REF!</definedName>
    <definedName name="_H4_1">#REF!</definedName>
    <definedName name="_H4_3">[28]BHN!$A$3:$L$137</definedName>
    <definedName name="_H5" localSheetId="8">#REF!</definedName>
    <definedName name="_H5" localSheetId="13">#REF!</definedName>
    <definedName name="_H5" localSheetId="0">#REF!</definedName>
    <definedName name="_H5" localSheetId="11">#REF!</definedName>
    <definedName name="_H5" localSheetId="12">#REF!</definedName>
    <definedName name="_H5" localSheetId="14">#REF!</definedName>
    <definedName name="_H5" localSheetId="1">#REF!</definedName>
    <definedName name="_H5" localSheetId="7">#REF!</definedName>
    <definedName name="_H5" localSheetId="9">#REF!</definedName>
    <definedName name="_H5" localSheetId="10">#REF!</definedName>
    <definedName name="_H5">#REF!</definedName>
    <definedName name="_H5_1" localSheetId="8">#REF!</definedName>
    <definedName name="_H5_1" localSheetId="13">#REF!</definedName>
    <definedName name="_H5_1" localSheetId="0">#REF!</definedName>
    <definedName name="_H5_1" localSheetId="11">#REF!</definedName>
    <definedName name="_H5_1" localSheetId="12">#REF!</definedName>
    <definedName name="_H5_1" localSheetId="14">#REF!</definedName>
    <definedName name="_H5_1" localSheetId="1">#REF!</definedName>
    <definedName name="_H5_1" localSheetId="7">#REF!</definedName>
    <definedName name="_H5_1" localSheetId="9">#REF!</definedName>
    <definedName name="_H5_1" localSheetId="10">#REF!</definedName>
    <definedName name="_H5_1">#REF!</definedName>
    <definedName name="_H5_3">[28]L.3!$A$1:$J$41</definedName>
    <definedName name="_H6" localSheetId="8">#REF!</definedName>
    <definedName name="_H6" localSheetId="13">#REF!</definedName>
    <definedName name="_H6" localSheetId="0">#REF!</definedName>
    <definedName name="_H6" localSheetId="11">#REF!</definedName>
    <definedName name="_H6" localSheetId="12">#REF!</definedName>
    <definedName name="_H6" localSheetId="14">#REF!</definedName>
    <definedName name="_H6" localSheetId="1">#REF!</definedName>
    <definedName name="_H6" localSheetId="7">#REF!</definedName>
    <definedName name="_H6" localSheetId="9">#REF!</definedName>
    <definedName name="_H6" localSheetId="10">#REF!</definedName>
    <definedName name="_H6">#REF!</definedName>
    <definedName name="_H6_1" localSheetId="8">#REF!</definedName>
    <definedName name="_H6_1" localSheetId="13">#REF!</definedName>
    <definedName name="_H6_1" localSheetId="0">#REF!</definedName>
    <definedName name="_H6_1" localSheetId="11">#REF!</definedName>
    <definedName name="_H6_1" localSheetId="12">#REF!</definedName>
    <definedName name="_H6_1" localSheetId="14">#REF!</definedName>
    <definedName name="_H6_1" localSheetId="1">#REF!</definedName>
    <definedName name="_H6_1" localSheetId="7">#REF!</definedName>
    <definedName name="_H6_1" localSheetId="9">#REF!</definedName>
    <definedName name="_H6_1" localSheetId="10">#REF!</definedName>
    <definedName name="_H6_1">#REF!</definedName>
    <definedName name="_H6_3" localSheetId="8">#REF!</definedName>
    <definedName name="_H6_3" localSheetId="13">#REF!</definedName>
    <definedName name="_H6_3" localSheetId="0">#REF!</definedName>
    <definedName name="_H6_3" localSheetId="11">#REF!</definedName>
    <definedName name="_H6_3" localSheetId="12">#REF!</definedName>
    <definedName name="_H6_3" localSheetId="14">#REF!</definedName>
    <definedName name="_H6_3" localSheetId="1">#REF!</definedName>
    <definedName name="_H6_3" localSheetId="7">#REF!</definedName>
    <definedName name="_H6_3" localSheetId="9">#REF!</definedName>
    <definedName name="_H6_3" localSheetId="10">#REF!</definedName>
    <definedName name="_H6_3">#REF!</definedName>
    <definedName name="_H7" localSheetId="8">#REF!</definedName>
    <definedName name="_H7" localSheetId="13">#REF!</definedName>
    <definedName name="_H7" localSheetId="0">#REF!</definedName>
    <definedName name="_H7" localSheetId="11">#REF!</definedName>
    <definedName name="_H7" localSheetId="12">#REF!</definedName>
    <definedName name="_H7" localSheetId="14">#REF!</definedName>
    <definedName name="_H7" localSheetId="1">#REF!</definedName>
    <definedName name="_H7" localSheetId="7">#REF!</definedName>
    <definedName name="_H7" localSheetId="9">#REF!</definedName>
    <definedName name="_H7" localSheetId="10">#REF!</definedName>
    <definedName name="_H7">#REF!</definedName>
    <definedName name="_H7_1" localSheetId="8">#REF!</definedName>
    <definedName name="_H7_1" localSheetId="13">#REF!</definedName>
    <definedName name="_H7_1" localSheetId="0">#REF!</definedName>
    <definedName name="_H7_1" localSheetId="11">#REF!</definedName>
    <definedName name="_H7_1" localSheetId="12">#REF!</definedName>
    <definedName name="_H7_1" localSheetId="14">#REF!</definedName>
    <definedName name="_H7_1" localSheetId="1">#REF!</definedName>
    <definedName name="_H7_1" localSheetId="7">#REF!</definedName>
    <definedName name="_H7_1" localSheetId="9">#REF!</definedName>
    <definedName name="_H7_1" localSheetId="10">#REF!</definedName>
    <definedName name="_H7_1">#REF!</definedName>
    <definedName name="_H7_3" localSheetId="8">#REF!</definedName>
    <definedName name="_H7_3" localSheetId="13">#REF!</definedName>
    <definedName name="_H7_3" localSheetId="0">#REF!</definedName>
    <definedName name="_H7_3" localSheetId="11">#REF!</definedName>
    <definedName name="_H7_3" localSheetId="12">#REF!</definedName>
    <definedName name="_H7_3" localSheetId="14">#REF!</definedName>
    <definedName name="_H7_3" localSheetId="1">#REF!</definedName>
    <definedName name="_H7_3" localSheetId="7">#REF!</definedName>
    <definedName name="_H7_3" localSheetId="9">#REF!</definedName>
    <definedName name="_H7_3" localSheetId="10">#REF!</definedName>
    <definedName name="_H7_3">#REF!</definedName>
    <definedName name="_HAL1" localSheetId="8">#REF!</definedName>
    <definedName name="_HAL1" localSheetId="13">#REF!</definedName>
    <definedName name="_HAL1" localSheetId="0">#REF!</definedName>
    <definedName name="_HAL1" localSheetId="11">#REF!</definedName>
    <definedName name="_HAL1" localSheetId="12">#REF!</definedName>
    <definedName name="_HAL1" localSheetId="14">#REF!</definedName>
    <definedName name="_HAL1" localSheetId="1">#REF!</definedName>
    <definedName name="_HAL1" localSheetId="7">#REF!</definedName>
    <definedName name="_HAL1" localSheetId="9">#REF!</definedName>
    <definedName name="_HAL1" localSheetId="10">#REF!</definedName>
    <definedName name="_HAL1">#REF!</definedName>
    <definedName name="_HAL2" localSheetId="8">#REF!</definedName>
    <definedName name="_HAL2" localSheetId="13">#REF!</definedName>
    <definedName name="_HAL2" localSheetId="0">#REF!</definedName>
    <definedName name="_HAL2" localSheetId="11">#REF!</definedName>
    <definedName name="_HAL2" localSheetId="12">#REF!</definedName>
    <definedName name="_HAL2" localSheetId="14">#REF!</definedName>
    <definedName name="_HAL2" localSheetId="1">#REF!</definedName>
    <definedName name="_HAL2" localSheetId="7">#REF!</definedName>
    <definedName name="_HAL2" localSheetId="9">#REF!</definedName>
    <definedName name="_HAL2" localSheetId="10">#REF!</definedName>
    <definedName name="_HAL2">#REF!</definedName>
    <definedName name="_HAL3" localSheetId="8">#REF!</definedName>
    <definedName name="_HAL3" localSheetId="13">#REF!</definedName>
    <definedName name="_HAL3" localSheetId="0">#REF!</definedName>
    <definedName name="_HAL3" localSheetId="11">#REF!</definedName>
    <definedName name="_HAL3" localSheetId="12">#REF!</definedName>
    <definedName name="_HAL3" localSheetId="14">#REF!</definedName>
    <definedName name="_HAL3" localSheetId="1">#REF!</definedName>
    <definedName name="_HAL3" localSheetId="7">#REF!</definedName>
    <definedName name="_HAL3" localSheetId="9">#REF!</definedName>
    <definedName name="_HAL3" localSheetId="10">#REF!</definedName>
    <definedName name="_HAL3">#REF!</definedName>
    <definedName name="_HAL4" localSheetId="8">#REF!</definedName>
    <definedName name="_HAL4" localSheetId="13">#REF!</definedName>
    <definedName name="_HAL4" localSheetId="0">#REF!</definedName>
    <definedName name="_HAL4" localSheetId="11">#REF!</definedName>
    <definedName name="_HAL4" localSheetId="12">#REF!</definedName>
    <definedName name="_HAL4" localSheetId="14">#REF!</definedName>
    <definedName name="_HAL4" localSheetId="1">#REF!</definedName>
    <definedName name="_HAL4" localSheetId="7">#REF!</definedName>
    <definedName name="_HAL4" localSheetId="9">#REF!</definedName>
    <definedName name="_HAL4" localSheetId="10">#REF!</definedName>
    <definedName name="_HAL4">#REF!</definedName>
    <definedName name="_HAL5" localSheetId="8">#REF!</definedName>
    <definedName name="_HAL5" localSheetId="13">#REF!</definedName>
    <definedName name="_HAL5" localSheetId="0">#REF!</definedName>
    <definedName name="_HAL5" localSheetId="11">#REF!</definedName>
    <definedName name="_HAL5" localSheetId="12">#REF!</definedName>
    <definedName name="_HAL5" localSheetId="14">#REF!</definedName>
    <definedName name="_HAL5" localSheetId="1">#REF!</definedName>
    <definedName name="_HAL5" localSheetId="7">#REF!</definedName>
    <definedName name="_HAL5" localSheetId="9">#REF!</definedName>
    <definedName name="_HAL5" localSheetId="10">#REF!</definedName>
    <definedName name="_HAL5">#REF!</definedName>
    <definedName name="_HAL6" localSheetId="8">#REF!</definedName>
    <definedName name="_HAL6" localSheetId="13">#REF!</definedName>
    <definedName name="_HAL6" localSheetId="0">#REF!</definedName>
    <definedName name="_HAL6" localSheetId="11">#REF!</definedName>
    <definedName name="_HAL6" localSheetId="12">#REF!</definedName>
    <definedName name="_HAL6" localSheetId="14">#REF!</definedName>
    <definedName name="_HAL6" localSheetId="1">#REF!</definedName>
    <definedName name="_HAL6" localSheetId="7">#REF!</definedName>
    <definedName name="_HAL6" localSheetId="9">#REF!</definedName>
    <definedName name="_HAL6" localSheetId="10">#REF!</definedName>
    <definedName name="_HAL6">#REF!</definedName>
    <definedName name="_HAL7" localSheetId="8">#REF!</definedName>
    <definedName name="_HAL7" localSheetId="13">#REF!</definedName>
    <definedName name="_HAL7" localSheetId="0">#REF!</definedName>
    <definedName name="_HAL7" localSheetId="11">#REF!</definedName>
    <definedName name="_HAL7" localSheetId="12">#REF!</definedName>
    <definedName name="_HAL7" localSheetId="14">#REF!</definedName>
    <definedName name="_HAL7" localSheetId="1">#REF!</definedName>
    <definedName name="_HAL7" localSheetId="7">#REF!</definedName>
    <definedName name="_HAL7" localSheetId="9">#REF!</definedName>
    <definedName name="_HAL7" localSheetId="10">#REF!</definedName>
    <definedName name="_HAL7">#REF!</definedName>
    <definedName name="_HAL8" localSheetId="8">#REF!</definedName>
    <definedName name="_HAL8" localSheetId="13">#REF!</definedName>
    <definedName name="_HAL8" localSheetId="0">#REF!</definedName>
    <definedName name="_HAL8" localSheetId="11">#REF!</definedName>
    <definedName name="_HAL8" localSheetId="12">#REF!</definedName>
    <definedName name="_HAL8" localSheetId="14">#REF!</definedName>
    <definedName name="_HAL8" localSheetId="1">#REF!</definedName>
    <definedName name="_HAL8" localSheetId="7">#REF!</definedName>
    <definedName name="_HAL8" localSheetId="9">#REF!</definedName>
    <definedName name="_HAL8" localSheetId="10">#REF!</definedName>
    <definedName name="_HAL8">#REF!</definedName>
    <definedName name="_Key1" localSheetId="8" hidden="1">#REF!</definedName>
    <definedName name="_Key1" localSheetId="13" hidden="1">#REF!</definedName>
    <definedName name="_Key1" localSheetId="0" hidden="1">#REF!</definedName>
    <definedName name="_Key1" localSheetId="11" hidden="1">#REF!</definedName>
    <definedName name="_Key1" localSheetId="12" hidden="1">#REF!</definedName>
    <definedName name="_Key1" localSheetId="14" hidden="1">#REF!</definedName>
    <definedName name="_Key1" localSheetId="1" hidden="1">#REF!</definedName>
    <definedName name="_Key1" localSheetId="7" hidden="1">#REF!</definedName>
    <definedName name="_Key1" localSheetId="9" hidden="1">#REF!</definedName>
    <definedName name="_Key1" localSheetId="10" hidden="1">#REF!</definedName>
    <definedName name="_Key1" hidden="1">#REF!</definedName>
    <definedName name="_L" localSheetId="8">[24]A!#REF!</definedName>
    <definedName name="_L" localSheetId="13">[24]A!#REF!</definedName>
    <definedName name="_L" localSheetId="0">[24]A!#REF!</definedName>
    <definedName name="_L" localSheetId="11">[24]A!#REF!</definedName>
    <definedName name="_L" localSheetId="12">[24]A!#REF!</definedName>
    <definedName name="_L" localSheetId="14">[24]A!#REF!</definedName>
    <definedName name="_L" localSheetId="1">[24]A!#REF!</definedName>
    <definedName name="_L" localSheetId="7">[24]A!#REF!</definedName>
    <definedName name="_L" localSheetId="9">[24]A!#REF!</definedName>
    <definedName name="_L" localSheetId="10">[24]A!#REF!</definedName>
    <definedName name="_L">[24]A!#REF!</definedName>
    <definedName name="_L_1" localSheetId="8">[24]A!#REF!</definedName>
    <definedName name="_L_1" localSheetId="13">[24]A!#REF!</definedName>
    <definedName name="_L_1" localSheetId="0">[24]A!#REF!</definedName>
    <definedName name="_L_1" localSheetId="11">[24]A!#REF!</definedName>
    <definedName name="_L_1" localSheetId="12">[24]A!#REF!</definedName>
    <definedName name="_L_1" localSheetId="14">[24]A!#REF!</definedName>
    <definedName name="_L_1" localSheetId="1">[24]A!#REF!</definedName>
    <definedName name="_L_1" localSheetId="7">[24]A!#REF!</definedName>
    <definedName name="_L_1" localSheetId="9">[24]A!#REF!</definedName>
    <definedName name="_L_1" localSheetId="10">[24]A!#REF!</definedName>
    <definedName name="_L_1">[24]A!#REF!</definedName>
    <definedName name="_L_2" localSheetId="8">[24]A!#REF!</definedName>
    <definedName name="_L_2" localSheetId="13">[24]A!#REF!</definedName>
    <definedName name="_L_2" localSheetId="0">[24]A!#REF!</definedName>
    <definedName name="_L_2" localSheetId="11">[24]A!#REF!</definedName>
    <definedName name="_L_2" localSheetId="12">[24]A!#REF!</definedName>
    <definedName name="_L_2" localSheetId="14">[24]A!#REF!</definedName>
    <definedName name="_L_2" localSheetId="1">[24]A!#REF!</definedName>
    <definedName name="_L_2" localSheetId="7">[24]A!#REF!</definedName>
    <definedName name="_L_2" localSheetId="9">[24]A!#REF!</definedName>
    <definedName name="_L_2" localSheetId="10">[24]A!#REF!</definedName>
    <definedName name="_L_2">[24]A!#REF!</definedName>
    <definedName name="_L_3" localSheetId="8">[24]A!#REF!</definedName>
    <definedName name="_L_3" localSheetId="13">[24]A!#REF!</definedName>
    <definedName name="_L_3" localSheetId="0">[24]A!#REF!</definedName>
    <definedName name="_L_3" localSheetId="11">[24]A!#REF!</definedName>
    <definedName name="_L_3" localSheetId="12">[24]A!#REF!</definedName>
    <definedName name="_L_3" localSheetId="14">[24]A!#REF!</definedName>
    <definedName name="_L_3" localSheetId="1">[24]A!#REF!</definedName>
    <definedName name="_L_3" localSheetId="7">[24]A!#REF!</definedName>
    <definedName name="_L_3" localSheetId="9">[24]A!#REF!</definedName>
    <definedName name="_L_3" localSheetId="10">[24]A!#REF!</definedName>
    <definedName name="_L_3">[24]A!#REF!</definedName>
    <definedName name="_LBP1" localSheetId="8">#REF!</definedName>
    <definedName name="_LBP1" localSheetId="13">#REF!</definedName>
    <definedName name="_LBP1" localSheetId="0">#REF!</definedName>
    <definedName name="_LBP1" localSheetId="11">#REF!</definedName>
    <definedName name="_LBP1" localSheetId="12">#REF!</definedName>
    <definedName name="_LBP1" localSheetId="14">#REF!</definedName>
    <definedName name="_LBP1" localSheetId="1">#REF!</definedName>
    <definedName name="_LBP1" localSheetId="7">#REF!</definedName>
    <definedName name="_LBP1" localSheetId="9">#REF!</definedName>
    <definedName name="_LBP1" localSheetId="10">#REF!</definedName>
    <definedName name="_LBP1">#REF!</definedName>
    <definedName name="_LBP2" localSheetId="8">#REF!</definedName>
    <definedName name="_LBP2" localSheetId="13">#REF!</definedName>
    <definedName name="_LBP2" localSheetId="0">#REF!</definedName>
    <definedName name="_LBP2" localSheetId="11">#REF!</definedName>
    <definedName name="_LBP2" localSheetId="12">#REF!</definedName>
    <definedName name="_LBP2" localSheetId="14">#REF!</definedName>
    <definedName name="_LBP2" localSheetId="1">#REF!</definedName>
    <definedName name="_LBP2" localSheetId="7">#REF!</definedName>
    <definedName name="_LBP2" localSheetId="9">#REF!</definedName>
    <definedName name="_LBP2" localSheetId="10">#REF!</definedName>
    <definedName name="_LBP2">#REF!</definedName>
    <definedName name="_LLL01" localSheetId="8">#REF!</definedName>
    <definedName name="_LLL01" localSheetId="13">#REF!</definedName>
    <definedName name="_LLL01" localSheetId="0">#REF!</definedName>
    <definedName name="_LLL01" localSheetId="11">#REF!</definedName>
    <definedName name="_LLL01" localSheetId="12">#REF!</definedName>
    <definedName name="_LLL01" localSheetId="14">#REF!</definedName>
    <definedName name="_LLL01" localSheetId="1">#REF!</definedName>
    <definedName name="_LLL01" localSheetId="7">#REF!</definedName>
    <definedName name="_LLL01" localSheetId="9">#REF!</definedName>
    <definedName name="_LLL01" localSheetId="10">#REF!</definedName>
    <definedName name="_LLL01">#REF!</definedName>
    <definedName name="_LLL02" localSheetId="8">#REF!</definedName>
    <definedName name="_LLL02" localSheetId="13">#REF!</definedName>
    <definedName name="_LLL02" localSheetId="0">#REF!</definedName>
    <definedName name="_LLL02" localSheetId="11">#REF!</definedName>
    <definedName name="_LLL02" localSheetId="12">#REF!</definedName>
    <definedName name="_LLL02" localSheetId="14">#REF!</definedName>
    <definedName name="_LLL02" localSheetId="1">#REF!</definedName>
    <definedName name="_LLL02" localSheetId="7">#REF!</definedName>
    <definedName name="_LLL02" localSheetId="9">#REF!</definedName>
    <definedName name="_LLL02" localSheetId="10">#REF!</definedName>
    <definedName name="_LLL02">#REF!</definedName>
    <definedName name="_LLL03" localSheetId="8">#REF!</definedName>
    <definedName name="_LLL03" localSheetId="13">#REF!</definedName>
    <definedName name="_LLL03" localSheetId="0">#REF!</definedName>
    <definedName name="_LLL03" localSheetId="11">#REF!</definedName>
    <definedName name="_LLL03" localSheetId="12">#REF!</definedName>
    <definedName name="_LLL03" localSheetId="14">#REF!</definedName>
    <definedName name="_LLL03" localSheetId="1">#REF!</definedName>
    <definedName name="_LLL03" localSheetId="7">#REF!</definedName>
    <definedName name="_LLL03" localSheetId="9">#REF!</definedName>
    <definedName name="_LLL03" localSheetId="10">#REF!</definedName>
    <definedName name="_LLL03">#REF!</definedName>
    <definedName name="_LLL04" localSheetId="8">#REF!</definedName>
    <definedName name="_LLL04" localSheetId="13">#REF!</definedName>
    <definedName name="_LLL04" localSheetId="0">#REF!</definedName>
    <definedName name="_LLL04" localSheetId="11">#REF!</definedName>
    <definedName name="_LLL04" localSheetId="12">#REF!</definedName>
    <definedName name="_LLL04" localSheetId="14">#REF!</definedName>
    <definedName name="_LLL04" localSheetId="1">#REF!</definedName>
    <definedName name="_LLL04" localSheetId="7">#REF!</definedName>
    <definedName name="_LLL04" localSheetId="9">#REF!</definedName>
    <definedName name="_LLL04" localSheetId="10">#REF!</definedName>
    <definedName name="_LLL04">#REF!</definedName>
    <definedName name="_LLL05" localSheetId="8">#REF!</definedName>
    <definedName name="_LLL05" localSheetId="13">#REF!</definedName>
    <definedName name="_LLL05" localSheetId="0">#REF!</definedName>
    <definedName name="_LLL05" localSheetId="11">#REF!</definedName>
    <definedName name="_LLL05" localSheetId="12">#REF!</definedName>
    <definedName name="_LLL05" localSheetId="14">#REF!</definedName>
    <definedName name="_LLL05" localSheetId="1">#REF!</definedName>
    <definedName name="_LLL05" localSheetId="7">#REF!</definedName>
    <definedName name="_LLL05" localSheetId="9">#REF!</definedName>
    <definedName name="_LLL05" localSheetId="10">#REF!</definedName>
    <definedName name="_LLL05">#REF!</definedName>
    <definedName name="_LLL06" localSheetId="8">#REF!</definedName>
    <definedName name="_LLL06" localSheetId="13">#REF!</definedName>
    <definedName name="_LLL06" localSheetId="0">#REF!</definedName>
    <definedName name="_LLL06" localSheetId="11">#REF!</definedName>
    <definedName name="_LLL06" localSheetId="12">#REF!</definedName>
    <definedName name="_LLL06" localSheetId="14">#REF!</definedName>
    <definedName name="_LLL06" localSheetId="1">#REF!</definedName>
    <definedName name="_LLL06" localSheetId="7">#REF!</definedName>
    <definedName name="_LLL06" localSheetId="9">#REF!</definedName>
    <definedName name="_LLL06" localSheetId="10">#REF!</definedName>
    <definedName name="_LLL06">#REF!</definedName>
    <definedName name="_LLL07" localSheetId="8">#REF!</definedName>
    <definedName name="_LLL07" localSheetId="13">#REF!</definedName>
    <definedName name="_LLL07" localSheetId="0">#REF!</definedName>
    <definedName name="_LLL07" localSheetId="11">#REF!</definedName>
    <definedName name="_LLL07" localSheetId="12">#REF!</definedName>
    <definedName name="_LLL07" localSheetId="14">#REF!</definedName>
    <definedName name="_LLL07" localSheetId="1">#REF!</definedName>
    <definedName name="_LLL07" localSheetId="7">#REF!</definedName>
    <definedName name="_LLL07" localSheetId="9">#REF!</definedName>
    <definedName name="_LLL07" localSheetId="10">#REF!</definedName>
    <definedName name="_LLL07">#REF!</definedName>
    <definedName name="_LLL08" localSheetId="8">#REF!</definedName>
    <definedName name="_LLL08" localSheetId="13">#REF!</definedName>
    <definedName name="_LLL08" localSheetId="0">#REF!</definedName>
    <definedName name="_LLL08" localSheetId="11">#REF!</definedName>
    <definedName name="_LLL08" localSheetId="12">#REF!</definedName>
    <definedName name="_LLL08" localSheetId="14">#REF!</definedName>
    <definedName name="_LLL08" localSheetId="1">#REF!</definedName>
    <definedName name="_LLL08" localSheetId="7">#REF!</definedName>
    <definedName name="_LLL08" localSheetId="9">#REF!</definedName>
    <definedName name="_LLL08" localSheetId="10">#REF!</definedName>
    <definedName name="_LLL08">#REF!</definedName>
    <definedName name="_LLL09" localSheetId="8">#REF!</definedName>
    <definedName name="_LLL09" localSheetId="13">#REF!</definedName>
    <definedName name="_LLL09" localSheetId="0">#REF!</definedName>
    <definedName name="_LLL09" localSheetId="11">#REF!</definedName>
    <definedName name="_LLL09" localSheetId="12">#REF!</definedName>
    <definedName name="_LLL09" localSheetId="14">#REF!</definedName>
    <definedName name="_LLL09" localSheetId="1">#REF!</definedName>
    <definedName name="_LLL09" localSheetId="7">#REF!</definedName>
    <definedName name="_LLL09" localSheetId="9">#REF!</definedName>
    <definedName name="_LLL09" localSheetId="10">#REF!</definedName>
    <definedName name="_LLL09">#REF!</definedName>
    <definedName name="_LLL10" localSheetId="8">#REF!</definedName>
    <definedName name="_LLL10" localSheetId="13">#REF!</definedName>
    <definedName name="_LLL10" localSheetId="0">#REF!</definedName>
    <definedName name="_LLL10" localSheetId="11">#REF!</definedName>
    <definedName name="_LLL10" localSheetId="12">#REF!</definedName>
    <definedName name="_LLL10" localSheetId="14">#REF!</definedName>
    <definedName name="_LLL10" localSheetId="1">#REF!</definedName>
    <definedName name="_LLL10" localSheetId="7">#REF!</definedName>
    <definedName name="_LLL10" localSheetId="9">#REF!</definedName>
    <definedName name="_LLL10" localSheetId="10">#REF!</definedName>
    <definedName name="_LLL10">#REF!</definedName>
    <definedName name="_LLL11" localSheetId="8">#REF!</definedName>
    <definedName name="_LLL11" localSheetId="13">#REF!</definedName>
    <definedName name="_LLL11" localSheetId="0">#REF!</definedName>
    <definedName name="_LLL11" localSheetId="11">#REF!</definedName>
    <definedName name="_LLL11" localSheetId="12">#REF!</definedName>
    <definedName name="_LLL11" localSheetId="14">#REF!</definedName>
    <definedName name="_LLL11" localSheetId="1">#REF!</definedName>
    <definedName name="_LLL11" localSheetId="7">#REF!</definedName>
    <definedName name="_LLL11" localSheetId="9">#REF!</definedName>
    <definedName name="_LLL11" localSheetId="10">#REF!</definedName>
    <definedName name="_LLL11">#REF!</definedName>
    <definedName name="_M" localSheetId="8">[24]A!#REF!</definedName>
    <definedName name="_M" localSheetId="13">[24]A!#REF!</definedName>
    <definedName name="_M" localSheetId="0">[24]A!#REF!</definedName>
    <definedName name="_M" localSheetId="11">[24]A!#REF!</definedName>
    <definedName name="_M" localSheetId="12">[24]A!#REF!</definedName>
    <definedName name="_M" localSheetId="14">[24]A!#REF!</definedName>
    <definedName name="_M" localSheetId="1">[24]A!#REF!</definedName>
    <definedName name="_M" localSheetId="7">[24]A!#REF!</definedName>
    <definedName name="_M" localSheetId="9">[24]A!#REF!</definedName>
    <definedName name="_M" localSheetId="10">[24]A!#REF!</definedName>
    <definedName name="_M">[24]A!#REF!</definedName>
    <definedName name="_M_1" localSheetId="8">[24]A!#REF!</definedName>
    <definedName name="_M_1" localSheetId="13">[24]A!#REF!</definedName>
    <definedName name="_M_1" localSheetId="0">[24]A!#REF!</definedName>
    <definedName name="_M_1" localSheetId="11">[24]A!#REF!</definedName>
    <definedName name="_M_1" localSheetId="12">[24]A!#REF!</definedName>
    <definedName name="_M_1" localSheetId="14">[24]A!#REF!</definedName>
    <definedName name="_M_1" localSheetId="1">[24]A!#REF!</definedName>
    <definedName name="_M_1" localSheetId="7">[24]A!#REF!</definedName>
    <definedName name="_M_1" localSheetId="9">[24]A!#REF!</definedName>
    <definedName name="_M_1" localSheetId="10">[24]A!#REF!</definedName>
    <definedName name="_M_1">[24]A!#REF!</definedName>
    <definedName name="_M_2" localSheetId="8">[24]A!#REF!</definedName>
    <definedName name="_M_2" localSheetId="13">[24]A!#REF!</definedName>
    <definedName name="_M_2" localSheetId="0">[24]A!#REF!</definedName>
    <definedName name="_M_2" localSheetId="11">[24]A!#REF!</definedName>
    <definedName name="_M_2" localSheetId="12">[24]A!#REF!</definedName>
    <definedName name="_M_2" localSheetId="14">[24]A!#REF!</definedName>
    <definedName name="_M_2" localSheetId="1">[24]A!#REF!</definedName>
    <definedName name="_M_2" localSheetId="7">[24]A!#REF!</definedName>
    <definedName name="_M_2" localSheetId="9">[24]A!#REF!</definedName>
    <definedName name="_M_2" localSheetId="10">[24]A!#REF!</definedName>
    <definedName name="_M_2">[24]A!#REF!</definedName>
    <definedName name="_M_3" localSheetId="8">#REF!</definedName>
    <definedName name="_M_3" localSheetId="13">#REF!</definedName>
    <definedName name="_M_3" localSheetId="0">#REF!</definedName>
    <definedName name="_M_3" localSheetId="11">#REF!</definedName>
    <definedName name="_M_3" localSheetId="12">#REF!</definedName>
    <definedName name="_M_3" localSheetId="14">#REF!</definedName>
    <definedName name="_M_3" localSheetId="1">#REF!</definedName>
    <definedName name="_M_3" localSheetId="7">#REF!</definedName>
    <definedName name="_M_3" localSheetId="9">#REF!</definedName>
    <definedName name="_M_3" localSheetId="10">#REF!</definedName>
    <definedName name="_M_3">#REF!</definedName>
    <definedName name="_MAC12" localSheetId="8">#REF!</definedName>
    <definedName name="_MAC12" localSheetId="13">#REF!</definedName>
    <definedName name="_MAC12" localSheetId="0">#REF!</definedName>
    <definedName name="_MAC12" localSheetId="11">#REF!</definedName>
    <definedName name="_MAC12" localSheetId="12">#REF!</definedName>
    <definedName name="_MAC12" localSheetId="14">#REF!</definedName>
    <definedName name="_MAC12" localSheetId="1">#REF!</definedName>
    <definedName name="_MAC12" localSheetId="7">#REF!</definedName>
    <definedName name="_MAC12" localSheetId="9">#REF!</definedName>
    <definedName name="_MAC12" localSheetId="10">#REF!</definedName>
    <definedName name="_MAC12">#REF!</definedName>
    <definedName name="_MAC46" localSheetId="8">#REF!</definedName>
    <definedName name="_MAC46" localSheetId="13">#REF!</definedName>
    <definedName name="_MAC46" localSheetId="0">#REF!</definedName>
    <definedName name="_MAC46" localSheetId="11">#REF!</definedName>
    <definedName name="_MAC46" localSheetId="12">#REF!</definedName>
    <definedName name="_MAC46" localSheetId="14">#REF!</definedName>
    <definedName name="_MAC46" localSheetId="1">#REF!</definedName>
    <definedName name="_MAC46" localSheetId="7">#REF!</definedName>
    <definedName name="_MAC46" localSheetId="9">#REF!</definedName>
    <definedName name="_MAC46" localSheetId="10">#REF!</definedName>
    <definedName name="_MAC46">#REF!</definedName>
    <definedName name="_MDE01" localSheetId="8">#REF!</definedName>
    <definedName name="_MDE01" localSheetId="13">#REF!</definedName>
    <definedName name="_MDE01" localSheetId="0">#REF!</definedName>
    <definedName name="_MDE01" localSheetId="11">#REF!</definedName>
    <definedName name="_MDE01" localSheetId="12">#REF!</definedName>
    <definedName name="_MDE01" localSheetId="14">#REF!</definedName>
    <definedName name="_MDE01" localSheetId="1">#REF!</definedName>
    <definedName name="_MDE01" localSheetId="7">#REF!</definedName>
    <definedName name="_MDE01" localSheetId="9">#REF!</definedName>
    <definedName name="_MDE01" localSheetId="10">#REF!</definedName>
    <definedName name="_MDE01">#REF!</definedName>
    <definedName name="_MDE02" localSheetId="8">#REF!</definedName>
    <definedName name="_MDE02" localSheetId="13">#REF!</definedName>
    <definedName name="_MDE02" localSheetId="0">#REF!</definedName>
    <definedName name="_MDE02" localSheetId="11">#REF!</definedName>
    <definedName name="_MDE02" localSheetId="12">#REF!</definedName>
    <definedName name="_MDE02" localSheetId="14">#REF!</definedName>
    <definedName name="_MDE02" localSheetId="1">#REF!</definedName>
    <definedName name="_MDE02" localSheetId="7">#REF!</definedName>
    <definedName name="_MDE02" localSheetId="9">#REF!</definedName>
    <definedName name="_MDE02" localSheetId="10">#REF!</definedName>
    <definedName name="_MDE02">#REF!</definedName>
    <definedName name="_MDE03" localSheetId="8">#REF!</definedName>
    <definedName name="_MDE03" localSheetId="13">#REF!</definedName>
    <definedName name="_MDE03" localSheetId="0">#REF!</definedName>
    <definedName name="_MDE03" localSheetId="11">#REF!</definedName>
    <definedName name="_MDE03" localSheetId="12">#REF!</definedName>
    <definedName name="_MDE03" localSheetId="14">#REF!</definedName>
    <definedName name="_MDE03" localSheetId="1">#REF!</definedName>
    <definedName name="_MDE03" localSheetId="7">#REF!</definedName>
    <definedName name="_MDE03" localSheetId="9">#REF!</definedName>
    <definedName name="_MDE03" localSheetId="10">#REF!</definedName>
    <definedName name="_MDE03">#REF!</definedName>
    <definedName name="_MDE04" localSheetId="8">#REF!</definedName>
    <definedName name="_MDE04" localSheetId="13">#REF!</definedName>
    <definedName name="_MDE04" localSheetId="0">#REF!</definedName>
    <definedName name="_MDE04" localSheetId="11">#REF!</definedName>
    <definedName name="_MDE04" localSheetId="12">#REF!</definedName>
    <definedName name="_MDE04" localSheetId="14">#REF!</definedName>
    <definedName name="_MDE04" localSheetId="1">#REF!</definedName>
    <definedName name="_MDE04" localSheetId="7">#REF!</definedName>
    <definedName name="_MDE04" localSheetId="9">#REF!</definedName>
    <definedName name="_MDE04" localSheetId="10">#REF!</definedName>
    <definedName name="_MDE04">#REF!</definedName>
    <definedName name="_MDE05" localSheetId="8">#REF!</definedName>
    <definedName name="_MDE05" localSheetId="13">#REF!</definedName>
    <definedName name="_MDE05" localSheetId="0">#REF!</definedName>
    <definedName name="_MDE05" localSheetId="11">#REF!</definedName>
    <definedName name="_MDE05" localSheetId="12">#REF!</definedName>
    <definedName name="_MDE05" localSheetId="14">#REF!</definedName>
    <definedName name="_MDE05" localSheetId="1">#REF!</definedName>
    <definedName name="_MDE05" localSheetId="7">#REF!</definedName>
    <definedName name="_MDE05" localSheetId="9">#REF!</definedName>
    <definedName name="_MDE05" localSheetId="10">#REF!</definedName>
    <definedName name="_MDE05">#REF!</definedName>
    <definedName name="_MDE06">[14]Peralatan!$BO$127</definedName>
    <definedName name="_MDE07" localSheetId="8">#REF!</definedName>
    <definedName name="_MDE07" localSheetId="13">#REF!</definedName>
    <definedName name="_MDE07" localSheetId="0">#REF!</definedName>
    <definedName name="_MDE07" localSheetId="11">#REF!</definedName>
    <definedName name="_MDE07" localSheetId="12">#REF!</definedName>
    <definedName name="_MDE07" localSheetId="14">#REF!</definedName>
    <definedName name="_MDE07" localSheetId="1">#REF!</definedName>
    <definedName name="_MDE07" localSheetId="7">#REF!</definedName>
    <definedName name="_MDE07" localSheetId="9">#REF!</definedName>
    <definedName name="_MDE07" localSheetId="10">#REF!</definedName>
    <definedName name="_MDE07">#REF!</definedName>
    <definedName name="_MDE08">[14]Peralatan!$BO$167</definedName>
    <definedName name="_MDE09" localSheetId="8">#REF!</definedName>
    <definedName name="_MDE09" localSheetId="13">#REF!</definedName>
    <definedName name="_MDE09" localSheetId="0">#REF!</definedName>
    <definedName name="_MDE09" localSheetId="11">#REF!</definedName>
    <definedName name="_MDE09" localSheetId="12">#REF!</definedName>
    <definedName name="_MDE09" localSheetId="14">#REF!</definedName>
    <definedName name="_MDE09" localSheetId="1">#REF!</definedName>
    <definedName name="_MDE09" localSheetId="7">#REF!</definedName>
    <definedName name="_MDE09" localSheetId="9">#REF!</definedName>
    <definedName name="_MDE09" localSheetId="10">#REF!</definedName>
    <definedName name="_MDE09">#REF!</definedName>
    <definedName name="_MDE10" localSheetId="8">#REF!</definedName>
    <definedName name="_MDE10" localSheetId="13">#REF!</definedName>
    <definedName name="_MDE10" localSheetId="0">#REF!</definedName>
    <definedName name="_MDE10" localSheetId="11">#REF!</definedName>
    <definedName name="_MDE10" localSheetId="12">#REF!</definedName>
    <definedName name="_MDE10" localSheetId="14">#REF!</definedName>
    <definedName name="_MDE10" localSheetId="1">#REF!</definedName>
    <definedName name="_MDE10" localSheetId="7">#REF!</definedName>
    <definedName name="_MDE10" localSheetId="9">#REF!</definedName>
    <definedName name="_MDE10" localSheetId="10">#REF!</definedName>
    <definedName name="_MDE10">#REF!</definedName>
    <definedName name="_MDE11" localSheetId="8">#REF!</definedName>
    <definedName name="_MDE11" localSheetId="13">#REF!</definedName>
    <definedName name="_MDE11" localSheetId="0">#REF!</definedName>
    <definedName name="_MDE11" localSheetId="11">#REF!</definedName>
    <definedName name="_MDE11" localSheetId="12">#REF!</definedName>
    <definedName name="_MDE11" localSheetId="14">#REF!</definedName>
    <definedName name="_MDE11" localSheetId="1">#REF!</definedName>
    <definedName name="_MDE11" localSheetId="7">#REF!</definedName>
    <definedName name="_MDE11" localSheetId="9">#REF!</definedName>
    <definedName name="_MDE11" localSheetId="10">#REF!</definedName>
    <definedName name="_MDE11">#REF!</definedName>
    <definedName name="_MDE12" localSheetId="8">#REF!</definedName>
    <definedName name="_MDE12" localSheetId="13">#REF!</definedName>
    <definedName name="_MDE12" localSheetId="0">#REF!</definedName>
    <definedName name="_MDE12" localSheetId="11">#REF!</definedName>
    <definedName name="_MDE12" localSheetId="12">#REF!</definedName>
    <definedName name="_MDE12" localSheetId="14">#REF!</definedName>
    <definedName name="_MDE12" localSheetId="1">#REF!</definedName>
    <definedName name="_MDE12" localSheetId="7">#REF!</definedName>
    <definedName name="_MDE12" localSheetId="9">#REF!</definedName>
    <definedName name="_MDE12" localSheetId="10">#REF!</definedName>
    <definedName name="_MDE12">#REF!</definedName>
    <definedName name="_MDE13" localSheetId="8">#REF!</definedName>
    <definedName name="_MDE13" localSheetId="13">#REF!</definedName>
    <definedName name="_MDE13" localSheetId="0">#REF!</definedName>
    <definedName name="_MDE13" localSheetId="11">#REF!</definedName>
    <definedName name="_MDE13" localSheetId="12">#REF!</definedName>
    <definedName name="_MDE13" localSheetId="14">#REF!</definedName>
    <definedName name="_MDE13" localSheetId="1">#REF!</definedName>
    <definedName name="_MDE13" localSheetId="7">#REF!</definedName>
    <definedName name="_MDE13" localSheetId="9">#REF!</definedName>
    <definedName name="_MDE13" localSheetId="10">#REF!</definedName>
    <definedName name="_MDE13">#REF!</definedName>
    <definedName name="_MDE14" localSheetId="8">#REF!</definedName>
    <definedName name="_MDE14" localSheetId="13">#REF!</definedName>
    <definedName name="_MDE14" localSheetId="0">#REF!</definedName>
    <definedName name="_MDE14" localSheetId="11">#REF!</definedName>
    <definedName name="_MDE14" localSheetId="12">#REF!</definedName>
    <definedName name="_MDE14" localSheetId="14">#REF!</definedName>
    <definedName name="_MDE14" localSheetId="1">#REF!</definedName>
    <definedName name="_MDE14" localSheetId="7">#REF!</definedName>
    <definedName name="_MDE14" localSheetId="9">#REF!</definedName>
    <definedName name="_MDE14" localSheetId="10">#REF!</definedName>
    <definedName name="_MDE14">#REF!</definedName>
    <definedName name="_MDE15" localSheetId="8">#REF!</definedName>
    <definedName name="_MDE15" localSheetId="13">#REF!</definedName>
    <definedName name="_MDE15" localSheetId="0">#REF!</definedName>
    <definedName name="_MDE15" localSheetId="11">#REF!</definedName>
    <definedName name="_MDE15" localSheetId="12">#REF!</definedName>
    <definedName name="_MDE15" localSheetId="14">#REF!</definedName>
    <definedName name="_MDE15" localSheetId="1">#REF!</definedName>
    <definedName name="_MDE15" localSheetId="7">#REF!</definedName>
    <definedName name="_MDE15" localSheetId="9">#REF!</definedName>
    <definedName name="_MDE15" localSheetId="10">#REF!</definedName>
    <definedName name="_MDE15">#REF!</definedName>
    <definedName name="_MDE16" localSheetId="8">#REF!</definedName>
    <definedName name="_MDE16" localSheetId="13">#REF!</definedName>
    <definedName name="_MDE16" localSheetId="0">#REF!</definedName>
    <definedName name="_MDE16" localSheetId="11">#REF!</definedName>
    <definedName name="_MDE16" localSheetId="12">#REF!</definedName>
    <definedName name="_MDE16" localSheetId="14">#REF!</definedName>
    <definedName name="_MDE16" localSheetId="1">#REF!</definedName>
    <definedName name="_MDE16" localSheetId="7">#REF!</definedName>
    <definedName name="_MDE16" localSheetId="9">#REF!</definedName>
    <definedName name="_MDE16" localSheetId="10">#REF!</definedName>
    <definedName name="_MDE16">#REF!</definedName>
    <definedName name="_MDE17" localSheetId="8">#REF!</definedName>
    <definedName name="_MDE17" localSheetId="13">#REF!</definedName>
    <definedName name="_MDE17" localSheetId="0">#REF!</definedName>
    <definedName name="_MDE17" localSheetId="11">#REF!</definedName>
    <definedName name="_MDE17" localSheetId="12">#REF!</definedName>
    <definedName name="_MDE17" localSheetId="14">#REF!</definedName>
    <definedName name="_MDE17" localSheetId="1">#REF!</definedName>
    <definedName name="_MDE17" localSheetId="7">#REF!</definedName>
    <definedName name="_MDE17" localSheetId="9">#REF!</definedName>
    <definedName name="_MDE17" localSheetId="10">#REF!</definedName>
    <definedName name="_MDE17">#REF!</definedName>
    <definedName name="_MDE18" localSheetId="8">#REF!</definedName>
    <definedName name="_MDE18" localSheetId="13">#REF!</definedName>
    <definedName name="_MDE18" localSheetId="0">#REF!</definedName>
    <definedName name="_MDE18" localSheetId="11">#REF!</definedName>
    <definedName name="_MDE18" localSheetId="12">#REF!</definedName>
    <definedName name="_MDE18" localSheetId="14">#REF!</definedName>
    <definedName name="_MDE18" localSheetId="1">#REF!</definedName>
    <definedName name="_MDE18" localSheetId="7">#REF!</definedName>
    <definedName name="_MDE18" localSheetId="9">#REF!</definedName>
    <definedName name="_MDE18" localSheetId="10">#REF!</definedName>
    <definedName name="_MDE18">#REF!</definedName>
    <definedName name="_MDE19" localSheetId="8">#REF!</definedName>
    <definedName name="_MDE19" localSheetId="13">#REF!</definedName>
    <definedName name="_MDE19" localSheetId="0">#REF!</definedName>
    <definedName name="_MDE19" localSheetId="11">#REF!</definedName>
    <definedName name="_MDE19" localSheetId="12">#REF!</definedName>
    <definedName name="_MDE19" localSheetId="14">#REF!</definedName>
    <definedName name="_MDE19" localSheetId="1">#REF!</definedName>
    <definedName name="_MDE19" localSheetId="7">#REF!</definedName>
    <definedName name="_MDE19" localSheetId="9">#REF!</definedName>
    <definedName name="_MDE19" localSheetId="10">#REF!</definedName>
    <definedName name="_MDE19">#REF!</definedName>
    <definedName name="_MDE20" localSheetId="8">#REF!</definedName>
    <definedName name="_MDE20" localSheetId="13">#REF!</definedName>
    <definedName name="_MDE20" localSheetId="0">#REF!</definedName>
    <definedName name="_MDE20" localSheetId="11">#REF!</definedName>
    <definedName name="_MDE20" localSheetId="12">#REF!</definedName>
    <definedName name="_MDE20" localSheetId="14">#REF!</definedName>
    <definedName name="_MDE20" localSheetId="1">#REF!</definedName>
    <definedName name="_MDE20" localSheetId="7">#REF!</definedName>
    <definedName name="_MDE20" localSheetId="9">#REF!</definedName>
    <definedName name="_MDE20" localSheetId="10">#REF!</definedName>
    <definedName name="_MDE20">#REF!</definedName>
    <definedName name="_MDE21" localSheetId="8">#REF!</definedName>
    <definedName name="_MDE21" localSheetId="13">#REF!</definedName>
    <definedName name="_MDE21" localSheetId="0">#REF!</definedName>
    <definedName name="_MDE21" localSheetId="11">#REF!</definedName>
    <definedName name="_MDE21" localSheetId="12">#REF!</definedName>
    <definedName name="_MDE21" localSheetId="14">#REF!</definedName>
    <definedName name="_MDE21" localSheetId="1">#REF!</definedName>
    <definedName name="_MDE21" localSheetId="7">#REF!</definedName>
    <definedName name="_MDE21" localSheetId="9">#REF!</definedName>
    <definedName name="_MDE21" localSheetId="10">#REF!</definedName>
    <definedName name="_MDE21">#REF!</definedName>
    <definedName name="_MDE22" localSheetId="8">#REF!</definedName>
    <definedName name="_MDE22" localSheetId="13">#REF!</definedName>
    <definedName name="_MDE22" localSheetId="0">#REF!</definedName>
    <definedName name="_MDE22" localSheetId="11">#REF!</definedName>
    <definedName name="_MDE22" localSheetId="12">#REF!</definedName>
    <definedName name="_MDE22" localSheetId="14">#REF!</definedName>
    <definedName name="_MDE22" localSheetId="1">#REF!</definedName>
    <definedName name="_MDE22" localSheetId="7">#REF!</definedName>
    <definedName name="_MDE22" localSheetId="9">#REF!</definedName>
    <definedName name="_MDE22" localSheetId="10">#REF!</definedName>
    <definedName name="_MDE22">#REF!</definedName>
    <definedName name="_MDE23" localSheetId="8">#REF!</definedName>
    <definedName name="_MDE23" localSheetId="13">#REF!</definedName>
    <definedName name="_MDE23" localSheetId="0">#REF!</definedName>
    <definedName name="_MDE23" localSheetId="11">#REF!</definedName>
    <definedName name="_MDE23" localSheetId="12">#REF!</definedName>
    <definedName name="_MDE23" localSheetId="14">#REF!</definedName>
    <definedName name="_MDE23" localSheetId="1">#REF!</definedName>
    <definedName name="_MDE23" localSheetId="7">#REF!</definedName>
    <definedName name="_MDE23" localSheetId="9">#REF!</definedName>
    <definedName name="_MDE23" localSheetId="10">#REF!</definedName>
    <definedName name="_MDE23">#REF!</definedName>
    <definedName name="_MDE24" localSheetId="8">#REF!</definedName>
    <definedName name="_MDE24" localSheetId="13">#REF!</definedName>
    <definedName name="_MDE24" localSheetId="0">#REF!</definedName>
    <definedName name="_MDE24" localSheetId="11">#REF!</definedName>
    <definedName name="_MDE24" localSheetId="12">#REF!</definedName>
    <definedName name="_MDE24" localSheetId="14">#REF!</definedName>
    <definedName name="_MDE24" localSheetId="1">#REF!</definedName>
    <definedName name="_MDE24" localSheetId="7">#REF!</definedName>
    <definedName name="_MDE24" localSheetId="9">#REF!</definedName>
    <definedName name="_MDE24" localSheetId="10">#REF!</definedName>
    <definedName name="_MDE24">#REF!</definedName>
    <definedName name="_MDE25" localSheetId="8">#REF!</definedName>
    <definedName name="_MDE25" localSheetId="13">#REF!</definedName>
    <definedName name="_MDE25" localSheetId="0">#REF!</definedName>
    <definedName name="_MDE25" localSheetId="11">#REF!</definedName>
    <definedName name="_MDE25" localSheetId="12">#REF!</definedName>
    <definedName name="_MDE25" localSheetId="14">#REF!</definedName>
    <definedName name="_MDE25" localSheetId="1">#REF!</definedName>
    <definedName name="_MDE25" localSheetId="7">#REF!</definedName>
    <definedName name="_MDE25" localSheetId="9">#REF!</definedName>
    <definedName name="_MDE25" localSheetId="10">#REF!</definedName>
    <definedName name="_MDE25">#REF!</definedName>
    <definedName name="_MDE26" localSheetId="8">#REF!</definedName>
    <definedName name="_MDE26" localSheetId="13">#REF!</definedName>
    <definedName name="_MDE26" localSheetId="0">#REF!</definedName>
    <definedName name="_MDE26" localSheetId="11">#REF!</definedName>
    <definedName name="_MDE26" localSheetId="12">#REF!</definedName>
    <definedName name="_MDE26" localSheetId="14">#REF!</definedName>
    <definedName name="_MDE26" localSheetId="1">#REF!</definedName>
    <definedName name="_MDE26" localSheetId="7">#REF!</definedName>
    <definedName name="_MDE26" localSheetId="9">#REF!</definedName>
    <definedName name="_MDE26" localSheetId="10">#REF!</definedName>
    <definedName name="_MDE26">#REF!</definedName>
    <definedName name="_MDE27" localSheetId="8">#REF!</definedName>
    <definedName name="_MDE27" localSheetId="13">#REF!</definedName>
    <definedName name="_MDE27" localSheetId="0">#REF!</definedName>
    <definedName name="_MDE27" localSheetId="11">#REF!</definedName>
    <definedName name="_MDE27" localSheetId="12">#REF!</definedName>
    <definedName name="_MDE27" localSheetId="14">#REF!</definedName>
    <definedName name="_MDE27" localSheetId="1">#REF!</definedName>
    <definedName name="_MDE27" localSheetId="7">#REF!</definedName>
    <definedName name="_MDE27" localSheetId="9">#REF!</definedName>
    <definedName name="_MDE27" localSheetId="10">#REF!</definedName>
    <definedName name="_MDE27">#REF!</definedName>
    <definedName name="_MDE28" localSheetId="8">#REF!</definedName>
    <definedName name="_MDE28" localSheetId="13">#REF!</definedName>
    <definedName name="_MDE28" localSheetId="0">#REF!</definedName>
    <definedName name="_MDE28" localSheetId="11">#REF!</definedName>
    <definedName name="_MDE28" localSheetId="12">#REF!</definedName>
    <definedName name="_MDE28" localSheetId="14">#REF!</definedName>
    <definedName name="_MDE28" localSheetId="1">#REF!</definedName>
    <definedName name="_MDE28" localSheetId="7">#REF!</definedName>
    <definedName name="_MDE28" localSheetId="9">#REF!</definedName>
    <definedName name="_MDE28" localSheetId="10">#REF!</definedName>
    <definedName name="_MDE28">#REF!</definedName>
    <definedName name="_MDE29" localSheetId="8">#REF!</definedName>
    <definedName name="_MDE29" localSheetId="13">#REF!</definedName>
    <definedName name="_MDE29" localSheetId="0">#REF!</definedName>
    <definedName name="_MDE29" localSheetId="11">#REF!</definedName>
    <definedName name="_MDE29" localSheetId="12">#REF!</definedName>
    <definedName name="_MDE29" localSheetId="14">#REF!</definedName>
    <definedName name="_MDE29" localSheetId="1">#REF!</definedName>
    <definedName name="_MDE29" localSheetId="7">#REF!</definedName>
    <definedName name="_MDE29" localSheetId="9">#REF!</definedName>
    <definedName name="_MDE29" localSheetId="10">#REF!</definedName>
    <definedName name="_MDE29">#REF!</definedName>
    <definedName name="_MDE30" localSheetId="8">#REF!</definedName>
    <definedName name="_MDE30" localSheetId="13">#REF!</definedName>
    <definedName name="_MDE30" localSheetId="0">#REF!</definedName>
    <definedName name="_MDE30" localSheetId="11">#REF!</definedName>
    <definedName name="_MDE30" localSheetId="12">#REF!</definedName>
    <definedName name="_MDE30" localSheetId="14">#REF!</definedName>
    <definedName name="_MDE30" localSheetId="1">#REF!</definedName>
    <definedName name="_MDE30" localSheetId="7">#REF!</definedName>
    <definedName name="_MDE30" localSheetId="9">#REF!</definedName>
    <definedName name="_MDE30" localSheetId="10">#REF!</definedName>
    <definedName name="_MDE30">#REF!</definedName>
    <definedName name="_MDE31" localSheetId="8">#REF!</definedName>
    <definedName name="_MDE31" localSheetId="13">#REF!</definedName>
    <definedName name="_MDE31" localSheetId="0">#REF!</definedName>
    <definedName name="_MDE31" localSheetId="11">#REF!</definedName>
    <definedName name="_MDE31" localSheetId="12">#REF!</definedName>
    <definedName name="_MDE31" localSheetId="14">#REF!</definedName>
    <definedName name="_MDE31" localSheetId="1">#REF!</definedName>
    <definedName name="_MDE31" localSheetId="7">#REF!</definedName>
    <definedName name="_MDE31" localSheetId="9">#REF!</definedName>
    <definedName name="_MDE31" localSheetId="10">#REF!</definedName>
    <definedName name="_MDE31">#REF!</definedName>
    <definedName name="_MDE32" localSheetId="8">#REF!</definedName>
    <definedName name="_MDE32" localSheetId="13">#REF!</definedName>
    <definedName name="_MDE32" localSheetId="0">#REF!</definedName>
    <definedName name="_MDE32" localSheetId="11">#REF!</definedName>
    <definedName name="_MDE32" localSheetId="12">#REF!</definedName>
    <definedName name="_MDE32" localSheetId="14">#REF!</definedName>
    <definedName name="_MDE32" localSheetId="1">#REF!</definedName>
    <definedName name="_MDE32" localSheetId="7">#REF!</definedName>
    <definedName name="_MDE32" localSheetId="9">#REF!</definedName>
    <definedName name="_MDE32" localSheetId="10">#REF!</definedName>
    <definedName name="_MDE32">#REF!</definedName>
    <definedName name="_MDE33" localSheetId="8">#REF!</definedName>
    <definedName name="_MDE33" localSheetId="13">#REF!</definedName>
    <definedName name="_MDE33" localSheetId="0">#REF!</definedName>
    <definedName name="_MDE33" localSheetId="11">#REF!</definedName>
    <definedName name="_MDE33" localSheetId="12">#REF!</definedName>
    <definedName name="_MDE33" localSheetId="14">#REF!</definedName>
    <definedName name="_MDE33" localSheetId="1">#REF!</definedName>
    <definedName name="_MDE33" localSheetId="7">#REF!</definedName>
    <definedName name="_MDE33" localSheetId="9">#REF!</definedName>
    <definedName name="_MDE33" localSheetId="10">#REF!</definedName>
    <definedName name="_MDE33">#REF!</definedName>
    <definedName name="_MDE34" localSheetId="8">#REF!</definedName>
    <definedName name="_MDE34" localSheetId="13">#REF!</definedName>
    <definedName name="_MDE34" localSheetId="0">#REF!</definedName>
    <definedName name="_MDE34" localSheetId="11">#REF!</definedName>
    <definedName name="_MDE34" localSheetId="12">#REF!</definedName>
    <definedName name="_MDE34" localSheetId="14">#REF!</definedName>
    <definedName name="_MDE34" localSheetId="1">#REF!</definedName>
    <definedName name="_MDE34" localSheetId="7">#REF!</definedName>
    <definedName name="_MDE34" localSheetId="9">#REF!</definedName>
    <definedName name="_MDE34" localSheetId="10">#REF!</definedName>
    <definedName name="_MDE34">#REF!</definedName>
    <definedName name="_MDE35">'[7]Peralatan (2)'!$R$27</definedName>
    <definedName name="_MDE36">'[29]Peralatan (2)'!$R$47</definedName>
    <definedName name="_MDE37">'[29]Peralatan (2)'!$R$67</definedName>
    <definedName name="_MDE38">'[29]Peralatan (2)'!$R$87</definedName>
    <definedName name="_MDE39">'[29]Peralatan (2)'!$R$107</definedName>
    <definedName name="_MDE40">'[29]Peralatan (2)'!$R$127</definedName>
    <definedName name="_MDE41">'[29]Peralatan (2)'!$R$147</definedName>
    <definedName name="_MDE42">'[29]Peralatan (2)'!$R$167</definedName>
    <definedName name="_MDE43">'[29]Peralatan (2)'!$R$187</definedName>
    <definedName name="_MDE44">'[29]Peralatan (2)'!$R$207</definedName>
    <definedName name="_MDE45">'[29]Peralatan (2)'!$R$227</definedName>
    <definedName name="_MDE46">'[29]Peralatan (2)'!$R$247</definedName>
    <definedName name="_MDE47">'[29]Peralatan (2)'!$R$267</definedName>
    <definedName name="_MDE48">'[29]Peralatan (2)'!$R$287</definedName>
    <definedName name="_MDE49">'[29]Peralatan (2)'!$R$307</definedName>
    <definedName name="_MDE50">'[29]Peralatan (2)'!$R$327</definedName>
    <definedName name="_MDE51">'[29]Peralatan (2)'!$R$347</definedName>
    <definedName name="_MDE52">'[29]Peralatan (2)'!$R$367</definedName>
    <definedName name="_MDE53">'[29]Peralatan (2)'!$R$387</definedName>
    <definedName name="_MDE54">'[29]Peralatan (2)'!$R$407</definedName>
    <definedName name="_MDE55">'[29]Peralatan (2)'!$R$427</definedName>
    <definedName name="_MDE56">'[29]Peralatan (2)'!$R$447</definedName>
    <definedName name="_MDE57">'[29]Peralatan (2)'!$R$467</definedName>
    <definedName name="_MDE58">'[29]Peralatan (2)'!$R$487</definedName>
    <definedName name="_MDE59">'[29]Peralatan (2)'!$R$507</definedName>
    <definedName name="_MDE60">'[29]Peralatan (2)'!$R$527</definedName>
    <definedName name="_MDE61">'[29]Peralatan (2)'!$R$547</definedName>
    <definedName name="_MDE62">'[29]Peralatan (2)'!$R$567</definedName>
    <definedName name="_MDE63">'[29]Peralatan (2)'!$R$587</definedName>
    <definedName name="_MDE64">'[29]Peralatan (2)'!$R$607</definedName>
    <definedName name="_MDE65">'[29]Peralatan (2)'!$R$627</definedName>
    <definedName name="_MDE66">'[29]Peralatan (2)'!$R$647</definedName>
    <definedName name="_MDE67">'[29]Peralatan (2)'!$R$667</definedName>
    <definedName name="_MDE68">'[29]Peralatan (2)'!$R$698</definedName>
    <definedName name="_ME01" localSheetId="8">#REF!</definedName>
    <definedName name="_ME01" localSheetId="13">#REF!</definedName>
    <definedName name="_ME01" localSheetId="0">#REF!</definedName>
    <definedName name="_ME01" localSheetId="11">#REF!</definedName>
    <definedName name="_ME01" localSheetId="12">#REF!</definedName>
    <definedName name="_ME01" localSheetId="14">#REF!</definedName>
    <definedName name="_ME01" localSheetId="1">#REF!</definedName>
    <definedName name="_ME01" localSheetId="7">#REF!</definedName>
    <definedName name="_ME01" localSheetId="9">#REF!</definedName>
    <definedName name="_ME01" localSheetId="10">#REF!</definedName>
    <definedName name="_ME01">#REF!</definedName>
    <definedName name="_ME02" localSheetId="8">#REF!</definedName>
    <definedName name="_ME02" localSheetId="13">#REF!</definedName>
    <definedName name="_ME02" localSheetId="0">#REF!</definedName>
    <definedName name="_ME02" localSheetId="11">#REF!</definedName>
    <definedName name="_ME02" localSheetId="12">#REF!</definedName>
    <definedName name="_ME02" localSheetId="14">#REF!</definedName>
    <definedName name="_ME02" localSheetId="1">#REF!</definedName>
    <definedName name="_ME02" localSheetId="7">#REF!</definedName>
    <definedName name="_ME02" localSheetId="9">#REF!</definedName>
    <definedName name="_ME02" localSheetId="10">#REF!</definedName>
    <definedName name="_ME02">#REF!</definedName>
    <definedName name="_ME03" localSheetId="8">#REF!</definedName>
    <definedName name="_ME03" localSheetId="13">#REF!</definedName>
    <definedName name="_ME03" localSheetId="0">#REF!</definedName>
    <definedName name="_ME03" localSheetId="11">#REF!</definedName>
    <definedName name="_ME03" localSheetId="12">#REF!</definedName>
    <definedName name="_ME03" localSheetId="14">#REF!</definedName>
    <definedName name="_ME03" localSheetId="1">#REF!</definedName>
    <definedName name="_ME03" localSheetId="7">#REF!</definedName>
    <definedName name="_ME03" localSheetId="9">#REF!</definedName>
    <definedName name="_ME03" localSheetId="10">#REF!</definedName>
    <definedName name="_ME03">#REF!</definedName>
    <definedName name="_ME04" localSheetId="8">#REF!</definedName>
    <definedName name="_ME04" localSheetId="13">#REF!</definedName>
    <definedName name="_ME04" localSheetId="0">#REF!</definedName>
    <definedName name="_ME04" localSheetId="11">#REF!</definedName>
    <definedName name="_ME04" localSheetId="12">#REF!</definedName>
    <definedName name="_ME04" localSheetId="14">#REF!</definedName>
    <definedName name="_ME04" localSheetId="1">#REF!</definedName>
    <definedName name="_ME04" localSheetId="7">#REF!</definedName>
    <definedName name="_ME04" localSheetId="9">#REF!</definedName>
    <definedName name="_ME04" localSheetId="10">#REF!</definedName>
    <definedName name="_ME04">#REF!</definedName>
    <definedName name="_ME05" localSheetId="8">#REF!</definedName>
    <definedName name="_ME05" localSheetId="13">#REF!</definedName>
    <definedName name="_ME05" localSheetId="0">#REF!</definedName>
    <definedName name="_ME05" localSheetId="11">#REF!</definedName>
    <definedName name="_ME05" localSheetId="12">#REF!</definedName>
    <definedName name="_ME05" localSheetId="14">#REF!</definedName>
    <definedName name="_ME05" localSheetId="1">#REF!</definedName>
    <definedName name="_ME05" localSheetId="7">#REF!</definedName>
    <definedName name="_ME05" localSheetId="9">#REF!</definedName>
    <definedName name="_ME05" localSheetId="10">#REF!</definedName>
    <definedName name="_ME05">#REF!</definedName>
    <definedName name="_ME06" localSheetId="8">#REF!</definedName>
    <definedName name="_ME06" localSheetId="13">#REF!</definedName>
    <definedName name="_ME06" localSheetId="0">#REF!</definedName>
    <definedName name="_ME06" localSheetId="11">#REF!</definedName>
    <definedName name="_ME06" localSheetId="12">#REF!</definedName>
    <definedName name="_ME06" localSheetId="14">#REF!</definedName>
    <definedName name="_ME06" localSheetId="1">#REF!</definedName>
    <definedName name="_ME06" localSheetId="7">#REF!</definedName>
    <definedName name="_ME06" localSheetId="9">#REF!</definedName>
    <definedName name="_ME06" localSheetId="10">#REF!</definedName>
    <definedName name="_ME06">#REF!</definedName>
    <definedName name="_ME07" localSheetId="8">#REF!</definedName>
    <definedName name="_ME07" localSheetId="13">#REF!</definedName>
    <definedName name="_ME07" localSheetId="0">#REF!</definedName>
    <definedName name="_ME07" localSheetId="11">#REF!</definedName>
    <definedName name="_ME07" localSheetId="12">#REF!</definedName>
    <definedName name="_ME07" localSheetId="14">#REF!</definedName>
    <definedName name="_ME07" localSheetId="1">#REF!</definedName>
    <definedName name="_ME07" localSheetId="7">#REF!</definedName>
    <definedName name="_ME07" localSheetId="9">#REF!</definedName>
    <definedName name="_ME07" localSheetId="10">#REF!</definedName>
    <definedName name="_ME07">#REF!</definedName>
    <definedName name="_ME08" localSheetId="8">#REF!</definedName>
    <definedName name="_ME08" localSheetId="13">#REF!</definedName>
    <definedName name="_ME08" localSheetId="0">#REF!</definedName>
    <definedName name="_ME08" localSheetId="11">#REF!</definedName>
    <definedName name="_ME08" localSheetId="12">#REF!</definedName>
    <definedName name="_ME08" localSheetId="14">#REF!</definedName>
    <definedName name="_ME08" localSheetId="1">#REF!</definedName>
    <definedName name="_ME08" localSheetId="7">#REF!</definedName>
    <definedName name="_ME08" localSheetId="9">#REF!</definedName>
    <definedName name="_ME08" localSheetId="10">#REF!</definedName>
    <definedName name="_ME08">#REF!</definedName>
    <definedName name="_ME09" localSheetId="8">#REF!</definedName>
    <definedName name="_ME09" localSheetId="13">#REF!</definedName>
    <definedName name="_ME09" localSheetId="0">#REF!</definedName>
    <definedName name="_ME09" localSheetId="11">#REF!</definedName>
    <definedName name="_ME09" localSheetId="12">#REF!</definedName>
    <definedName name="_ME09" localSheetId="14">#REF!</definedName>
    <definedName name="_ME09" localSheetId="1">#REF!</definedName>
    <definedName name="_ME09" localSheetId="7">#REF!</definedName>
    <definedName name="_ME09" localSheetId="9">#REF!</definedName>
    <definedName name="_ME09" localSheetId="10">#REF!</definedName>
    <definedName name="_ME09">#REF!</definedName>
    <definedName name="_ME10" localSheetId="8">#REF!</definedName>
    <definedName name="_ME10" localSheetId="13">#REF!</definedName>
    <definedName name="_ME10" localSheetId="0">#REF!</definedName>
    <definedName name="_ME10" localSheetId="11">#REF!</definedName>
    <definedName name="_ME10" localSheetId="12">#REF!</definedName>
    <definedName name="_ME10" localSheetId="14">#REF!</definedName>
    <definedName name="_ME10" localSheetId="1">#REF!</definedName>
    <definedName name="_ME10" localSheetId="7">#REF!</definedName>
    <definedName name="_ME10" localSheetId="9">#REF!</definedName>
    <definedName name="_ME10" localSheetId="10">#REF!</definedName>
    <definedName name="_ME10">#REF!</definedName>
    <definedName name="_ME11" localSheetId="8">#REF!</definedName>
    <definedName name="_ME11" localSheetId="13">#REF!</definedName>
    <definedName name="_ME11" localSheetId="0">#REF!</definedName>
    <definedName name="_ME11" localSheetId="11">#REF!</definedName>
    <definedName name="_ME11" localSheetId="12">#REF!</definedName>
    <definedName name="_ME11" localSheetId="14">#REF!</definedName>
    <definedName name="_ME11" localSheetId="1">#REF!</definedName>
    <definedName name="_ME11" localSheetId="7">#REF!</definedName>
    <definedName name="_ME11" localSheetId="9">#REF!</definedName>
    <definedName name="_ME11" localSheetId="10">#REF!</definedName>
    <definedName name="_ME11">#REF!</definedName>
    <definedName name="_ME12" localSheetId="8">#REF!</definedName>
    <definedName name="_ME12" localSheetId="13">#REF!</definedName>
    <definedName name="_ME12" localSheetId="0">#REF!</definedName>
    <definedName name="_ME12" localSheetId="11">#REF!</definedName>
    <definedName name="_ME12" localSheetId="12">#REF!</definedName>
    <definedName name="_ME12" localSheetId="14">#REF!</definedName>
    <definedName name="_ME12" localSheetId="1">#REF!</definedName>
    <definedName name="_ME12" localSheetId="7">#REF!</definedName>
    <definedName name="_ME12" localSheetId="9">#REF!</definedName>
    <definedName name="_ME12" localSheetId="10">#REF!</definedName>
    <definedName name="_ME12">#REF!</definedName>
    <definedName name="_ME13" localSheetId="8">#REF!</definedName>
    <definedName name="_ME13" localSheetId="13">#REF!</definedName>
    <definedName name="_ME13" localSheetId="0">#REF!</definedName>
    <definedName name="_ME13" localSheetId="11">#REF!</definedName>
    <definedName name="_ME13" localSheetId="12">#REF!</definedName>
    <definedName name="_ME13" localSheetId="14">#REF!</definedName>
    <definedName name="_ME13" localSheetId="1">#REF!</definedName>
    <definedName name="_ME13" localSheetId="7">#REF!</definedName>
    <definedName name="_ME13" localSheetId="9">#REF!</definedName>
    <definedName name="_ME13" localSheetId="10">#REF!</definedName>
    <definedName name="_ME13">#REF!</definedName>
    <definedName name="_ME14" localSheetId="8">#REF!</definedName>
    <definedName name="_ME14" localSheetId="13">#REF!</definedName>
    <definedName name="_ME14" localSheetId="0">#REF!</definedName>
    <definedName name="_ME14" localSheetId="11">#REF!</definedName>
    <definedName name="_ME14" localSheetId="12">#REF!</definedName>
    <definedName name="_ME14" localSheetId="14">#REF!</definedName>
    <definedName name="_ME14" localSheetId="1">#REF!</definedName>
    <definedName name="_ME14" localSheetId="7">#REF!</definedName>
    <definedName name="_ME14" localSheetId="9">#REF!</definedName>
    <definedName name="_ME14" localSheetId="10">#REF!</definedName>
    <definedName name="_ME14">#REF!</definedName>
    <definedName name="_ME15" localSheetId="8">#REF!</definedName>
    <definedName name="_ME15" localSheetId="13">#REF!</definedName>
    <definedName name="_ME15" localSheetId="0">#REF!</definedName>
    <definedName name="_ME15" localSheetId="11">#REF!</definedName>
    <definedName name="_ME15" localSheetId="12">#REF!</definedName>
    <definedName name="_ME15" localSheetId="14">#REF!</definedName>
    <definedName name="_ME15" localSheetId="1">#REF!</definedName>
    <definedName name="_ME15" localSheetId="7">#REF!</definedName>
    <definedName name="_ME15" localSheetId="9">#REF!</definedName>
    <definedName name="_ME15" localSheetId="10">#REF!</definedName>
    <definedName name="_ME15">#REF!</definedName>
    <definedName name="_ME16" localSheetId="8">#REF!</definedName>
    <definedName name="_ME16" localSheetId="13">#REF!</definedName>
    <definedName name="_ME16" localSheetId="0">#REF!</definedName>
    <definedName name="_ME16" localSheetId="11">#REF!</definedName>
    <definedName name="_ME16" localSheetId="12">#REF!</definedName>
    <definedName name="_ME16" localSheetId="14">#REF!</definedName>
    <definedName name="_ME16" localSheetId="1">#REF!</definedName>
    <definedName name="_ME16" localSheetId="7">#REF!</definedName>
    <definedName name="_ME16" localSheetId="9">#REF!</definedName>
    <definedName name="_ME16" localSheetId="10">#REF!</definedName>
    <definedName name="_ME16">#REF!</definedName>
    <definedName name="_ME17" localSheetId="8">#REF!</definedName>
    <definedName name="_ME17" localSheetId="13">#REF!</definedName>
    <definedName name="_ME17" localSheetId="0">#REF!</definedName>
    <definedName name="_ME17" localSheetId="11">#REF!</definedName>
    <definedName name="_ME17" localSheetId="12">#REF!</definedName>
    <definedName name="_ME17" localSheetId="14">#REF!</definedName>
    <definedName name="_ME17" localSheetId="1">#REF!</definedName>
    <definedName name="_ME17" localSheetId="7">#REF!</definedName>
    <definedName name="_ME17" localSheetId="9">#REF!</definedName>
    <definedName name="_ME17" localSheetId="10">#REF!</definedName>
    <definedName name="_ME17">#REF!</definedName>
    <definedName name="_ME18" localSheetId="8">#REF!</definedName>
    <definedName name="_ME18" localSheetId="13">#REF!</definedName>
    <definedName name="_ME18" localSheetId="0">#REF!</definedName>
    <definedName name="_ME18" localSheetId="11">#REF!</definedName>
    <definedName name="_ME18" localSheetId="12">#REF!</definedName>
    <definedName name="_ME18" localSheetId="14">#REF!</definedName>
    <definedName name="_ME18" localSheetId="1">#REF!</definedName>
    <definedName name="_ME18" localSheetId="7">#REF!</definedName>
    <definedName name="_ME18" localSheetId="9">#REF!</definedName>
    <definedName name="_ME18" localSheetId="10">#REF!</definedName>
    <definedName name="_ME18">#REF!</definedName>
    <definedName name="_ME19" localSheetId="8">#REF!</definedName>
    <definedName name="_ME19" localSheetId="13">#REF!</definedName>
    <definedName name="_ME19" localSheetId="0">#REF!</definedName>
    <definedName name="_ME19" localSheetId="11">#REF!</definedName>
    <definedName name="_ME19" localSheetId="12">#REF!</definedName>
    <definedName name="_ME19" localSheetId="14">#REF!</definedName>
    <definedName name="_ME19" localSheetId="1">#REF!</definedName>
    <definedName name="_ME19" localSheetId="7">#REF!</definedName>
    <definedName name="_ME19" localSheetId="9">#REF!</definedName>
    <definedName name="_ME19" localSheetId="10">#REF!</definedName>
    <definedName name="_ME19">#REF!</definedName>
    <definedName name="_ME20" localSheetId="8">#REF!</definedName>
    <definedName name="_ME20" localSheetId="13">#REF!</definedName>
    <definedName name="_ME20" localSheetId="0">#REF!</definedName>
    <definedName name="_ME20" localSheetId="11">#REF!</definedName>
    <definedName name="_ME20" localSheetId="12">#REF!</definedName>
    <definedName name="_ME20" localSheetId="14">#REF!</definedName>
    <definedName name="_ME20" localSheetId="1">#REF!</definedName>
    <definedName name="_ME20" localSheetId="7">#REF!</definedName>
    <definedName name="_ME20" localSheetId="9">#REF!</definedName>
    <definedName name="_ME20" localSheetId="10">#REF!</definedName>
    <definedName name="_ME20">#REF!</definedName>
    <definedName name="_ME21" localSheetId="8">#REF!</definedName>
    <definedName name="_ME21" localSheetId="13">#REF!</definedName>
    <definedName name="_ME21" localSheetId="0">#REF!</definedName>
    <definedName name="_ME21" localSheetId="11">#REF!</definedName>
    <definedName name="_ME21" localSheetId="12">#REF!</definedName>
    <definedName name="_ME21" localSheetId="14">#REF!</definedName>
    <definedName name="_ME21" localSheetId="1">#REF!</definedName>
    <definedName name="_ME21" localSheetId="7">#REF!</definedName>
    <definedName name="_ME21" localSheetId="9">#REF!</definedName>
    <definedName name="_ME21" localSheetId="10">#REF!</definedName>
    <definedName name="_ME21">#REF!</definedName>
    <definedName name="_ME22" localSheetId="8">#REF!</definedName>
    <definedName name="_ME22" localSheetId="13">#REF!</definedName>
    <definedName name="_ME22" localSheetId="0">#REF!</definedName>
    <definedName name="_ME22" localSheetId="11">#REF!</definedName>
    <definedName name="_ME22" localSheetId="12">#REF!</definedName>
    <definedName name="_ME22" localSheetId="14">#REF!</definedName>
    <definedName name="_ME22" localSheetId="1">#REF!</definedName>
    <definedName name="_ME22" localSheetId="7">#REF!</definedName>
    <definedName name="_ME22" localSheetId="9">#REF!</definedName>
    <definedName name="_ME22" localSheetId="10">#REF!</definedName>
    <definedName name="_ME22">#REF!</definedName>
    <definedName name="_ME23" localSheetId="8">#REF!</definedName>
    <definedName name="_ME23" localSheetId="13">#REF!</definedName>
    <definedName name="_ME23" localSheetId="0">#REF!</definedName>
    <definedName name="_ME23" localSheetId="11">#REF!</definedName>
    <definedName name="_ME23" localSheetId="12">#REF!</definedName>
    <definedName name="_ME23" localSheetId="14">#REF!</definedName>
    <definedName name="_ME23" localSheetId="1">#REF!</definedName>
    <definedName name="_ME23" localSheetId="7">#REF!</definedName>
    <definedName name="_ME23" localSheetId="9">#REF!</definedName>
    <definedName name="_ME23" localSheetId="10">#REF!</definedName>
    <definedName name="_ME23">#REF!</definedName>
    <definedName name="_ME24" localSheetId="8">#REF!</definedName>
    <definedName name="_ME24" localSheetId="13">#REF!</definedName>
    <definedName name="_ME24" localSheetId="0">#REF!</definedName>
    <definedName name="_ME24" localSheetId="11">#REF!</definedName>
    <definedName name="_ME24" localSheetId="12">#REF!</definedName>
    <definedName name="_ME24" localSheetId="14">#REF!</definedName>
    <definedName name="_ME24" localSheetId="1">#REF!</definedName>
    <definedName name="_ME24" localSheetId="7">#REF!</definedName>
    <definedName name="_ME24" localSheetId="9">#REF!</definedName>
    <definedName name="_ME24" localSheetId="10">#REF!</definedName>
    <definedName name="_ME24">#REF!</definedName>
    <definedName name="_ME25" localSheetId="8">#REF!</definedName>
    <definedName name="_ME25" localSheetId="13">#REF!</definedName>
    <definedName name="_ME25" localSheetId="0">#REF!</definedName>
    <definedName name="_ME25" localSheetId="11">#REF!</definedName>
    <definedName name="_ME25" localSheetId="12">#REF!</definedName>
    <definedName name="_ME25" localSheetId="14">#REF!</definedName>
    <definedName name="_ME25" localSheetId="1">#REF!</definedName>
    <definedName name="_ME25" localSheetId="7">#REF!</definedName>
    <definedName name="_ME25" localSheetId="9">#REF!</definedName>
    <definedName name="_ME25" localSheetId="10">#REF!</definedName>
    <definedName name="_ME25">#REF!</definedName>
    <definedName name="_ME26" localSheetId="8">#REF!</definedName>
    <definedName name="_ME26" localSheetId="13">#REF!</definedName>
    <definedName name="_ME26" localSheetId="0">#REF!</definedName>
    <definedName name="_ME26" localSheetId="11">#REF!</definedName>
    <definedName name="_ME26" localSheetId="12">#REF!</definedName>
    <definedName name="_ME26" localSheetId="14">#REF!</definedName>
    <definedName name="_ME26" localSheetId="1">#REF!</definedName>
    <definedName name="_ME26" localSheetId="7">#REF!</definedName>
    <definedName name="_ME26" localSheetId="9">#REF!</definedName>
    <definedName name="_ME26" localSheetId="10">#REF!</definedName>
    <definedName name="_ME26">#REF!</definedName>
    <definedName name="_ME27" localSheetId="8">#REF!</definedName>
    <definedName name="_ME27" localSheetId="13">#REF!</definedName>
    <definedName name="_ME27" localSheetId="0">#REF!</definedName>
    <definedName name="_ME27" localSheetId="11">#REF!</definedName>
    <definedName name="_ME27" localSheetId="12">#REF!</definedName>
    <definedName name="_ME27" localSheetId="14">#REF!</definedName>
    <definedName name="_ME27" localSheetId="1">#REF!</definedName>
    <definedName name="_ME27" localSheetId="7">#REF!</definedName>
    <definedName name="_ME27" localSheetId="9">#REF!</definedName>
    <definedName name="_ME27" localSheetId="10">#REF!</definedName>
    <definedName name="_ME27">#REF!</definedName>
    <definedName name="_ME28" localSheetId="8">#REF!</definedName>
    <definedName name="_ME28" localSheetId="13">#REF!</definedName>
    <definedName name="_ME28" localSheetId="0">#REF!</definedName>
    <definedName name="_ME28" localSheetId="11">#REF!</definedName>
    <definedName name="_ME28" localSheetId="12">#REF!</definedName>
    <definedName name="_ME28" localSheetId="14">#REF!</definedName>
    <definedName name="_ME28" localSheetId="1">#REF!</definedName>
    <definedName name="_ME28" localSheetId="7">#REF!</definedName>
    <definedName name="_ME28" localSheetId="9">#REF!</definedName>
    <definedName name="_ME28" localSheetId="10">#REF!</definedName>
    <definedName name="_ME28">#REF!</definedName>
    <definedName name="_ME29" localSheetId="8">#REF!</definedName>
    <definedName name="_ME29" localSheetId="13">#REF!</definedName>
    <definedName name="_ME29" localSheetId="0">#REF!</definedName>
    <definedName name="_ME29" localSheetId="11">#REF!</definedName>
    <definedName name="_ME29" localSheetId="12">#REF!</definedName>
    <definedName name="_ME29" localSheetId="14">#REF!</definedName>
    <definedName name="_ME29" localSheetId="1">#REF!</definedName>
    <definedName name="_ME29" localSheetId="7">#REF!</definedName>
    <definedName name="_ME29" localSheetId="9">#REF!</definedName>
    <definedName name="_ME29" localSheetId="10">#REF!</definedName>
    <definedName name="_ME29">#REF!</definedName>
    <definedName name="_ME30" localSheetId="8">#REF!</definedName>
    <definedName name="_ME30" localSheetId="13">#REF!</definedName>
    <definedName name="_ME30" localSheetId="0">#REF!</definedName>
    <definedName name="_ME30" localSheetId="11">#REF!</definedName>
    <definedName name="_ME30" localSheetId="12">#REF!</definedName>
    <definedName name="_ME30" localSheetId="14">#REF!</definedName>
    <definedName name="_ME30" localSheetId="1">#REF!</definedName>
    <definedName name="_ME30" localSheetId="7">#REF!</definedName>
    <definedName name="_ME30" localSheetId="9">#REF!</definedName>
    <definedName name="_ME30" localSheetId="10">#REF!</definedName>
    <definedName name="_ME30">#REF!</definedName>
    <definedName name="_ME31" localSheetId="8">#REF!</definedName>
    <definedName name="_ME31" localSheetId="13">#REF!</definedName>
    <definedName name="_ME31" localSheetId="0">#REF!</definedName>
    <definedName name="_ME31" localSheetId="11">#REF!</definedName>
    <definedName name="_ME31" localSheetId="12">#REF!</definedName>
    <definedName name="_ME31" localSheetId="14">#REF!</definedName>
    <definedName name="_ME31" localSheetId="1">#REF!</definedName>
    <definedName name="_ME31" localSheetId="7">#REF!</definedName>
    <definedName name="_ME31" localSheetId="9">#REF!</definedName>
    <definedName name="_ME31" localSheetId="10">#REF!</definedName>
    <definedName name="_ME31">#REF!</definedName>
    <definedName name="_ME32" localSheetId="8">#REF!</definedName>
    <definedName name="_ME32" localSheetId="13">#REF!</definedName>
    <definedName name="_ME32" localSheetId="0">#REF!</definedName>
    <definedName name="_ME32" localSheetId="11">#REF!</definedName>
    <definedName name="_ME32" localSheetId="12">#REF!</definedName>
    <definedName name="_ME32" localSheetId="14">#REF!</definedName>
    <definedName name="_ME32" localSheetId="1">#REF!</definedName>
    <definedName name="_ME32" localSheetId="7">#REF!</definedName>
    <definedName name="_ME32" localSheetId="9">#REF!</definedName>
    <definedName name="_ME32" localSheetId="10">#REF!</definedName>
    <definedName name="_ME32">#REF!</definedName>
    <definedName name="_ME33" localSheetId="8">#REF!</definedName>
    <definedName name="_ME33" localSheetId="13">#REF!</definedName>
    <definedName name="_ME33" localSheetId="0">#REF!</definedName>
    <definedName name="_ME33" localSheetId="11">#REF!</definedName>
    <definedName name="_ME33" localSheetId="12">#REF!</definedName>
    <definedName name="_ME33" localSheetId="14">#REF!</definedName>
    <definedName name="_ME33" localSheetId="1">#REF!</definedName>
    <definedName name="_ME33" localSheetId="7">#REF!</definedName>
    <definedName name="_ME33" localSheetId="9">#REF!</definedName>
    <definedName name="_ME33" localSheetId="10">#REF!</definedName>
    <definedName name="_ME33">#REF!</definedName>
    <definedName name="_ME34" localSheetId="8">#REF!</definedName>
    <definedName name="_ME34" localSheetId="13">#REF!</definedName>
    <definedName name="_ME34" localSheetId="0">#REF!</definedName>
    <definedName name="_ME34" localSheetId="11">#REF!</definedName>
    <definedName name="_ME34" localSheetId="12">#REF!</definedName>
    <definedName name="_ME34" localSheetId="14">#REF!</definedName>
    <definedName name="_ME34" localSheetId="1">#REF!</definedName>
    <definedName name="_ME34" localSheetId="7">#REF!</definedName>
    <definedName name="_ME34" localSheetId="9">#REF!</definedName>
    <definedName name="_ME34" localSheetId="10">#REF!</definedName>
    <definedName name="_ME34">#REF!</definedName>
    <definedName name="_ME35">'[7]Peralatan (2)'!$R$26</definedName>
    <definedName name="_ME36">'[29]Peralatan (2)'!$R$46</definedName>
    <definedName name="_ME37">'[29]Peralatan (2)'!$R$66</definedName>
    <definedName name="_ME38">'[29]Peralatan (2)'!$R$86</definedName>
    <definedName name="_ME39">'[29]Peralatan (2)'!$R$106</definedName>
    <definedName name="_ME40">'[29]Peralatan (2)'!$R$126</definedName>
    <definedName name="_ME41">'[29]Peralatan (2)'!$R$146</definedName>
    <definedName name="_ME42">'[29]Peralatan (2)'!$R$166</definedName>
    <definedName name="_ME43">'[29]Peralatan (2)'!$R$186</definedName>
    <definedName name="_ME44">'[29]Peralatan (2)'!$R$206</definedName>
    <definedName name="_ME45">'[29]Peralatan (2)'!$R$226</definedName>
    <definedName name="_ME46">'[29]Peralatan (2)'!$R$246</definedName>
    <definedName name="_ME47">'[29]Peralatan (2)'!$R$266</definedName>
    <definedName name="_ME48">'[29]Peralatan (2)'!$R$286</definedName>
    <definedName name="_ME49">'[29]Peralatan (2)'!$R$306</definedName>
    <definedName name="_ME50">'[29]Peralatan (2)'!$R$326</definedName>
    <definedName name="_ME51">'[29]Peralatan (2)'!$R$346</definedName>
    <definedName name="_ME52">'[29]Peralatan (2)'!$R$366</definedName>
    <definedName name="_ME53">'[29]Peralatan (2)'!$R$386</definedName>
    <definedName name="_ME54">'[29]Peralatan (2)'!$R$406</definedName>
    <definedName name="_ME55">'[29]Peralatan (2)'!$R$426</definedName>
    <definedName name="_ME56">'[29]Peralatan (2)'!$R$446</definedName>
    <definedName name="_ME57">'[29]Peralatan (2)'!$R$466</definedName>
    <definedName name="_ME58">'[29]Peralatan (2)'!$R$486</definedName>
    <definedName name="_ME59">'[29]Peralatan (2)'!$R$506</definedName>
    <definedName name="_ME60">'[29]Peralatan (2)'!$R$526</definedName>
    <definedName name="_ME61">'[29]Peralatan (2)'!$R$546</definedName>
    <definedName name="_ME62">'[29]Peralatan (2)'!$R$566</definedName>
    <definedName name="_ME63">'[29]Peralatan (2)'!$R$586</definedName>
    <definedName name="_ME64">'[29]Peralatan (2)'!$R$606</definedName>
    <definedName name="_ME65">'[29]Peralatan (2)'!$R$626</definedName>
    <definedName name="_ME66">'[29]Peralatan (2)'!$R$646</definedName>
    <definedName name="_ME67">'[29]Peralatan (2)'!$R$666</definedName>
    <definedName name="_ME68">'[29]Peralatan (2)'!$R$697</definedName>
    <definedName name="_MEN1" localSheetId="8">#REF!</definedName>
    <definedName name="_MEN1" localSheetId="13">#REF!</definedName>
    <definedName name="_MEN1" localSheetId="0">#REF!</definedName>
    <definedName name="_MEN1" localSheetId="11">#REF!</definedName>
    <definedName name="_MEN1" localSheetId="12">#REF!</definedName>
    <definedName name="_MEN1" localSheetId="14">#REF!</definedName>
    <definedName name="_MEN1" localSheetId="1">#REF!</definedName>
    <definedName name="_MEN1" localSheetId="7">#REF!</definedName>
    <definedName name="_MEN1" localSheetId="9">#REF!</definedName>
    <definedName name="_MEN1" localSheetId="10">#REF!</definedName>
    <definedName name="_MEN1">#REF!</definedName>
    <definedName name="_MET1" localSheetId="8">#REF!</definedName>
    <definedName name="_MET1" localSheetId="13">#REF!</definedName>
    <definedName name="_MET1" localSheetId="0">#REF!</definedName>
    <definedName name="_MET1" localSheetId="11">#REF!</definedName>
    <definedName name="_MET1" localSheetId="12">#REF!</definedName>
    <definedName name="_MET1" localSheetId="14">#REF!</definedName>
    <definedName name="_MET1" localSheetId="1">#REF!</definedName>
    <definedName name="_MET1" localSheetId="7">#REF!</definedName>
    <definedName name="_MET1" localSheetId="9">#REF!</definedName>
    <definedName name="_MET1" localSheetId="10">#REF!</definedName>
    <definedName name="_MET1">#REF!</definedName>
    <definedName name="_MET2" localSheetId="8">#REF!</definedName>
    <definedName name="_MET2" localSheetId="13">#REF!</definedName>
    <definedName name="_MET2" localSheetId="0">#REF!</definedName>
    <definedName name="_MET2" localSheetId="11">#REF!</definedName>
    <definedName name="_MET2" localSheetId="12">#REF!</definedName>
    <definedName name="_MET2" localSheetId="14">#REF!</definedName>
    <definedName name="_MET2" localSheetId="1">#REF!</definedName>
    <definedName name="_MET2" localSheetId="7">#REF!</definedName>
    <definedName name="_MET2" localSheetId="9">#REF!</definedName>
    <definedName name="_MET2" localSheetId="10">#REF!</definedName>
    <definedName name="_MET2">#REF!</definedName>
    <definedName name="_MJ1" localSheetId="8">#REF!</definedName>
    <definedName name="_MJ1" localSheetId="13">#REF!</definedName>
    <definedName name="_MJ1" localSheetId="0">#REF!</definedName>
    <definedName name="_MJ1" localSheetId="11">#REF!</definedName>
    <definedName name="_MJ1" localSheetId="12">#REF!</definedName>
    <definedName name="_MJ1" localSheetId="14">#REF!</definedName>
    <definedName name="_MJ1" localSheetId="1">#REF!</definedName>
    <definedName name="_MJ1" localSheetId="7">#REF!</definedName>
    <definedName name="_MJ1" localSheetId="9">#REF!</definedName>
    <definedName name="_MJ1" localSheetId="10">#REF!</definedName>
    <definedName name="_MJ1">#REF!</definedName>
    <definedName name="_MJ2" localSheetId="8">#REF!</definedName>
    <definedName name="_MJ2" localSheetId="13">#REF!</definedName>
    <definedName name="_MJ2" localSheetId="0">#REF!</definedName>
    <definedName name="_MJ2" localSheetId="11">#REF!</definedName>
    <definedName name="_MJ2" localSheetId="12">#REF!</definedName>
    <definedName name="_MJ2" localSheetId="14">#REF!</definedName>
    <definedName name="_MJ2" localSheetId="1">#REF!</definedName>
    <definedName name="_MJ2" localSheetId="7">#REF!</definedName>
    <definedName name="_MJ2" localSheetId="9">#REF!</definedName>
    <definedName name="_MJ2" localSheetId="10">#REF!</definedName>
    <definedName name="_MJ2">#REF!</definedName>
    <definedName name="_MMM01" localSheetId="8">#REF!</definedName>
    <definedName name="_MMM01" localSheetId="13">#REF!</definedName>
    <definedName name="_MMM01" localSheetId="0">#REF!</definedName>
    <definedName name="_MMM01" localSheetId="11">#REF!</definedName>
    <definedName name="_MMM01" localSheetId="12">#REF!</definedName>
    <definedName name="_MMM01" localSheetId="14">#REF!</definedName>
    <definedName name="_MMM01" localSheetId="1">#REF!</definedName>
    <definedName name="_MMM01" localSheetId="7">#REF!</definedName>
    <definedName name="_MMM01" localSheetId="9">#REF!</definedName>
    <definedName name="_MMM01" localSheetId="10">#REF!</definedName>
    <definedName name="_MMM01">#REF!</definedName>
    <definedName name="_MMM02" localSheetId="8">#REF!</definedName>
    <definedName name="_MMM02" localSheetId="13">#REF!</definedName>
    <definedName name="_MMM02" localSheetId="0">#REF!</definedName>
    <definedName name="_MMM02" localSheetId="11">#REF!</definedName>
    <definedName name="_MMM02" localSheetId="12">#REF!</definedName>
    <definedName name="_MMM02" localSheetId="14">#REF!</definedName>
    <definedName name="_MMM02" localSheetId="1">#REF!</definedName>
    <definedName name="_MMM02" localSheetId="7">#REF!</definedName>
    <definedName name="_MMM02" localSheetId="9">#REF!</definedName>
    <definedName name="_MMM02" localSheetId="10">#REF!</definedName>
    <definedName name="_MMM02">#REF!</definedName>
    <definedName name="_MMM03" localSheetId="8">#REF!</definedName>
    <definedName name="_MMM03" localSheetId="13">#REF!</definedName>
    <definedName name="_MMM03" localSheetId="0">#REF!</definedName>
    <definedName name="_MMM03" localSheetId="11">#REF!</definedName>
    <definedName name="_MMM03" localSheetId="12">#REF!</definedName>
    <definedName name="_MMM03" localSheetId="14">#REF!</definedName>
    <definedName name="_MMM03" localSheetId="1">#REF!</definedName>
    <definedName name="_MMM03" localSheetId="7">#REF!</definedName>
    <definedName name="_MMM03" localSheetId="9">#REF!</definedName>
    <definedName name="_MMM03" localSheetId="10">#REF!</definedName>
    <definedName name="_MMM03">#REF!</definedName>
    <definedName name="_MMM04" localSheetId="8">#REF!</definedName>
    <definedName name="_MMM04" localSheetId="13">#REF!</definedName>
    <definedName name="_MMM04" localSheetId="0">#REF!</definedName>
    <definedName name="_MMM04" localSheetId="11">#REF!</definedName>
    <definedName name="_MMM04" localSheetId="12">#REF!</definedName>
    <definedName name="_MMM04" localSheetId="14">#REF!</definedName>
    <definedName name="_MMM04" localSheetId="1">#REF!</definedName>
    <definedName name="_MMM04" localSheetId="7">#REF!</definedName>
    <definedName name="_MMM04" localSheetId="9">#REF!</definedName>
    <definedName name="_MMM04" localSheetId="10">#REF!</definedName>
    <definedName name="_MMM04">#REF!</definedName>
    <definedName name="_MMM05" localSheetId="8">#REF!</definedName>
    <definedName name="_MMM05" localSheetId="13">#REF!</definedName>
    <definedName name="_MMM05" localSheetId="0">#REF!</definedName>
    <definedName name="_MMM05" localSheetId="11">#REF!</definedName>
    <definedName name="_MMM05" localSheetId="12">#REF!</definedName>
    <definedName name="_MMM05" localSheetId="14">#REF!</definedName>
    <definedName name="_MMM05" localSheetId="1">#REF!</definedName>
    <definedName name="_MMM05" localSheetId="7">#REF!</definedName>
    <definedName name="_MMM05" localSheetId="9">#REF!</definedName>
    <definedName name="_MMM05" localSheetId="10">#REF!</definedName>
    <definedName name="_MMM05">#REF!</definedName>
    <definedName name="_MMM06" localSheetId="8">#REF!</definedName>
    <definedName name="_MMM06" localSheetId="13">#REF!</definedName>
    <definedName name="_MMM06" localSheetId="0">#REF!</definedName>
    <definedName name="_MMM06" localSheetId="11">#REF!</definedName>
    <definedName name="_MMM06" localSheetId="12">#REF!</definedName>
    <definedName name="_MMM06" localSheetId="14">#REF!</definedName>
    <definedName name="_MMM06" localSheetId="1">#REF!</definedName>
    <definedName name="_MMM06" localSheetId="7">#REF!</definedName>
    <definedName name="_MMM06" localSheetId="9">#REF!</definedName>
    <definedName name="_MMM06" localSheetId="10">#REF!</definedName>
    <definedName name="_MMM06">#REF!</definedName>
    <definedName name="_MMM07" localSheetId="8">#REF!</definedName>
    <definedName name="_MMM07" localSheetId="13">#REF!</definedName>
    <definedName name="_MMM07" localSheetId="0">#REF!</definedName>
    <definedName name="_MMM07" localSheetId="11">#REF!</definedName>
    <definedName name="_MMM07" localSheetId="12">#REF!</definedName>
    <definedName name="_MMM07" localSheetId="14">#REF!</definedName>
    <definedName name="_MMM07" localSheetId="1">#REF!</definedName>
    <definedName name="_MMM07" localSheetId="7">#REF!</definedName>
    <definedName name="_MMM07" localSheetId="9">#REF!</definedName>
    <definedName name="_MMM07" localSheetId="10">#REF!</definedName>
    <definedName name="_MMM07">#REF!</definedName>
    <definedName name="_MMM08" localSheetId="8">#REF!</definedName>
    <definedName name="_MMM08" localSheetId="13">#REF!</definedName>
    <definedName name="_MMM08" localSheetId="0">#REF!</definedName>
    <definedName name="_MMM08" localSheetId="11">#REF!</definedName>
    <definedName name="_MMM08" localSheetId="12">#REF!</definedName>
    <definedName name="_MMM08" localSheetId="14">#REF!</definedName>
    <definedName name="_MMM08" localSheetId="1">#REF!</definedName>
    <definedName name="_MMM08" localSheetId="7">#REF!</definedName>
    <definedName name="_MMM08" localSheetId="9">#REF!</definedName>
    <definedName name="_MMM08" localSheetId="10">#REF!</definedName>
    <definedName name="_MMM08">#REF!</definedName>
    <definedName name="_MMM09" localSheetId="8">#REF!</definedName>
    <definedName name="_MMM09" localSheetId="13">#REF!</definedName>
    <definedName name="_MMM09" localSheetId="0">#REF!</definedName>
    <definedName name="_MMM09" localSheetId="11">#REF!</definedName>
    <definedName name="_MMM09" localSheetId="12">#REF!</definedName>
    <definedName name="_MMM09" localSheetId="14">#REF!</definedName>
    <definedName name="_MMM09" localSheetId="1">#REF!</definedName>
    <definedName name="_MMM09" localSheetId="7">#REF!</definedName>
    <definedName name="_MMM09" localSheetId="9">#REF!</definedName>
    <definedName name="_MMM09" localSheetId="10">#REF!</definedName>
    <definedName name="_MMM09">#REF!</definedName>
    <definedName name="_MMM10" localSheetId="8">#REF!</definedName>
    <definedName name="_MMM10" localSheetId="13">#REF!</definedName>
    <definedName name="_MMM10" localSheetId="0">#REF!</definedName>
    <definedName name="_MMM10" localSheetId="11">#REF!</definedName>
    <definedName name="_MMM10" localSheetId="12">#REF!</definedName>
    <definedName name="_MMM10" localSheetId="14">#REF!</definedName>
    <definedName name="_MMM10" localSheetId="1">#REF!</definedName>
    <definedName name="_MMM10" localSheetId="7">#REF!</definedName>
    <definedName name="_MMM10" localSheetId="9">#REF!</definedName>
    <definedName name="_MMM10" localSheetId="10">#REF!</definedName>
    <definedName name="_MMM10">#REF!</definedName>
    <definedName name="_MMM11" localSheetId="8">#REF!</definedName>
    <definedName name="_MMM11" localSheetId="13">#REF!</definedName>
    <definedName name="_MMM11" localSheetId="0">#REF!</definedName>
    <definedName name="_MMM11" localSheetId="11">#REF!</definedName>
    <definedName name="_MMM11" localSheetId="12">#REF!</definedName>
    <definedName name="_MMM11" localSheetId="14">#REF!</definedName>
    <definedName name="_MMM11" localSheetId="1">#REF!</definedName>
    <definedName name="_MMM11" localSheetId="7">#REF!</definedName>
    <definedName name="_MMM11" localSheetId="9">#REF!</definedName>
    <definedName name="_MMM11" localSheetId="10">#REF!</definedName>
    <definedName name="_MMM11">#REF!</definedName>
    <definedName name="_MMM12" localSheetId="8">#REF!</definedName>
    <definedName name="_MMM12" localSheetId="13">#REF!</definedName>
    <definedName name="_MMM12" localSheetId="0">#REF!</definedName>
    <definedName name="_MMM12" localSheetId="11">#REF!</definedName>
    <definedName name="_MMM12" localSheetId="12">#REF!</definedName>
    <definedName name="_MMM12" localSheetId="14">#REF!</definedName>
    <definedName name="_MMM12" localSheetId="1">#REF!</definedName>
    <definedName name="_MMM12" localSheetId="7">#REF!</definedName>
    <definedName name="_MMM12" localSheetId="9">#REF!</definedName>
    <definedName name="_MMM12" localSheetId="10">#REF!</definedName>
    <definedName name="_MMM12">#REF!</definedName>
    <definedName name="_MMM13" localSheetId="8">#REF!</definedName>
    <definedName name="_MMM13" localSheetId="13">#REF!</definedName>
    <definedName name="_MMM13" localSheetId="0">#REF!</definedName>
    <definedName name="_MMM13" localSheetId="11">#REF!</definedName>
    <definedName name="_MMM13" localSheetId="12">#REF!</definedName>
    <definedName name="_MMM13" localSheetId="14">#REF!</definedName>
    <definedName name="_MMM13" localSheetId="1">#REF!</definedName>
    <definedName name="_MMM13" localSheetId="7">#REF!</definedName>
    <definedName name="_MMM13" localSheetId="9">#REF!</definedName>
    <definedName name="_MMM13" localSheetId="10">#REF!</definedName>
    <definedName name="_MMM13">#REF!</definedName>
    <definedName name="_MMM14" localSheetId="8">#REF!</definedName>
    <definedName name="_MMM14" localSheetId="13">#REF!</definedName>
    <definedName name="_MMM14" localSheetId="0">#REF!</definedName>
    <definedName name="_MMM14" localSheetId="11">#REF!</definedName>
    <definedName name="_MMM14" localSheetId="12">#REF!</definedName>
    <definedName name="_MMM14" localSheetId="14">#REF!</definedName>
    <definedName name="_MMM14" localSheetId="1">#REF!</definedName>
    <definedName name="_MMM14" localSheetId="7">#REF!</definedName>
    <definedName name="_MMM14" localSheetId="9">#REF!</definedName>
    <definedName name="_MMM14" localSheetId="10">#REF!</definedName>
    <definedName name="_MMM14">#REF!</definedName>
    <definedName name="_MMM15" localSheetId="8">#REF!</definedName>
    <definedName name="_MMM15" localSheetId="13">#REF!</definedName>
    <definedName name="_MMM15" localSheetId="0">#REF!</definedName>
    <definedName name="_MMM15" localSheetId="11">#REF!</definedName>
    <definedName name="_MMM15" localSheetId="12">#REF!</definedName>
    <definedName name="_MMM15" localSheetId="14">#REF!</definedName>
    <definedName name="_MMM15" localSheetId="1">#REF!</definedName>
    <definedName name="_MMM15" localSheetId="7">#REF!</definedName>
    <definedName name="_MMM15" localSheetId="9">#REF!</definedName>
    <definedName name="_MMM15" localSheetId="10">#REF!</definedName>
    <definedName name="_MMM15">#REF!</definedName>
    <definedName name="_MMM16" localSheetId="8">#REF!</definedName>
    <definedName name="_MMM16" localSheetId="13">#REF!</definedName>
    <definedName name="_MMM16" localSheetId="0">#REF!</definedName>
    <definedName name="_MMM16" localSheetId="11">#REF!</definedName>
    <definedName name="_MMM16" localSheetId="12">#REF!</definedName>
    <definedName name="_MMM16" localSheetId="14">#REF!</definedName>
    <definedName name="_MMM16" localSheetId="1">#REF!</definedName>
    <definedName name="_MMM16" localSheetId="7">#REF!</definedName>
    <definedName name="_MMM16" localSheetId="9">#REF!</definedName>
    <definedName name="_MMM16" localSheetId="10">#REF!</definedName>
    <definedName name="_MMM16">#REF!</definedName>
    <definedName name="_MMM17" localSheetId="8">#REF!</definedName>
    <definedName name="_MMM17" localSheetId="13">#REF!</definedName>
    <definedName name="_MMM17" localSheetId="0">#REF!</definedName>
    <definedName name="_MMM17" localSheetId="11">#REF!</definedName>
    <definedName name="_MMM17" localSheetId="12">#REF!</definedName>
    <definedName name="_MMM17" localSheetId="14">#REF!</definedName>
    <definedName name="_MMM17" localSheetId="1">#REF!</definedName>
    <definedName name="_MMM17" localSheetId="7">#REF!</definedName>
    <definedName name="_MMM17" localSheetId="9">#REF!</definedName>
    <definedName name="_MMM17" localSheetId="10">#REF!</definedName>
    <definedName name="_MMM17">#REF!</definedName>
    <definedName name="_MMM18" localSheetId="8">#REF!</definedName>
    <definedName name="_MMM18" localSheetId="13">#REF!</definedName>
    <definedName name="_MMM18" localSheetId="0">#REF!</definedName>
    <definedName name="_MMM18" localSheetId="11">#REF!</definedName>
    <definedName name="_MMM18" localSheetId="12">#REF!</definedName>
    <definedName name="_MMM18" localSheetId="14">#REF!</definedName>
    <definedName name="_MMM18" localSheetId="1">#REF!</definedName>
    <definedName name="_MMM18" localSheetId="7">#REF!</definedName>
    <definedName name="_MMM18" localSheetId="9">#REF!</definedName>
    <definedName name="_MMM18" localSheetId="10">#REF!</definedName>
    <definedName name="_MMM18">#REF!</definedName>
    <definedName name="_MMM19" localSheetId="8">#REF!</definedName>
    <definedName name="_MMM19" localSheetId="13">#REF!</definedName>
    <definedName name="_MMM19" localSheetId="0">#REF!</definedName>
    <definedName name="_MMM19" localSheetId="11">#REF!</definedName>
    <definedName name="_MMM19" localSheetId="12">#REF!</definedName>
    <definedName name="_MMM19" localSheetId="14">#REF!</definedName>
    <definedName name="_MMM19" localSheetId="1">#REF!</definedName>
    <definedName name="_MMM19" localSheetId="7">#REF!</definedName>
    <definedName name="_MMM19" localSheetId="9">#REF!</definedName>
    <definedName name="_MMM19" localSheetId="10">#REF!</definedName>
    <definedName name="_MMM19">#REF!</definedName>
    <definedName name="_MMM20" localSheetId="8">#REF!</definedName>
    <definedName name="_MMM20" localSheetId="13">#REF!</definedName>
    <definedName name="_MMM20" localSheetId="0">#REF!</definedName>
    <definedName name="_MMM20" localSheetId="11">#REF!</definedName>
    <definedName name="_MMM20" localSheetId="12">#REF!</definedName>
    <definedName name="_MMM20" localSheetId="14">#REF!</definedName>
    <definedName name="_MMM20" localSheetId="1">#REF!</definedName>
    <definedName name="_MMM20" localSheetId="7">#REF!</definedName>
    <definedName name="_MMM20" localSheetId="9">#REF!</definedName>
    <definedName name="_MMM20" localSheetId="10">#REF!</definedName>
    <definedName name="_MMM20">#REF!</definedName>
    <definedName name="_MMM21" localSheetId="8">#REF!</definedName>
    <definedName name="_MMM21" localSheetId="13">#REF!</definedName>
    <definedName name="_MMM21" localSheetId="0">#REF!</definedName>
    <definedName name="_MMM21" localSheetId="11">#REF!</definedName>
    <definedName name="_MMM21" localSheetId="12">#REF!</definedName>
    <definedName name="_MMM21" localSheetId="14">#REF!</definedName>
    <definedName name="_MMM21" localSheetId="1">#REF!</definedName>
    <definedName name="_MMM21" localSheetId="7">#REF!</definedName>
    <definedName name="_MMM21" localSheetId="9">#REF!</definedName>
    <definedName name="_MMM21" localSheetId="10">#REF!</definedName>
    <definedName name="_MMM21">#REF!</definedName>
    <definedName name="_MMM22" localSheetId="8">#REF!</definedName>
    <definedName name="_MMM22" localSheetId="13">#REF!</definedName>
    <definedName name="_MMM22" localSheetId="0">#REF!</definedName>
    <definedName name="_MMM22" localSheetId="11">#REF!</definedName>
    <definedName name="_MMM22" localSheetId="12">#REF!</definedName>
    <definedName name="_MMM22" localSheetId="14">#REF!</definedName>
    <definedName name="_MMM22" localSheetId="1">#REF!</definedName>
    <definedName name="_MMM22" localSheetId="7">#REF!</definedName>
    <definedName name="_MMM22" localSheetId="9">#REF!</definedName>
    <definedName name="_MMM22" localSheetId="10">#REF!</definedName>
    <definedName name="_MMM22">#REF!</definedName>
    <definedName name="_MMM23" localSheetId="8">#REF!</definedName>
    <definedName name="_MMM23" localSheetId="13">#REF!</definedName>
    <definedName name="_MMM23" localSheetId="0">#REF!</definedName>
    <definedName name="_MMM23" localSheetId="11">#REF!</definedName>
    <definedName name="_MMM23" localSheetId="12">#REF!</definedName>
    <definedName name="_MMM23" localSheetId="14">#REF!</definedName>
    <definedName name="_MMM23" localSheetId="1">#REF!</definedName>
    <definedName name="_MMM23" localSheetId="7">#REF!</definedName>
    <definedName name="_MMM23" localSheetId="9">#REF!</definedName>
    <definedName name="_MMM23" localSheetId="10">#REF!</definedName>
    <definedName name="_MMM23">#REF!</definedName>
    <definedName name="_MMM24" localSheetId="8">#REF!</definedName>
    <definedName name="_MMM24" localSheetId="13">#REF!</definedName>
    <definedName name="_MMM24" localSheetId="0">#REF!</definedName>
    <definedName name="_MMM24" localSheetId="11">#REF!</definedName>
    <definedName name="_MMM24" localSheetId="12">#REF!</definedName>
    <definedName name="_MMM24" localSheetId="14">#REF!</definedName>
    <definedName name="_MMM24" localSheetId="1">#REF!</definedName>
    <definedName name="_MMM24" localSheetId="7">#REF!</definedName>
    <definedName name="_MMM24" localSheetId="9">#REF!</definedName>
    <definedName name="_MMM24" localSheetId="10">#REF!</definedName>
    <definedName name="_MMM24">#REF!</definedName>
    <definedName name="_MMM25" localSheetId="8">#REF!</definedName>
    <definedName name="_MMM25" localSheetId="13">#REF!</definedName>
    <definedName name="_MMM25" localSheetId="0">#REF!</definedName>
    <definedName name="_MMM25" localSheetId="11">#REF!</definedName>
    <definedName name="_MMM25" localSheetId="12">#REF!</definedName>
    <definedName name="_MMM25" localSheetId="14">#REF!</definedName>
    <definedName name="_MMM25" localSheetId="1">#REF!</definedName>
    <definedName name="_MMM25" localSheetId="7">#REF!</definedName>
    <definedName name="_MMM25" localSheetId="9">#REF!</definedName>
    <definedName name="_MMM25" localSheetId="10">#REF!</definedName>
    <definedName name="_MMM25">#REF!</definedName>
    <definedName name="_MMM26" localSheetId="8">#REF!</definedName>
    <definedName name="_MMM26" localSheetId="13">#REF!</definedName>
    <definedName name="_MMM26" localSheetId="0">#REF!</definedName>
    <definedName name="_MMM26" localSheetId="11">#REF!</definedName>
    <definedName name="_MMM26" localSheetId="12">#REF!</definedName>
    <definedName name="_MMM26" localSheetId="14">#REF!</definedName>
    <definedName name="_MMM26" localSheetId="1">#REF!</definedName>
    <definedName name="_MMM26" localSheetId="7">#REF!</definedName>
    <definedName name="_MMM26" localSheetId="9">#REF!</definedName>
    <definedName name="_MMM26" localSheetId="10">#REF!</definedName>
    <definedName name="_MMM26">#REF!</definedName>
    <definedName name="_MMM27" localSheetId="8">#REF!</definedName>
    <definedName name="_MMM27" localSheetId="13">#REF!</definedName>
    <definedName name="_MMM27" localSheetId="0">#REF!</definedName>
    <definedName name="_MMM27" localSheetId="11">#REF!</definedName>
    <definedName name="_MMM27" localSheetId="12">#REF!</definedName>
    <definedName name="_MMM27" localSheetId="14">#REF!</definedName>
    <definedName name="_MMM27" localSheetId="1">#REF!</definedName>
    <definedName name="_MMM27" localSheetId="7">#REF!</definedName>
    <definedName name="_MMM27" localSheetId="9">#REF!</definedName>
    <definedName name="_MMM27" localSheetId="10">#REF!</definedName>
    <definedName name="_MMM27">#REF!</definedName>
    <definedName name="_MMM28" localSheetId="8">#REF!</definedName>
    <definedName name="_MMM28" localSheetId="13">#REF!</definedName>
    <definedName name="_MMM28" localSheetId="0">#REF!</definedName>
    <definedName name="_MMM28" localSheetId="11">#REF!</definedName>
    <definedName name="_MMM28" localSheetId="12">#REF!</definedName>
    <definedName name="_MMM28" localSheetId="14">#REF!</definedName>
    <definedName name="_MMM28" localSheetId="1">#REF!</definedName>
    <definedName name="_MMM28" localSheetId="7">#REF!</definedName>
    <definedName name="_MMM28" localSheetId="9">#REF!</definedName>
    <definedName name="_MMM28" localSheetId="10">#REF!</definedName>
    <definedName name="_MMM28">#REF!</definedName>
    <definedName name="_MMM29" localSheetId="8">#REF!</definedName>
    <definedName name="_MMM29" localSheetId="13">#REF!</definedName>
    <definedName name="_MMM29" localSheetId="0">#REF!</definedName>
    <definedName name="_MMM29" localSheetId="11">#REF!</definedName>
    <definedName name="_MMM29" localSheetId="12">#REF!</definedName>
    <definedName name="_MMM29" localSheetId="14">#REF!</definedName>
    <definedName name="_MMM29" localSheetId="1">#REF!</definedName>
    <definedName name="_MMM29" localSheetId="7">#REF!</definedName>
    <definedName name="_MMM29" localSheetId="9">#REF!</definedName>
    <definedName name="_MMM29" localSheetId="10">#REF!</definedName>
    <definedName name="_MMM29">#REF!</definedName>
    <definedName name="_MMM30" localSheetId="8">#REF!</definedName>
    <definedName name="_MMM30" localSheetId="13">#REF!</definedName>
    <definedName name="_MMM30" localSheetId="0">#REF!</definedName>
    <definedName name="_MMM30" localSheetId="11">#REF!</definedName>
    <definedName name="_MMM30" localSheetId="12">#REF!</definedName>
    <definedName name="_MMM30" localSheetId="14">#REF!</definedName>
    <definedName name="_MMM30" localSheetId="1">#REF!</definedName>
    <definedName name="_MMM30" localSheetId="7">#REF!</definedName>
    <definedName name="_MMM30" localSheetId="9">#REF!</definedName>
    <definedName name="_MMM30" localSheetId="10">#REF!</definedName>
    <definedName name="_MMM30">#REF!</definedName>
    <definedName name="_MMM31" localSheetId="8">#REF!</definedName>
    <definedName name="_MMM31" localSheetId="13">#REF!</definedName>
    <definedName name="_MMM31" localSheetId="0">#REF!</definedName>
    <definedName name="_MMM31" localSheetId="11">#REF!</definedName>
    <definedName name="_MMM31" localSheetId="12">#REF!</definedName>
    <definedName name="_MMM31" localSheetId="14">#REF!</definedName>
    <definedName name="_MMM31" localSheetId="1">#REF!</definedName>
    <definedName name="_MMM31" localSheetId="7">#REF!</definedName>
    <definedName name="_MMM31" localSheetId="9">#REF!</definedName>
    <definedName name="_MMM31" localSheetId="10">#REF!</definedName>
    <definedName name="_MMM31">#REF!</definedName>
    <definedName name="_MMM32" localSheetId="8">#REF!</definedName>
    <definedName name="_MMM32" localSheetId="13">#REF!</definedName>
    <definedName name="_MMM32" localSheetId="0">#REF!</definedName>
    <definedName name="_MMM32" localSheetId="11">#REF!</definedName>
    <definedName name="_MMM32" localSheetId="12">#REF!</definedName>
    <definedName name="_MMM32" localSheetId="14">#REF!</definedName>
    <definedName name="_MMM32" localSheetId="1">#REF!</definedName>
    <definedName name="_MMM32" localSheetId="7">#REF!</definedName>
    <definedName name="_MMM32" localSheetId="9">#REF!</definedName>
    <definedName name="_MMM32" localSheetId="10">#REF!</definedName>
    <definedName name="_MMM32">#REF!</definedName>
    <definedName name="_MMM33" localSheetId="8">#REF!</definedName>
    <definedName name="_MMM33" localSheetId="13">#REF!</definedName>
    <definedName name="_MMM33" localSheetId="0">#REF!</definedName>
    <definedName name="_MMM33" localSheetId="11">#REF!</definedName>
    <definedName name="_MMM33" localSheetId="12">#REF!</definedName>
    <definedName name="_MMM33" localSheetId="14">#REF!</definedName>
    <definedName name="_MMM33" localSheetId="1">#REF!</definedName>
    <definedName name="_MMM33" localSheetId="7">#REF!</definedName>
    <definedName name="_MMM33" localSheetId="9">#REF!</definedName>
    <definedName name="_MMM33" localSheetId="10">#REF!</definedName>
    <definedName name="_MMM33">#REF!</definedName>
    <definedName name="_MMM34" localSheetId="8">#REF!</definedName>
    <definedName name="_MMM34" localSheetId="13">#REF!</definedName>
    <definedName name="_MMM34" localSheetId="0">#REF!</definedName>
    <definedName name="_MMM34" localSheetId="11">#REF!</definedName>
    <definedName name="_MMM34" localSheetId="12">#REF!</definedName>
    <definedName name="_MMM34" localSheetId="14">#REF!</definedName>
    <definedName name="_MMM34" localSheetId="1">#REF!</definedName>
    <definedName name="_MMM34" localSheetId="7">#REF!</definedName>
    <definedName name="_MMM34" localSheetId="9">#REF!</definedName>
    <definedName name="_MMM34" localSheetId="10">#REF!</definedName>
    <definedName name="_MMM34">#REF!</definedName>
    <definedName name="_MMM35" localSheetId="8">#REF!</definedName>
    <definedName name="_MMM35" localSheetId="13">#REF!</definedName>
    <definedName name="_MMM35" localSheetId="0">#REF!</definedName>
    <definedName name="_MMM35" localSheetId="11">#REF!</definedName>
    <definedName name="_MMM35" localSheetId="12">#REF!</definedName>
    <definedName name="_MMM35" localSheetId="14">#REF!</definedName>
    <definedName name="_MMM35" localSheetId="1">#REF!</definedName>
    <definedName name="_MMM35" localSheetId="7">#REF!</definedName>
    <definedName name="_MMM35" localSheetId="9">#REF!</definedName>
    <definedName name="_MMM35" localSheetId="10">#REF!</definedName>
    <definedName name="_MMM35">#REF!</definedName>
    <definedName name="_MMM36" localSheetId="8">#REF!</definedName>
    <definedName name="_MMM36" localSheetId="13">#REF!</definedName>
    <definedName name="_MMM36" localSheetId="0">#REF!</definedName>
    <definedName name="_MMM36" localSheetId="11">#REF!</definedName>
    <definedName name="_MMM36" localSheetId="12">#REF!</definedName>
    <definedName name="_MMM36" localSheetId="14">#REF!</definedName>
    <definedName name="_MMM36" localSheetId="1">#REF!</definedName>
    <definedName name="_MMM36" localSheetId="7">#REF!</definedName>
    <definedName name="_MMM36" localSheetId="9">#REF!</definedName>
    <definedName name="_MMM36" localSheetId="10">#REF!</definedName>
    <definedName name="_MMM36">#REF!</definedName>
    <definedName name="_MMM37" localSheetId="8">#REF!</definedName>
    <definedName name="_MMM37" localSheetId="13">#REF!</definedName>
    <definedName name="_MMM37" localSheetId="0">#REF!</definedName>
    <definedName name="_MMM37" localSheetId="11">#REF!</definedName>
    <definedName name="_MMM37" localSheetId="12">#REF!</definedName>
    <definedName name="_MMM37" localSheetId="14">#REF!</definedName>
    <definedName name="_MMM37" localSheetId="1">#REF!</definedName>
    <definedName name="_MMM37" localSheetId="7">#REF!</definedName>
    <definedName name="_MMM37" localSheetId="9">#REF!</definedName>
    <definedName name="_MMM37" localSheetId="10">#REF!</definedName>
    <definedName name="_MMM37">#REF!</definedName>
    <definedName name="_MMM38" localSheetId="8">#REF!</definedName>
    <definedName name="_MMM38" localSheetId="13">#REF!</definedName>
    <definedName name="_MMM38" localSheetId="0">#REF!</definedName>
    <definedName name="_MMM38" localSheetId="11">#REF!</definedName>
    <definedName name="_MMM38" localSheetId="12">#REF!</definedName>
    <definedName name="_MMM38" localSheetId="14">#REF!</definedName>
    <definedName name="_MMM38" localSheetId="1">#REF!</definedName>
    <definedName name="_MMM38" localSheetId="7">#REF!</definedName>
    <definedName name="_MMM38" localSheetId="9">#REF!</definedName>
    <definedName name="_MMM38" localSheetId="10">#REF!</definedName>
    <definedName name="_MMM38">#REF!</definedName>
    <definedName name="_MMM39" localSheetId="8">#REF!</definedName>
    <definedName name="_MMM39" localSheetId="13">#REF!</definedName>
    <definedName name="_MMM39" localSheetId="0">#REF!</definedName>
    <definedName name="_MMM39" localSheetId="11">#REF!</definedName>
    <definedName name="_MMM39" localSheetId="12">#REF!</definedName>
    <definedName name="_MMM39" localSheetId="14">#REF!</definedName>
    <definedName name="_MMM39" localSheetId="1">#REF!</definedName>
    <definedName name="_MMM39" localSheetId="7">#REF!</definedName>
    <definedName name="_MMM39" localSheetId="9">#REF!</definedName>
    <definedName name="_MMM39" localSheetId="10">#REF!</definedName>
    <definedName name="_MMM39">#REF!</definedName>
    <definedName name="_MMM40" localSheetId="8">#REF!</definedName>
    <definedName name="_MMM40" localSheetId="13">#REF!</definedName>
    <definedName name="_MMM40" localSheetId="0">#REF!</definedName>
    <definedName name="_MMM40" localSheetId="11">#REF!</definedName>
    <definedName name="_MMM40" localSheetId="12">#REF!</definedName>
    <definedName name="_MMM40" localSheetId="14">#REF!</definedName>
    <definedName name="_MMM40" localSheetId="1">#REF!</definedName>
    <definedName name="_MMM40" localSheetId="7">#REF!</definedName>
    <definedName name="_MMM40" localSheetId="9">#REF!</definedName>
    <definedName name="_MMM40" localSheetId="10">#REF!</definedName>
    <definedName name="_MMM40">#REF!</definedName>
    <definedName name="_MMM41" localSheetId="8">#REF!</definedName>
    <definedName name="_MMM41" localSheetId="13">#REF!</definedName>
    <definedName name="_MMM41" localSheetId="0">#REF!</definedName>
    <definedName name="_MMM41" localSheetId="11">#REF!</definedName>
    <definedName name="_MMM41" localSheetId="12">#REF!</definedName>
    <definedName name="_MMM41" localSheetId="14">#REF!</definedName>
    <definedName name="_MMM41" localSheetId="1">#REF!</definedName>
    <definedName name="_MMM41" localSheetId="7">#REF!</definedName>
    <definedName name="_MMM41" localSheetId="9">#REF!</definedName>
    <definedName name="_MMM41" localSheetId="10">#REF!</definedName>
    <definedName name="_MMM41">#REF!</definedName>
    <definedName name="_MMM411" localSheetId="8">#REF!</definedName>
    <definedName name="_MMM411" localSheetId="13">#REF!</definedName>
    <definedName name="_MMM411" localSheetId="0">#REF!</definedName>
    <definedName name="_MMM411" localSheetId="11">#REF!</definedName>
    <definedName name="_MMM411" localSheetId="12">#REF!</definedName>
    <definedName name="_MMM411" localSheetId="14">#REF!</definedName>
    <definedName name="_MMM411" localSheetId="1">#REF!</definedName>
    <definedName name="_MMM411" localSheetId="7">#REF!</definedName>
    <definedName name="_MMM411" localSheetId="9">#REF!</definedName>
    <definedName name="_MMM411" localSheetId="10">#REF!</definedName>
    <definedName name="_MMM411">#REF!</definedName>
    <definedName name="_MMM42" localSheetId="8">#REF!</definedName>
    <definedName name="_MMM42" localSheetId="13">#REF!</definedName>
    <definedName name="_MMM42" localSheetId="0">#REF!</definedName>
    <definedName name="_MMM42" localSheetId="11">#REF!</definedName>
    <definedName name="_MMM42" localSheetId="12">#REF!</definedName>
    <definedName name="_MMM42" localSheetId="14">#REF!</definedName>
    <definedName name="_MMM42" localSheetId="1">#REF!</definedName>
    <definedName name="_MMM42" localSheetId="7">#REF!</definedName>
    <definedName name="_MMM42" localSheetId="9">#REF!</definedName>
    <definedName name="_MMM42" localSheetId="10">#REF!</definedName>
    <definedName name="_MMM42">#REF!</definedName>
    <definedName name="_MMM43" localSheetId="8">#REF!</definedName>
    <definedName name="_MMM43" localSheetId="13">#REF!</definedName>
    <definedName name="_MMM43" localSheetId="0">#REF!</definedName>
    <definedName name="_MMM43" localSheetId="11">#REF!</definedName>
    <definedName name="_MMM43" localSheetId="12">#REF!</definedName>
    <definedName name="_MMM43" localSheetId="14">#REF!</definedName>
    <definedName name="_MMM43" localSheetId="1">#REF!</definedName>
    <definedName name="_MMM43" localSheetId="7">#REF!</definedName>
    <definedName name="_MMM43" localSheetId="9">#REF!</definedName>
    <definedName name="_MMM43" localSheetId="10">#REF!</definedName>
    <definedName name="_MMM43">#REF!</definedName>
    <definedName name="_MMM44" localSheetId="8">#REF!</definedName>
    <definedName name="_MMM44" localSheetId="13">#REF!</definedName>
    <definedName name="_MMM44" localSheetId="0">#REF!</definedName>
    <definedName name="_MMM44" localSheetId="11">#REF!</definedName>
    <definedName name="_MMM44" localSheetId="12">#REF!</definedName>
    <definedName name="_MMM44" localSheetId="14">#REF!</definedName>
    <definedName name="_MMM44" localSheetId="1">#REF!</definedName>
    <definedName name="_MMM44" localSheetId="7">#REF!</definedName>
    <definedName name="_MMM44" localSheetId="9">#REF!</definedName>
    <definedName name="_MMM44" localSheetId="10">#REF!</definedName>
    <definedName name="_MMM44">#REF!</definedName>
    <definedName name="_MMM45" localSheetId="8">#REF!</definedName>
    <definedName name="_MMM45" localSheetId="13">#REF!</definedName>
    <definedName name="_MMM45" localSheetId="0">#REF!</definedName>
    <definedName name="_MMM45" localSheetId="11">#REF!</definedName>
    <definedName name="_MMM45" localSheetId="12">#REF!</definedName>
    <definedName name="_MMM45" localSheetId="14">#REF!</definedName>
    <definedName name="_MMM45" localSheetId="1">#REF!</definedName>
    <definedName name="_MMM45" localSheetId="7">#REF!</definedName>
    <definedName name="_MMM45" localSheetId="9">#REF!</definedName>
    <definedName name="_MMM45" localSheetId="10">#REF!</definedName>
    <definedName name="_MMM45">#REF!</definedName>
    <definedName name="_MMM46" localSheetId="8">#REF!</definedName>
    <definedName name="_MMM46" localSheetId="13">#REF!</definedName>
    <definedName name="_MMM46" localSheetId="0">#REF!</definedName>
    <definedName name="_MMM46" localSheetId="11">#REF!</definedName>
    <definedName name="_MMM46" localSheetId="12">#REF!</definedName>
    <definedName name="_MMM46" localSheetId="14">#REF!</definedName>
    <definedName name="_MMM46" localSheetId="1">#REF!</definedName>
    <definedName name="_MMM46" localSheetId="7">#REF!</definedName>
    <definedName name="_MMM46" localSheetId="9">#REF!</definedName>
    <definedName name="_MMM46" localSheetId="10">#REF!</definedName>
    <definedName name="_MMM46">#REF!</definedName>
    <definedName name="_MMM47" localSheetId="8">#REF!</definedName>
    <definedName name="_MMM47" localSheetId="13">#REF!</definedName>
    <definedName name="_MMM47" localSheetId="0">#REF!</definedName>
    <definedName name="_MMM47" localSheetId="11">#REF!</definedName>
    <definedName name="_MMM47" localSheetId="12">#REF!</definedName>
    <definedName name="_MMM47" localSheetId="14">#REF!</definedName>
    <definedName name="_MMM47" localSheetId="1">#REF!</definedName>
    <definedName name="_MMM47" localSheetId="7">#REF!</definedName>
    <definedName name="_MMM47" localSheetId="9">#REF!</definedName>
    <definedName name="_MMM47" localSheetId="10">#REF!</definedName>
    <definedName name="_MMM47">#REF!</definedName>
    <definedName name="_MMM48" localSheetId="8">#REF!</definedName>
    <definedName name="_MMM48" localSheetId="13">#REF!</definedName>
    <definedName name="_MMM48" localSheetId="0">#REF!</definedName>
    <definedName name="_MMM48" localSheetId="11">#REF!</definedName>
    <definedName name="_MMM48" localSheetId="12">#REF!</definedName>
    <definedName name="_MMM48" localSheetId="14">#REF!</definedName>
    <definedName name="_MMM48" localSheetId="1">#REF!</definedName>
    <definedName name="_MMM48" localSheetId="7">#REF!</definedName>
    <definedName name="_MMM48" localSheetId="9">#REF!</definedName>
    <definedName name="_MMM48" localSheetId="10">#REF!</definedName>
    <definedName name="_MMM48">#REF!</definedName>
    <definedName name="_MMM49">'[26]4-Basic Price'!$F$104</definedName>
    <definedName name="_MMM50" localSheetId="8">#REF!</definedName>
    <definedName name="_MMM50" localSheetId="13">#REF!</definedName>
    <definedName name="_MMM50" localSheetId="0">#REF!</definedName>
    <definedName name="_MMM50" localSheetId="11">#REF!</definedName>
    <definedName name="_MMM50" localSheetId="12">#REF!</definedName>
    <definedName name="_MMM50" localSheetId="14">#REF!</definedName>
    <definedName name="_MMM50" localSheetId="1">#REF!</definedName>
    <definedName name="_MMM50" localSheetId="7">#REF!</definedName>
    <definedName name="_MMM50" localSheetId="9">#REF!</definedName>
    <definedName name="_MMM50" localSheetId="10">#REF!</definedName>
    <definedName name="_MMM50">#REF!</definedName>
    <definedName name="_MMM51" localSheetId="8">#REF!</definedName>
    <definedName name="_MMM51" localSheetId="13">#REF!</definedName>
    <definedName name="_MMM51" localSheetId="0">#REF!</definedName>
    <definedName name="_MMM51" localSheetId="11">#REF!</definedName>
    <definedName name="_MMM51" localSheetId="12">#REF!</definedName>
    <definedName name="_MMM51" localSheetId="14">#REF!</definedName>
    <definedName name="_MMM51" localSheetId="1">#REF!</definedName>
    <definedName name="_MMM51" localSheetId="7">#REF!</definedName>
    <definedName name="_MMM51" localSheetId="9">#REF!</definedName>
    <definedName name="_MMM51" localSheetId="10">#REF!</definedName>
    <definedName name="_MMM51">#REF!</definedName>
    <definedName name="_MMM52" localSheetId="8">#REF!</definedName>
    <definedName name="_MMM52" localSheetId="13">#REF!</definedName>
    <definedName name="_MMM52" localSheetId="0">#REF!</definedName>
    <definedName name="_MMM52" localSheetId="11">#REF!</definedName>
    <definedName name="_MMM52" localSheetId="12">#REF!</definedName>
    <definedName name="_MMM52" localSheetId="14">#REF!</definedName>
    <definedName name="_MMM52" localSheetId="1">#REF!</definedName>
    <definedName name="_MMM52" localSheetId="7">#REF!</definedName>
    <definedName name="_MMM52" localSheetId="9">#REF!</definedName>
    <definedName name="_MMM52" localSheetId="10">#REF!</definedName>
    <definedName name="_MMM52">#REF!</definedName>
    <definedName name="_MMM53" localSheetId="8">#REF!</definedName>
    <definedName name="_MMM53" localSheetId="13">#REF!</definedName>
    <definedName name="_MMM53" localSheetId="0">#REF!</definedName>
    <definedName name="_MMM53" localSheetId="11">#REF!</definedName>
    <definedName name="_MMM53" localSheetId="12">#REF!</definedName>
    <definedName name="_MMM53" localSheetId="14">#REF!</definedName>
    <definedName name="_MMM53" localSheetId="1">#REF!</definedName>
    <definedName name="_MMM53" localSheetId="7">#REF!</definedName>
    <definedName name="_MMM53" localSheetId="9">#REF!</definedName>
    <definedName name="_MMM53" localSheetId="10">#REF!</definedName>
    <definedName name="_MMM53">#REF!</definedName>
    <definedName name="_MMM54" localSheetId="8">#REF!</definedName>
    <definedName name="_MMM54" localSheetId="13">#REF!</definedName>
    <definedName name="_MMM54" localSheetId="0">#REF!</definedName>
    <definedName name="_MMM54" localSheetId="11">#REF!</definedName>
    <definedName name="_MMM54" localSheetId="12">#REF!</definedName>
    <definedName name="_MMM54" localSheetId="14">#REF!</definedName>
    <definedName name="_MMM54" localSheetId="1">#REF!</definedName>
    <definedName name="_MMM54" localSheetId="7">#REF!</definedName>
    <definedName name="_MMM54" localSheetId="9">#REF!</definedName>
    <definedName name="_MMM54" localSheetId="10">#REF!</definedName>
    <definedName name="_MMM54">#REF!</definedName>
    <definedName name="_MOB1" localSheetId="8">#REF!</definedName>
    <definedName name="_MOB1" localSheetId="13">#REF!</definedName>
    <definedName name="_MOB1" localSheetId="0">#REF!</definedName>
    <definedName name="_MOB1" localSheetId="11">#REF!</definedName>
    <definedName name="_MOB1" localSheetId="12">#REF!</definedName>
    <definedName name="_MOB1" localSheetId="14">#REF!</definedName>
    <definedName name="_MOB1" localSheetId="1">#REF!</definedName>
    <definedName name="_MOB1" localSheetId="7">#REF!</definedName>
    <definedName name="_MOB1" localSheetId="9">#REF!</definedName>
    <definedName name="_MOB1" localSheetId="10">#REF!</definedName>
    <definedName name="_MOB1">#REF!</definedName>
    <definedName name="_MOB2" localSheetId="8">#REF!</definedName>
    <definedName name="_MOB2" localSheetId="13">#REF!</definedName>
    <definedName name="_MOB2" localSheetId="0">#REF!</definedName>
    <definedName name="_MOB2" localSheetId="11">#REF!</definedName>
    <definedName name="_MOB2" localSheetId="12">#REF!</definedName>
    <definedName name="_MOB2" localSheetId="14">#REF!</definedName>
    <definedName name="_MOB2" localSheetId="1">#REF!</definedName>
    <definedName name="_MOB2" localSheetId="7">#REF!</definedName>
    <definedName name="_MOB2" localSheetId="9">#REF!</definedName>
    <definedName name="_MOB2" localSheetId="10">#REF!</definedName>
    <definedName name="_MOB2">#REF!</definedName>
    <definedName name="_MS1" localSheetId="8">#REF!</definedName>
    <definedName name="_MS1" localSheetId="13">#REF!</definedName>
    <definedName name="_MS1" localSheetId="0">#REF!</definedName>
    <definedName name="_MS1" localSheetId="11">#REF!</definedName>
    <definedName name="_MS1" localSheetId="12">#REF!</definedName>
    <definedName name="_MS1" localSheetId="14">#REF!</definedName>
    <definedName name="_MS1" localSheetId="1">#REF!</definedName>
    <definedName name="_MS1" localSheetId="7">#REF!</definedName>
    <definedName name="_MS1" localSheetId="9">#REF!</definedName>
    <definedName name="_MS1" localSheetId="10">#REF!</definedName>
    <definedName name="_MS1">#REF!</definedName>
    <definedName name="_MS2" localSheetId="8">#REF!</definedName>
    <definedName name="_MS2" localSheetId="13">#REF!</definedName>
    <definedName name="_MS2" localSheetId="0">#REF!</definedName>
    <definedName name="_MS2" localSheetId="11">#REF!</definedName>
    <definedName name="_MS2" localSheetId="12">#REF!</definedName>
    <definedName name="_MS2" localSheetId="14">#REF!</definedName>
    <definedName name="_MS2" localSheetId="1">#REF!</definedName>
    <definedName name="_MS2" localSheetId="7">#REF!</definedName>
    <definedName name="_MS2" localSheetId="9">#REF!</definedName>
    <definedName name="_MS2" localSheetId="10">#REF!</definedName>
    <definedName name="_MS2">#REF!</definedName>
    <definedName name="_NCL100" localSheetId="8">#REF!</definedName>
    <definedName name="_NCL100" localSheetId="13">#REF!</definedName>
    <definedName name="_NCL100" localSheetId="0">#REF!</definedName>
    <definedName name="_NCL100" localSheetId="11">#REF!</definedName>
    <definedName name="_NCL100" localSheetId="12">#REF!</definedName>
    <definedName name="_NCL100" localSheetId="14">#REF!</definedName>
    <definedName name="_NCL100" localSheetId="1">#REF!</definedName>
    <definedName name="_NCL100" localSheetId="7">#REF!</definedName>
    <definedName name="_NCL100" localSheetId="9">#REF!</definedName>
    <definedName name="_NCL100" localSheetId="10">#REF!</definedName>
    <definedName name="_NCL100">#REF!</definedName>
    <definedName name="_NCL200" localSheetId="8">#REF!</definedName>
    <definedName name="_NCL200" localSheetId="13">#REF!</definedName>
    <definedName name="_NCL200" localSheetId="0">#REF!</definedName>
    <definedName name="_NCL200" localSheetId="11">#REF!</definedName>
    <definedName name="_NCL200" localSheetId="12">#REF!</definedName>
    <definedName name="_NCL200" localSheetId="14">#REF!</definedName>
    <definedName name="_NCL200" localSheetId="1">#REF!</definedName>
    <definedName name="_NCL200" localSheetId="7">#REF!</definedName>
    <definedName name="_NCL200" localSheetId="9">#REF!</definedName>
    <definedName name="_NCL200" localSheetId="10">#REF!</definedName>
    <definedName name="_NCL200">#REF!</definedName>
    <definedName name="_NCL250" localSheetId="8">#REF!</definedName>
    <definedName name="_NCL250" localSheetId="13">#REF!</definedName>
    <definedName name="_NCL250" localSheetId="0">#REF!</definedName>
    <definedName name="_NCL250" localSheetId="11">#REF!</definedName>
    <definedName name="_NCL250" localSheetId="12">#REF!</definedName>
    <definedName name="_NCL250" localSheetId="14">#REF!</definedName>
    <definedName name="_NCL250" localSheetId="1">#REF!</definedName>
    <definedName name="_NCL250" localSheetId="7">#REF!</definedName>
    <definedName name="_NCL250" localSheetId="9">#REF!</definedName>
    <definedName name="_NCL250" localSheetId="10">#REF!</definedName>
    <definedName name="_NCL250">#REF!</definedName>
    <definedName name="_nin190" localSheetId="8">#REF!</definedName>
    <definedName name="_nin190" localSheetId="13">#REF!</definedName>
    <definedName name="_nin190" localSheetId="0">#REF!</definedName>
    <definedName name="_nin190" localSheetId="11">#REF!</definedName>
    <definedName name="_nin190" localSheetId="12">#REF!</definedName>
    <definedName name="_nin190" localSheetId="14">#REF!</definedName>
    <definedName name="_nin190" localSheetId="1">#REF!</definedName>
    <definedName name="_nin190" localSheetId="7">#REF!</definedName>
    <definedName name="_nin190" localSheetId="9">#REF!</definedName>
    <definedName name="_nin190" localSheetId="10">#REF!</definedName>
    <definedName name="_nin190">#REF!</definedName>
    <definedName name="_NP1" localSheetId="8" hidden="1">#REF!</definedName>
    <definedName name="_NP1" localSheetId="13" hidden="1">#REF!</definedName>
    <definedName name="_NP1" localSheetId="0" hidden="1">#REF!</definedName>
    <definedName name="_NP1" localSheetId="11" hidden="1">#REF!</definedName>
    <definedName name="_NP1" localSheetId="12" hidden="1">#REF!</definedName>
    <definedName name="_NP1" localSheetId="14" hidden="1">#REF!</definedName>
    <definedName name="_NP1" localSheetId="1" hidden="1">#REF!</definedName>
    <definedName name="_NP1" localSheetId="7" hidden="1">#REF!</definedName>
    <definedName name="_NP1" localSheetId="9" hidden="1">#REF!</definedName>
    <definedName name="_NP1" localSheetId="10" hidden="1">#REF!</definedName>
    <definedName name="_NP1" hidden="1">#REF!</definedName>
    <definedName name="_NP2" localSheetId="8" hidden="1">#REF!</definedName>
    <definedName name="_NP2" localSheetId="13" hidden="1">#REF!</definedName>
    <definedName name="_NP2" localSheetId="0" hidden="1">#REF!</definedName>
    <definedName name="_NP2" localSheetId="11" hidden="1">#REF!</definedName>
    <definedName name="_NP2" localSheetId="12" hidden="1">#REF!</definedName>
    <definedName name="_NP2" localSheetId="14" hidden="1">#REF!</definedName>
    <definedName name="_NP2" localSheetId="1" hidden="1">#REF!</definedName>
    <definedName name="_NP2" localSheetId="7" hidden="1">#REF!</definedName>
    <definedName name="_NP2" localSheetId="9" hidden="1">#REF!</definedName>
    <definedName name="_NP2" localSheetId="10" hidden="1">#REF!</definedName>
    <definedName name="_NP2" hidden="1">#REF!</definedName>
    <definedName name="_NP3" localSheetId="8" hidden="1">#REF!</definedName>
    <definedName name="_NP3" localSheetId="13" hidden="1">#REF!</definedName>
    <definedName name="_NP3" localSheetId="0" hidden="1">#REF!</definedName>
    <definedName name="_NP3" localSheetId="11" hidden="1">#REF!</definedName>
    <definedName name="_NP3" localSheetId="12" hidden="1">#REF!</definedName>
    <definedName name="_NP3" localSheetId="14" hidden="1">#REF!</definedName>
    <definedName name="_NP3" localSheetId="1" hidden="1">#REF!</definedName>
    <definedName name="_NP3" localSheetId="7" hidden="1">#REF!</definedName>
    <definedName name="_NP3" localSheetId="9" hidden="1">#REF!</definedName>
    <definedName name="_NP3" localSheetId="10" hidden="1">#REF!</definedName>
    <definedName name="_NP3" hidden="1">#REF!</definedName>
    <definedName name="_NP6" localSheetId="8" hidden="1">#REF!</definedName>
    <definedName name="_NP6" localSheetId="13" hidden="1">#REF!</definedName>
    <definedName name="_NP6" localSheetId="0" hidden="1">#REF!</definedName>
    <definedName name="_NP6" localSheetId="11" hidden="1">#REF!</definedName>
    <definedName name="_NP6" localSheetId="12" hidden="1">#REF!</definedName>
    <definedName name="_NP6" localSheetId="14" hidden="1">#REF!</definedName>
    <definedName name="_NP6" localSheetId="1" hidden="1">#REF!</definedName>
    <definedName name="_NP6" localSheetId="7" hidden="1">#REF!</definedName>
    <definedName name="_NP6" localSheetId="9" hidden="1">#REF!</definedName>
    <definedName name="_NP6" localSheetId="10" hidden="1">#REF!</definedName>
    <definedName name="_NP6" hidden="1">#REF!</definedName>
    <definedName name="_Order1" hidden="1">255</definedName>
    <definedName name="_Order2" hidden="1">0</definedName>
    <definedName name="_P" localSheetId="8">[24]A!#REF!</definedName>
    <definedName name="_P" localSheetId="13">[24]A!#REF!</definedName>
    <definedName name="_P" localSheetId="0">[24]A!#REF!</definedName>
    <definedName name="_P" localSheetId="11">[24]A!#REF!</definedName>
    <definedName name="_P" localSheetId="12">[24]A!#REF!</definedName>
    <definedName name="_P" localSheetId="14">[24]A!#REF!</definedName>
    <definedName name="_P" localSheetId="1">[24]A!#REF!</definedName>
    <definedName name="_P" localSheetId="7">[24]A!#REF!</definedName>
    <definedName name="_P" localSheetId="9">[24]A!#REF!</definedName>
    <definedName name="_P" localSheetId="10">[24]A!#REF!</definedName>
    <definedName name="_P">[24]A!#REF!</definedName>
    <definedName name="_P_1" localSheetId="8">[24]A!#REF!</definedName>
    <definedName name="_P_1" localSheetId="13">[24]A!#REF!</definedName>
    <definedName name="_P_1" localSheetId="0">[24]A!#REF!</definedName>
    <definedName name="_P_1" localSheetId="11">[24]A!#REF!</definedName>
    <definedName name="_P_1" localSheetId="12">[24]A!#REF!</definedName>
    <definedName name="_P_1" localSheetId="14">[24]A!#REF!</definedName>
    <definedName name="_P_1" localSheetId="1">[24]A!#REF!</definedName>
    <definedName name="_P_1" localSheetId="7">[24]A!#REF!</definedName>
    <definedName name="_P_1" localSheetId="9">[24]A!#REF!</definedName>
    <definedName name="_P_1" localSheetId="10">[24]A!#REF!</definedName>
    <definedName name="_P_1">[24]A!#REF!</definedName>
    <definedName name="_P_2" localSheetId="8">[24]A!#REF!</definedName>
    <definedName name="_P_2" localSheetId="13">[24]A!#REF!</definedName>
    <definedName name="_P_2" localSheetId="0">[24]A!#REF!</definedName>
    <definedName name="_P_2" localSheetId="11">[24]A!#REF!</definedName>
    <definedName name="_P_2" localSheetId="12">[24]A!#REF!</definedName>
    <definedName name="_P_2" localSheetId="14">[24]A!#REF!</definedName>
    <definedName name="_P_2" localSheetId="1">[24]A!#REF!</definedName>
    <definedName name="_P_2" localSheetId="7">[24]A!#REF!</definedName>
    <definedName name="_P_2" localSheetId="9">[24]A!#REF!</definedName>
    <definedName name="_P_2" localSheetId="10">[24]A!#REF!</definedName>
    <definedName name="_P_2">[24]A!#REF!</definedName>
    <definedName name="_P_3" localSheetId="8">#REF!</definedName>
    <definedName name="_P_3" localSheetId="13">#REF!</definedName>
    <definedName name="_P_3" localSheetId="0">#REF!</definedName>
    <definedName name="_P_3" localSheetId="11">#REF!</definedName>
    <definedName name="_P_3" localSheetId="12">#REF!</definedName>
    <definedName name="_P_3" localSheetId="14">#REF!</definedName>
    <definedName name="_P_3" localSheetId="1">#REF!</definedName>
    <definedName name="_P_3" localSheetId="7">#REF!</definedName>
    <definedName name="_P_3" localSheetId="9">#REF!</definedName>
    <definedName name="_P_3" localSheetId="10">#REF!</definedName>
    <definedName name="_P_3">#REF!</definedName>
    <definedName name="_R" localSheetId="8">[24]A!#REF!</definedName>
    <definedName name="_R" localSheetId="13">[24]A!#REF!</definedName>
    <definedName name="_R" localSheetId="0">[24]A!#REF!</definedName>
    <definedName name="_R" localSheetId="11">[24]A!#REF!</definedName>
    <definedName name="_R" localSheetId="12">[24]A!#REF!</definedName>
    <definedName name="_R" localSheetId="14">[24]A!#REF!</definedName>
    <definedName name="_R" localSheetId="1">[24]A!#REF!</definedName>
    <definedName name="_R" localSheetId="7">[24]A!#REF!</definedName>
    <definedName name="_R" localSheetId="9">[24]A!#REF!</definedName>
    <definedName name="_R" localSheetId="10">[24]A!#REF!</definedName>
    <definedName name="_R">[24]A!#REF!</definedName>
    <definedName name="_R_1" localSheetId="8">[24]A!#REF!</definedName>
    <definedName name="_R_1" localSheetId="13">[24]A!#REF!</definedName>
    <definedName name="_R_1" localSheetId="0">[24]A!#REF!</definedName>
    <definedName name="_R_1" localSheetId="11">[24]A!#REF!</definedName>
    <definedName name="_R_1" localSheetId="12">[24]A!#REF!</definedName>
    <definedName name="_R_1" localSheetId="14">[24]A!#REF!</definedName>
    <definedName name="_R_1" localSheetId="1">[24]A!#REF!</definedName>
    <definedName name="_R_1" localSheetId="7">[24]A!#REF!</definedName>
    <definedName name="_R_1" localSheetId="9">[24]A!#REF!</definedName>
    <definedName name="_R_1" localSheetId="10">[24]A!#REF!</definedName>
    <definedName name="_R_1">[24]A!#REF!</definedName>
    <definedName name="_R_2" localSheetId="8">[24]A!#REF!</definedName>
    <definedName name="_R_2" localSheetId="13">[24]A!#REF!</definedName>
    <definedName name="_R_2" localSheetId="0">[24]A!#REF!</definedName>
    <definedName name="_R_2" localSheetId="11">[24]A!#REF!</definedName>
    <definedName name="_R_2" localSheetId="12">[24]A!#REF!</definedName>
    <definedName name="_R_2" localSheetId="14">[24]A!#REF!</definedName>
    <definedName name="_R_2" localSheetId="1">[24]A!#REF!</definedName>
    <definedName name="_R_2" localSheetId="7">[24]A!#REF!</definedName>
    <definedName name="_R_2" localSheetId="9">[24]A!#REF!</definedName>
    <definedName name="_R_2" localSheetId="10">[24]A!#REF!</definedName>
    <definedName name="_R_2">[24]A!#REF!</definedName>
    <definedName name="_R_3" localSheetId="8">[24]A!#REF!</definedName>
    <definedName name="_R_3" localSheetId="13">[24]A!#REF!</definedName>
    <definedName name="_R_3" localSheetId="0">[24]A!#REF!</definedName>
    <definedName name="_R_3" localSheetId="11">[24]A!#REF!</definedName>
    <definedName name="_R_3" localSheetId="12">[24]A!#REF!</definedName>
    <definedName name="_R_3" localSheetId="14">[24]A!#REF!</definedName>
    <definedName name="_R_3" localSheetId="1">[24]A!#REF!</definedName>
    <definedName name="_R_3" localSheetId="7">[24]A!#REF!</definedName>
    <definedName name="_R_3" localSheetId="9">[24]A!#REF!</definedName>
    <definedName name="_R_3" localSheetId="10">[24]A!#REF!</definedName>
    <definedName name="_R_3">[24]A!#REF!</definedName>
    <definedName name="_rcp60" localSheetId="8">#REF!</definedName>
    <definedName name="_rcp60" localSheetId="13">#REF!</definedName>
    <definedName name="_rcp60" localSheetId="0">#REF!</definedName>
    <definedName name="_rcp60" localSheetId="11">#REF!</definedName>
    <definedName name="_rcp60" localSheetId="12">#REF!</definedName>
    <definedName name="_rcp60" localSheetId="14">#REF!</definedName>
    <definedName name="_rcp60" localSheetId="1">#REF!</definedName>
    <definedName name="_rcp60" localSheetId="7">#REF!</definedName>
    <definedName name="_rcp60" localSheetId="9">#REF!</definedName>
    <definedName name="_rcp60" localSheetId="10">#REF!</definedName>
    <definedName name="_rcp60">#REF!</definedName>
    <definedName name="_S" localSheetId="8">#REF!</definedName>
    <definedName name="_S" localSheetId="13">#REF!</definedName>
    <definedName name="_S" localSheetId="0">#REF!</definedName>
    <definedName name="_S" localSheetId="11">#REF!</definedName>
    <definedName name="_S" localSheetId="12">#REF!</definedName>
    <definedName name="_S" localSheetId="14">#REF!</definedName>
    <definedName name="_S" localSheetId="1">#REF!</definedName>
    <definedName name="_S" localSheetId="7">#REF!</definedName>
    <definedName name="_S" localSheetId="9">#REF!</definedName>
    <definedName name="_S" localSheetId="10">#REF!</definedName>
    <definedName name="_S">#REF!</definedName>
    <definedName name="_sc1" localSheetId="8">#REF!</definedName>
    <definedName name="_sc1" localSheetId="13">#REF!</definedName>
    <definedName name="_sc1" localSheetId="0">#REF!</definedName>
    <definedName name="_sc1" localSheetId="11">#REF!</definedName>
    <definedName name="_sc1" localSheetId="12">#REF!</definedName>
    <definedName name="_sc1" localSheetId="14">#REF!</definedName>
    <definedName name="_sc1" localSheetId="1">#REF!</definedName>
    <definedName name="_sc1" localSheetId="7">#REF!</definedName>
    <definedName name="_sc1" localSheetId="9">#REF!</definedName>
    <definedName name="_sc1" localSheetId="10">#REF!</definedName>
    <definedName name="_sc1">#REF!</definedName>
    <definedName name="_sc175" localSheetId="8">#REF!</definedName>
    <definedName name="_sc175" localSheetId="13">#REF!</definedName>
    <definedName name="_sc175" localSheetId="0">#REF!</definedName>
    <definedName name="_sc175" localSheetId="11">#REF!</definedName>
    <definedName name="_sc175" localSheetId="12">#REF!</definedName>
    <definedName name="_sc175" localSheetId="14">#REF!</definedName>
    <definedName name="_sc175" localSheetId="1">#REF!</definedName>
    <definedName name="_sc175" localSheetId="7">#REF!</definedName>
    <definedName name="_sc175" localSheetId="9">#REF!</definedName>
    <definedName name="_sc175" localSheetId="10">#REF!</definedName>
    <definedName name="_sc175">#REF!</definedName>
    <definedName name="_SC2" localSheetId="8">#REF!</definedName>
    <definedName name="_SC2" localSheetId="13">#REF!</definedName>
    <definedName name="_SC2" localSheetId="0">#REF!</definedName>
    <definedName name="_SC2" localSheetId="11">#REF!</definedName>
    <definedName name="_SC2" localSheetId="12">#REF!</definedName>
    <definedName name="_SC2" localSheetId="14">#REF!</definedName>
    <definedName name="_SC2" localSheetId="1">#REF!</definedName>
    <definedName name="_SC2" localSheetId="7">#REF!</definedName>
    <definedName name="_SC2" localSheetId="9">#REF!</definedName>
    <definedName name="_SC2" localSheetId="10">#REF!</definedName>
    <definedName name="_SC2">#REF!</definedName>
    <definedName name="_sc3" localSheetId="8">#REF!</definedName>
    <definedName name="_sc3" localSheetId="13">#REF!</definedName>
    <definedName name="_sc3" localSheetId="0">#REF!</definedName>
    <definedName name="_sc3" localSheetId="11">#REF!</definedName>
    <definedName name="_sc3" localSheetId="12">#REF!</definedName>
    <definedName name="_sc3" localSheetId="14">#REF!</definedName>
    <definedName name="_sc3" localSheetId="1">#REF!</definedName>
    <definedName name="_sc3" localSheetId="7">#REF!</definedName>
    <definedName name="_sc3" localSheetId="9">#REF!</definedName>
    <definedName name="_sc3" localSheetId="10">#REF!</definedName>
    <definedName name="_sc3">#REF!</definedName>
    <definedName name="_SN3" localSheetId="8">#REF!</definedName>
    <definedName name="_SN3" localSheetId="13">#REF!</definedName>
    <definedName name="_SN3" localSheetId="0">#REF!</definedName>
    <definedName name="_SN3" localSheetId="11">#REF!</definedName>
    <definedName name="_SN3" localSheetId="12">#REF!</definedName>
    <definedName name="_SN3" localSheetId="14">#REF!</definedName>
    <definedName name="_SN3" localSheetId="1">#REF!</definedName>
    <definedName name="_SN3" localSheetId="7">#REF!</definedName>
    <definedName name="_SN3" localSheetId="9">#REF!</definedName>
    <definedName name="_SN3" localSheetId="10">#REF!</definedName>
    <definedName name="_SN3">#REF!</definedName>
    <definedName name="_Sort" hidden="1">[1]BHN!$E$111:$J$159</definedName>
    <definedName name="_T" localSheetId="8">[24]A!#REF!</definedName>
    <definedName name="_T" localSheetId="13">[24]A!#REF!</definedName>
    <definedName name="_T" localSheetId="0">[24]A!#REF!</definedName>
    <definedName name="_T" localSheetId="11">[24]A!#REF!</definedName>
    <definedName name="_T" localSheetId="12">[24]A!#REF!</definedName>
    <definedName name="_T" localSheetId="14">[24]A!#REF!</definedName>
    <definedName name="_T" localSheetId="1">[24]A!#REF!</definedName>
    <definedName name="_T" localSheetId="7">[24]A!#REF!</definedName>
    <definedName name="_T" localSheetId="9">[24]A!#REF!</definedName>
    <definedName name="_T" localSheetId="10">[24]A!#REF!</definedName>
    <definedName name="_T">[24]A!#REF!</definedName>
    <definedName name="_T_1" localSheetId="8">[24]A!#REF!</definedName>
    <definedName name="_T_1" localSheetId="13">[24]A!#REF!</definedName>
    <definedName name="_T_1" localSheetId="0">[24]A!#REF!</definedName>
    <definedName name="_T_1" localSheetId="11">[24]A!#REF!</definedName>
    <definedName name="_T_1" localSheetId="12">[24]A!#REF!</definedName>
    <definedName name="_T_1" localSheetId="14">[24]A!#REF!</definedName>
    <definedName name="_T_1" localSheetId="1">[24]A!#REF!</definedName>
    <definedName name="_T_1" localSheetId="7">[24]A!#REF!</definedName>
    <definedName name="_T_1" localSheetId="9">[24]A!#REF!</definedName>
    <definedName name="_T_1" localSheetId="10">[24]A!#REF!</definedName>
    <definedName name="_T_1">[24]A!#REF!</definedName>
    <definedName name="_T_2" localSheetId="8">[24]A!#REF!</definedName>
    <definedName name="_T_2" localSheetId="13">[24]A!#REF!</definedName>
    <definedName name="_T_2" localSheetId="0">[24]A!#REF!</definedName>
    <definedName name="_T_2" localSheetId="11">[24]A!#REF!</definedName>
    <definedName name="_T_2" localSheetId="12">[24]A!#REF!</definedName>
    <definedName name="_T_2" localSheetId="14">[24]A!#REF!</definedName>
    <definedName name="_T_2" localSheetId="1">[24]A!#REF!</definedName>
    <definedName name="_T_2" localSheetId="7">[24]A!#REF!</definedName>
    <definedName name="_T_2" localSheetId="9">[24]A!#REF!</definedName>
    <definedName name="_T_2" localSheetId="10">[24]A!#REF!</definedName>
    <definedName name="_T_2">[24]A!#REF!</definedName>
    <definedName name="_T_3" localSheetId="8">[24]A!#REF!</definedName>
    <definedName name="_T_3" localSheetId="13">[24]A!#REF!</definedName>
    <definedName name="_T_3" localSheetId="0">[24]A!#REF!</definedName>
    <definedName name="_T_3" localSheetId="11">[24]A!#REF!</definedName>
    <definedName name="_T_3" localSheetId="12">[24]A!#REF!</definedName>
    <definedName name="_T_3" localSheetId="14">[24]A!#REF!</definedName>
    <definedName name="_T_3" localSheetId="1">[24]A!#REF!</definedName>
    <definedName name="_T_3" localSheetId="7">[24]A!#REF!</definedName>
    <definedName name="_T_3" localSheetId="9">[24]A!#REF!</definedName>
    <definedName name="_T_3" localSheetId="10">[24]A!#REF!</definedName>
    <definedName name="_T_3">[24]A!#REF!</definedName>
    <definedName name="_tgl2">[30]Ch!$A$16</definedName>
    <definedName name="_th100" localSheetId="8">'[10]dongia _2_'!#REF!</definedName>
    <definedName name="_th100" localSheetId="13">'[10]dongia _2_'!#REF!</definedName>
    <definedName name="_th100" localSheetId="0">'[10]dongia _2_'!#REF!</definedName>
    <definedName name="_th100" localSheetId="11">'[10]dongia _2_'!#REF!</definedName>
    <definedName name="_th100" localSheetId="12">'[10]dongia _2_'!#REF!</definedName>
    <definedName name="_th100" localSheetId="14">'[10]dongia _2_'!#REF!</definedName>
    <definedName name="_th100" localSheetId="1">'[10]dongia _2_'!#REF!</definedName>
    <definedName name="_th100" localSheetId="7">'[10]dongia _2_'!#REF!</definedName>
    <definedName name="_th100" localSheetId="9">'[10]dongia _2_'!#REF!</definedName>
    <definedName name="_th100" localSheetId="10">'[10]dongia _2_'!#REF!</definedName>
    <definedName name="_th100">'[10]dongia _2_'!#REF!</definedName>
    <definedName name="_TH160" localSheetId="8">'[10]dongia _2_'!#REF!</definedName>
    <definedName name="_TH160" localSheetId="13">'[10]dongia _2_'!#REF!</definedName>
    <definedName name="_TH160" localSheetId="0">'[10]dongia _2_'!#REF!</definedName>
    <definedName name="_TH160" localSheetId="11">'[10]dongia _2_'!#REF!</definedName>
    <definedName name="_TH160" localSheetId="12">'[10]dongia _2_'!#REF!</definedName>
    <definedName name="_TH160" localSheetId="14">'[10]dongia _2_'!#REF!</definedName>
    <definedName name="_TH160" localSheetId="1">'[10]dongia _2_'!#REF!</definedName>
    <definedName name="_TH160" localSheetId="7">'[10]dongia _2_'!#REF!</definedName>
    <definedName name="_TH160" localSheetId="9">'[10]dongia _2_'!#REF!</definedName>
    <definedName name="_TH160" localSheetId="10">'[10]dongia _2_'!#REF!</definedName>
    <definedName name="_TH160">'[10]dongia _2_'!#REF!</definedName>
    <definedName name="_TL1" localSheetId="8">#REF!</definedName>
    <definedName name="_TL1" localSheetId="13">#REF!</definedName>
    <definedName name="_TL1" localSheetId="0">#REF!</definedName>
    <definedName name="_TL1" localSheetId="11">#REF!</definedName>
    <definedName name="_TL1" localSheetId="12">#REF!</definedName>
    <definedName name="_TL1" localSheetId="14">#REF!</definedName>
    <definedName name="_TL1" localSheetId="1">#REF!</definedName>
    <definedName name="_TL1" localSheetId="7">#REF!</definedName>
    <definedName name="_TL1" localSheetId="9">#REF!</definedName>
    <definedName name="_TL1" localSheetId="10">#REF!</definedName>
    <definedName name="_TL1">#REF!</definedName>
    <definedName name="_TL2" localSheetId="8">#REF!</definedName>
    <definedName name="_TL2" localSheetId="13">#REF!</definedName>
    <definedName name="_TL2" localSheetId="0">#REF!</definedName>
    <definedName name="_TL2" localSheetId="11">#REF!</definedName>
    <definedName name="_TL2" localSheetId="12">#REF!</definedName>
    <definedName name="_TL2" localSheetId="14">#REF!</definedName>
    <definedName name="_TL2" localSheetId="1">#REF!</definedName>
    <definedName name="_TL2" localSheetId="7">#REF!</definedName>
    <definedName name="_TL2" localSheetId="9">#REF!</definedName>
    <definedName name="_TL2" localSheetId="10">#REF!</definedName>
    <definedName name="_TL2">#REF!</definedName>
    <definedName name="_TL3" localSheetId="8">#REF!</definedName>
    <definedName name="_TL3" localSheetId="13">#REF!</definedName>
    <definedName name="_TL3" localSheetId="0">#REF!</definedName>
    <definedName name="_TL3" localSheetId="11">#REF!</definedName>
    <definedName name="_TL3" localSheetId="12">#REF!</definedName>
    <definedName name="_TL3" localSheetId="14">#REF!</definedName>
    <definedName name="_TL3" localSheetId="1">#REF!</definedName>
    <definedName name="_TL3" localSheetId="7">#REF!</definedName>
    <definedName name="_TL3" localSheetId="9">#REF!</definedName>
    <definedName name="_TL3" localSheetId="10">#REF!</definedName>
    <definedName name="_TL3">#REF!</definedName>
    <definedName name="_TLA120" localSheetId="8">#REF!</definedName>
    <definedName name="_TLA120" localSheetId="13">#REF!</definedName>
    <definedName name="_TLA120" localSheetId="0">#REF!</definedName>
    <definedName name="_TLA120" localSheetId="11">#REF!</definedName>
    <definedName name="_TLA120" localSheetId="12">#REF!</definedName>
    <definedName name="_TLA120" localSheetId="14">#REF!</definedName>
    <definedName name="_TLA120" localSheetId="1">#REF!</definedName>
    <definedName name="_TLA120" localSheetId="7">#REF!</definedName>
    <definedName name="_TLA120" localSheetId="9">#REF!</definedName>
    <definedName name="_TLA120" localSheetId="10">#REF!</definedName>
    <definedName name="_TLA120">#REF!</definedName>
    <definedName name="_TLA35" localSheetId="8">#REF!</definedName>
    <definedName name="_TLA35" localSheetId="13">#REF!</definedName>
    <definedName name="_TLA35" localSheetId="0">#REF!</definedName>
    <definedName name="_TLA35" localSheetId="11">#REF!</definedName>
    <definedName name="_TLA35" localSheetId="12">#REF!</definedName>
    <definedName name="_TLA35" localSheetId="14">#REF!</definedName>
    <definedName name="_TLA35" localSheetId="1">#REF!</definedName>
    <definedName name="_TLA35" localSheetId="7">#REF!</definedName>
    <definedName name="_TLA35" localSheetId="9">#REF!</definedName>
    <definedName name="_TLA35" localSheetId="10">#REF!</definedName>
    <definedName name="_TLA35">#REF!</definedName>
    <definedName name="_TLA50" localSheetId="8">#REF!</definedName>
    <definedName name="_TLA50" localSheetId="13">#REF!</definedName>
    <definedName name="_TLA50" localSheetId="0">#REF!</definedName>
    <definedName name="_TLA50" localSheetId="11">#REF!</definedName>
    <definedName name="_TLA50" localSheetId="12">#REF!</definedName>
    <definedName name="_TLA50" localSheetId="14">#REF!</definedName>
    <definedName name="_TLA50" localSheetId="1">#REF!</definedName>
    <definedName name="_TLA50" localSheetId="7">#REF!</definedName>
    <definedName name="_TLA50" localSheetId="9">#REF!</definedName>
    <definedName name="_TLA50" localSheetId="10">#REF!</definedName>
    <definedName name="_TLA50">#REF!</definedName>
    <definedName name="_TLA70" localSheetId="8">#REF!</definedName>
    <definedName name="_TLA70" localSheetId="13">#REF!</definedName>
    <definedName name="_TLA70" localSheetId="0">#REF!</definedName>
    <definedName name="_TLA70" localSheetId="11">#REF!</definedName>
    <definedName name="_TLA70" localSheetId="12">#REF!</definedName>
    <definedName name="_TLA70" localSheetId="14">#REF!</definedName>
    <definedName name="_TLA70" localSheetId="1">#REF!</definedName>
    <definedName name="_TLA70" localSheetId="7">#REF!</definedName>
    <definedName name="_TLA70" localSheetId="9">#REF!</definedName>
    <definedName name="_TLA70" localSheetId="10">#REF!</definedName>
    <definedName name="_TLA70">#REF!</definedName>
    <definedName name="_TLA95" localSheetId="8">#REF!</definedName>
    <definedName name="_TLA95" localSheetId="13">#REF!</definedName>
    <definedName name="_TLA95" localSheetId="0">#REF!</definedName>
    <definedName name="_TLA95" localSheetId="11">#REF!</definedName>
    <definedName name="_TLA95" localSheetId="12">#REF!</definedName>
    <definedName name="_TLA95" localSheetId="14">#REF!</definedName>
    <definedName name="_TLA95" localSheetId="1">#REF!</definedName>
    <definedName name="_TLA95" localSheetId="7">#REF!</definedName>
    <definedName name="_TLA95" localSheetId="9">#REF!</definedName>
    <definedName name="_TLA95" localSheetId="10">#REF!</definedName>
    <definedName name="_TLA95">#REF!</definedName>
    <definedName name="_TR250" localSheetId="8">'[10]dongia _2_'!#REF!</definedName>
    <definedName name="_TR250" localSheetId="13">'[10]dongia _2_'!#REF!</definedName>
    <definedName name="_TR250" localSheetId="0">'[10]dongia _2_'!#REF!</definedName>
    <definedName name="_TR250" localSheetId="11">'[10]dongia _2_'!#REF!</definedName>
    <definedName name="_TR250" localSheetId="12">'[10]dongia _2_'!#REF!</definedName>
    <definedName name="_TR250" localSheetId="14">'[10]dongia _2_'!#REF!</definedName>
    <definedName name="_TR250" localSheetId="1">'[10]dongia _2_'!#REF!</definedName>
    <definedName name="_TR250" localSheetId="7">'[10]dongia _2_'!#REF!</definedName>
    <definedName name="_TR250" localSheetId="9">'[10]dongia _2_'!#REF!</definedName>
    <definedName name="_TR250" localSheetId="10">'[10]dongia _2_'!#REF!</definedName>
    <definedName name="_TR250">'[10]dongia _2_'!#REF!</definedName>
    <definedName name="_tr375" localSheetId="8">[10]giathanh1!#REF!</definedName>
    <definedName name="_tr375" localSheetId="13">[10]giathanh1!#REF!</definedName>
    <definedName name="_tr375" localSheetId="0">[10]giathanh1!#REF!</definedName>
    <definedName name="_tr375" localSheetId="11">[10]giathanh1!#REF!</definedName>
    <definedName name="_tr375" localSheetId="12">[10]giathanh1!#REF!</definedName>
    <definedName name="_tr375" localSheetId="14">[10]giathanh1!#REF!</definedName>
    <definedName name="_tr375" localSheetId="1">[10]giathanh1!#REF!</definedName>
    <definedName name="_tr375" localSheetId="7">[10]giathanh1!#REF!</definedName>
    <definedName name="_tr375" localSheetId="9">[10]giathanh1!#REF!</definedName>
    <definedName name="_tr375" localSheetId="10">[10]giathanh1!#REF!</definedName>
    <definedName name="_tr375">[10]giathanh1!#REF!</definedName>
    <definedName name="_U" localSheetId="8">[24]A!#REF!</definedName>
    <definedName name="_U" localSheetId="13">[24]A!#REF!</definedName>
    <definedName name="_U" localSheetId="0">[24]A!#REF!</definedName>
    <definedName name="_U" localSheetId="11">[24]A!#REF!</definedName>
    <definedName name="_U" localSheetId="12">[24]A!#REF!</definedName>
    <definedName name="_U" localSheetId="14">[24]A!#REF!</definedName>
    <definedName name="_U" localSheetId="1">[24]A!#REF!</definedName>
    <definedName name="_U" localSheetId="7">[24]A!#REF!</definedName>
    <definedName name="_U" localSheetId="9">[24]A!#REF!</definedName>
    <definedName name="_U" localSheetId="10">[24]A!#REF!</definedName>
    <definedName name="_U">[24]A!#REF!</definedName>
    <definedName name="_U_1" localSheetId="8">[24]A!#REF!</definedName>
    <definedName name="_U_1" localSheetId="13">[24]A!#REF!</definedName>
    <definedName name="_U_1" localSheetId="0">[24]A!#REF!</definedName>
    <definedName name="_U_1" localSheetId="11">[24]A!#REF!</definedName>
    <definedName name="_U_1" localSheetId="12">[24]A!#REF!</definedName>
    <definedName name="_U_1" localSheetId="14">[24]A!#REF!</definedName>
    <definedName name="_U_1" localSheetId="1">[24]A!#REF!</definedName>
    <definedName name="_U_1" localSheetId="7">[24]A!#REF!</definedName>
    <definedName name="_U_1" localSheetId="9">[24]A!#REF!</definedName>
    <definedName name="_U_1" localSheetId="10">[24]A!#REF!</definedName>
    <definedName name="_U_1">[24]A!#REF!</definedName>
    <definedName name="_U_2" localSheetId="8">[24]A!#REF!</definedName>
    <definedName name="_U_2" localSheetId="13">[24]A!#REF!</definedName>
    <definedName name="_U_2" localSheetId="0">[24]A!#REF!</definedName>
    <definedName name="_U_2" localSheetId="11">[24]A!#REF!</definedName>
    <definedName name="_U_2" localSheetId="12">[24]A!#REF!</definedName>
    <definedName name="_U_2" localSheetId="14">[24]A!#REF!</definedName>
    <definedName name="_U_2" localSheetId="1">[24]A!#REF!</definedName>
    <definedName name="_U_2" localSheetId="7">[24]A!#REF!</definedName>
    <definedName name="_U_2" localSheetId="9">[24]A!#REF!</definedName>
    <definedName name="_U_2" localSheetId="10">[24]A!#REF!</definedName>
    <definedName name="_U_2">[24]A!#REF!</definedName>
    <definedName name="_U_3" localSheetId="8">[24]A!#REF!</definedName>
    <definedName name="_U_3" localSheetId="13">[24]A!#REF!</definedName>
    <definedName name="_U_3" localSheetId="0">[24]A!#REF!</definedName>
    <definedName name="_U_3" localSheetId="11">[24]A!#REF!</definedName>
    <definedName name="_U_3" localSheetId="12">[24]A!#REF!</definedName>
    <definedName name="_U_3" localSheetId="14">[24]A!#REF!</definedName>
    <definedName name="_U_3" localSheetId="1">[24]A!#REF!</definedName>
    <definedName name="_U_3" localSheetId="7">[24]A!#REF!</definedName>
    <definedName name="_U_3" localSheetId="9">[24]A!#REF!</definedName>
    <definedName name="_U_3" localSheetId="10">[24]A!#REF!</definedName>
    <definedName name="_U_3">[24]A!#REF!</definedName>
    <definedName name="_V" localSheetId="8">[24]A!#REF!</definedName>
    <definedName name="_V" localSheetId="13">[24]A!#REF!</definedName>
    <definedName name="_V" localSheetId="0">[24]A!#REF!</definedName>
    <definedName name="_V" localSheetId="11">[24]A!#REF!</definedName>
    <definedName name="_V" localSheetId="12">[24]A!#REF!</definedName>
    <definedName name="_V" localSheetId="14">[24]A!#REF!</definedName>
    <definedName name="_V" localSheetId="1">[24]A!#REF!</definedName>
    <definedName name="_V" localSheetId="7">[24]A!#REF!</definedName>
    <definedName name="_V" localSheetId="9">[24]A!#REF!</definedName>
    <definedName name="_V" localSheetId="10">[24]A!#REF!</definedName>
    <definedName name="_V">[24]A!#REF!</definedName>
    <definedName name="_V_1" localSheetId="8">[24]A!#REF!</definedName>
    <definedName name="_V_1" localSheetId="13">[24]A!#REF!</definedName>
    <definedName name="_V_1" localSheetId="0">[24]A!#REF!</definedName>
    <definedName name="_V_1" localSheetId="11">[24]A!#REF!</definedName>
    <definedName name="_V_1" localSheetId="12">[24]A!#REF!</definedName>
    <definedName name="_V_1" localSheetId="14">[24]A!#REF!</definedName>
    <definedName name="_V_1" localSheetId="1">[24]A!#REF!</definedName>
    <definedName name="_V_1" localSheetId="7">[24]A!#REF!</definedName>
    <definedName name="_V_1" localSheetId="9">[24]A!#REF!</definedName>
    <definedName name="_V_1" localSheetId="10">[24]A!#REF!</definedName>
    <definedName name="_V_1">[24]A!#REF!</definedName>
    <definedName name="_V_2" localSheetId="8">[24]A!#REF!</definedName>
    <definedName name="_V_2" localSheetId="13">[24]A!#REF!</definedName>
    <definedName name="_V_2" localSheetId="0">[24]A!#REF!</definedName>
    <definedName name="_V_2" localSheetId="11">[24]A!#REF!</definedName>
    <definedName name="_V_2" localSheetId="12">[24]A!#REF!</definedName>
    <definedName name="_V_2" localSheetId="14">[24]A!#REF!</definedName>
    <definedName name="_V_2" localSheetId="1">[24]A!#REF!</definedName>
    <definedName name="_V_2" localSheetId="7">[24]A!#REF!</definedName>
    <definedName name="_V_2" localSheetId="9">[24]A!#REF!</definedName>
    <definedName name="_V_2" localSheetId="10">[24]A!#REF!</definedName>
    <definedName name="_V_2">[24]A!#REF!</definedName>
    <definedName name="_V_3" localSheetId="8">[24]A!#REF!</definedName>
    <definedName name="_V_3" localSheetId="13">[24]A!#REF!</definedName>
    <definedName name="_V_3" localSheetId="0">[24]A!#REF!</definedName>
    <definedName name="_V_3" localSheetId="11">[24]A!#REF!</definedName>
    <definedName name="_V_3" localSheetId="12">[24]A!#REF!</definedName>
    <definedName name="_V_3" localSheetId="14">[24]A!#REF!</definedName>
    <definedName name="_V_3" localSheetId="1">[24]A!#REF!</definedName>
    <definedName name="_V_3" localSheetId="7">[24]A!#REF!</definedName>
    <definedName name="_V_3" localSheetId="9">[24]A!#REF!</definedName>
    <definedName name="_V_3" localSheetId="10">[24]A!#REF!</definedName>
    <definedName name="_V_3">[24]A!#REF!</definedName>
    <definedName name="_VL100" localSheetId="8">#REF!</definedName>
    <definedName name="_VL100" localSheetId="13">#REF!</definedName>
    <definedName name="_VL100" localSheetId="0">#REF!</definedName>
    <definedName name="_VL100" localSheetId="11">#REF!</definedName>
    <definedName name="_VL100" localSheetId="12">#REF!</definedName>
    <definedName name="_VL100" localSheetId="14">#REF!</definedName>
    <definedName name="_VL100" localSheetId="1">#REF!</definedName>
    <definedName name="_VL100" localSheetId="7">#REF!</definedName>
    <definedName name="_VL100" localSheetId="9">#REF!</definedName>
    <definedName name="_VL100" localSheetId="10">#REF!</definedName>
    <definedName name="_VL100">#REF!</definedName>
    <definedName name="_VL200" localSheetId="8">#REF!</definedName>
    <definedName name="_VL200" localSheetId="13">#REF!</definedName>
    <definedName name="_VL200" localSheetId="0">#REF!</definedName>
    <definedName name="_VL200" localSheetId="11">#REF!</definedName>
    <definedName name="_VL200" localSheetId="12">#REF!</definedName>
    <definedName name="_VL200" localSheetId="14">#REF!</definedName>
    <definedName name="_VL200" localSheetId="1">#REF!</definedName>
    <definedName name="_VL200" localSheetId="7">#REF!</definedName>
    <definedName name="_VL200" localSheetId="9">#REF!</definedName>
    <definedName name="_VL200" localSheetId="10">#REF!</definedName>
    <definedName name="_VL200">#REF!</definedName>
    <definedName name="_VL250" localSheetId="8">#REF!</definedName>
    <definedName name="_VL250" localSheetId="13">#REF!</definedName>
    <definedName name="_VL250" localSheetId="0">#REF!</definedName>
    <definedName name="_VL250" localSheetId="11">#REF!</definedName>
    <definedName name="_VL250" localSheetId="12">#REF!</definedName>
    <definedName name="_VL250" localSheetId="14">#REF!</definedName>
    <definedName name="_VL250" localSheetId="1">#REF!</definedName>
    <definedName name="_VL250" localSheetId="7">#REF!</definedName>
    <definedName name="_VL250" localSheetId="9">#REF!</definedName>
    <definedName name="_VL250" localSheetId="10">#REF!</definedName>
    <definedName name="_VL250">#REF!</definedName>
    <definedName name="_X" localSheetId="8">[24]A!#REF!</definedName>
    <definedName name="_X" localSheetId="13">[24]A!#REF!</definedName>
    <definedName name="_X" localSheetId="0">[24]A!#REF!</definedName>
    <definedName name="_X" localSheetId="11">[24]A!#REF!</definedName>
    <definedName name="_X" localSheetId="12">[24]A!#REF!</definedName>
    <definedName name="_X" localSheetId="14">[24]A!#REF!</definedName>
    <definedName name="_X" localSheetId="1">[24]A!#REF!</definedName>
    <definedName name="_X" localSheetId="7">[24]A!#REF!</definedName>
    <definedName name="_X" localSheetId="9">[24]A!#REF!</definedName>
    <definedName name="_X" localSheetId="10">[24]A!#REF!</definedName>
    <definedName name="_X">[24]A!#REF!</definedName>
    <definedName name="_X_1" localSheetId="8">[24]A!#REF!</definedName>
    <definedName name="_X_1" localSheetId="13">[24]A!#REF!</definedName>
    <definedName name="_X_1" localSheetId="0">[24]A!#REF!</definedName>
    <definedName name="_X_1" localSheetId="11">[24]A!#REF!</definedName>
    <definedName name="_X_1" localSheetId="12">[24]A!#REF!</definedName>
    <definedName name="_X_1" localSheetId="14">[24]A!#REF!</definedName>
    <definedName name="_X_1" localSheetId="1">[24]A!#REF!</definedName>
    <definedName name="_X_1" localSheetId="7">[24]A!#REF!</definedName>
    <definedName name="_X_1" localSheetId="9">[24]A!#REF!</definedName>
    <definedName name="_X_1" localSheetId="10">[24]A!#REF!</definedName>
    <definedName name="_X_1">[24]A!#REF!</definedName>
    <definedName name="_X_2" localSheetId="8">[24]A!#REF!</definedName>
    <definedName name="_X_2" localSheetId="13">[24]A!#REF!</definedName>
    <definedName name="_X_2" localSheetId="0">[24]A!#REF!</definedName>
    <definedName name="_X_2" localSheetId="11">[24]A!#REF!</definedName>
    <definedName name="_X_2" localSheetId="12">[24]A!#REF!</definedName>
    <definedName name="_X_2" localSheetId="14">[24]A!#REF!</definedName>
    <definedName name="_X_2" localSheetId="1">[24]A!#REF!</definedName>
    <definedName name="_X_2" localSheetId="7">[24]A!#REF!</definedName>
    <definedName name="_X_2" localSheetId="9">[24]A!#REF!</definedName>
    <definedName name="_X_2" localSheetId="10">[24]A!#REF!</definedName>
    <definedName name="_X_2">[24]A!#REF!</definedName>
    <definedName name="_X_3" localSheetId="8">[24]A!#REF!</definedName>
    <definedName name="_X_3" localSheetId="13">[24]A!#REF!</definedName>
    <definedName name="_X_3" localSheetId="0">[24]A!#REF!</definedName>
    <definedName name="_X_3" localSheetId="11">[24]A!#REF!</definedName>
    <definedName name="_X_3" localSheetId="12">[24]A!#REF!</definedName>
    <definedName name="_X_3" localSheetId="14">[24]A!#REF!</definedName>
    <definedName name="_X_3" localSheetId="1">[24]A!#REF!</definedName>
    <definedName name="_X_3" localSheetId="7">[24]A!#REF!</definedName>
    <definedName name="_X_3" localSheetId="9">[24]A!#REF!</definedName>
    <definedName name="_X_3" localSheetId="10">[24]A!#REF!</definedName>
    <definedName name="_X_3">[24]A!#REF!</definedName>
    <definedName name="_Z" localSheetId="8">[24]A!#REF!</definedName>
    <definedName name="_Z" localSheetId="13">[24]A!#REF!</definedName>
    <definedName name="_Z" localSheetId="0">[24]A!#REF!</definedName>
    <definedName name="_Z" localSheetId="11">[24]A!#REF!</definedName>
    <definedName name="_Z" localSheetId="12">[24]A!#REF!</definedName>
    <definedName name="_Z" localSheetId="14">[24]A!#REF!</definedName>
    <definedName name="_Z" localSheetId="1">[24]A!#REF!</definedName>
    <definedName name="_Z" localSheetId="7">[24]A!#REF!</definedName>
    <definedName name="_Z" localSheetId="9">[24]A!#REF!</definedName>
    <definedName name="_Z" localSheetId="10">[24]A!#REF!</definedName>
    <definedName name="_Z">[24]A!#REF!</definedName>
    <definedName name="_Z_1" localSheetId="8">[24]A!#REF!</definedName>
    <definedName name="_Z_1" localSheetId="13">[24]A!#REF!</definedName>
    <definedName name="_Z_1" localSheetId="0">[24]A!#REF!</definedName>
    <definedName name="_Z_1" localSheetId="11">[24]A!#REF!</definedName>
    <definedName name="_Z_1" localSheetId="12">[24]A!#REF!</definedName>
    <definedName name="_Z_1" localSheetId="14">[24]A!#REF!</definedName>
    <definedName name="_Z_1" localSheetId="1">[24]A!#REF!</definedName>
    <definedName name="_Z_1" localSheetId="7">[24]A!#REF!</definedName>
    <definedName name="_Z_1" localSheetId="9">[24]A!#REF!</definedName>
    <definedName name="_Z_1" localSheetId="10">[24]A!#REF!</definedName>
    <definedName name="_Z_1">[24]A!#REF!</definedName>
    <definedName name="_Z_2" localSheetId="8">[24]A!#REF!</definedName>
    <definedName name="_Z_2" localSheetId="13">[24]A!#REF!</definedName>
    <definedName name="_Z_2" localSheetId="0">[24]A!#REF!</definedName>
    <definedName name="_Z_2" localSheetId="11">[24]A!#REF!</definedName>
    <definedName name="_Z_2" localSheetId="12">[24]A!#REF!</definedName>
    <definedName name="_Z_2" localSheetId="14">[24]A!#REF!</definedName>
    <definedName name="_Z_2" localSheetId="1">[24]A!#REF!</definedName>
    <definedName name="_Z_2" localSheetId="7">[24]A!#REF!</definedName>
    <definedName name="_Z_2" localSheetId="9">[24]A!#REF!</definedName>
    <definedName name="_Z_2" localSheetId="10">[24]A!#REF!</definedName>
    <definedName name="_Z_2">[24]A!#REF!</definedName>
    <definedName name="_Z_3" localSheetId="8">[24]A!#REF!</definedName>
    <definedName name="_Z_3" localSheetId="13">[24]A!#REF!</definedName>
    <definedName name="_Z_3" localSheetId="0">[24]A!#REF!</definedName>
    <definedName name="_Z_3" localSheetId="11">[24]A!#REF!</definedName>
    <definedName name="_Z_3" localSheetId="12">[24]A!#REF!</definedName>
    <definedName name="_Z_3" localSheetId="14">[24]A!#REF!</definedName>
    <definedName name="_Z_3" localSheetId="1">[24]A!#REF!</definedName>
    <definedName name="_Z_3" localSheetId="7">[24]A!#REF!</definedName>
    <definedName name="_Z_3" localSheetId="9">[24]A!#REF!</definedName>
    <definedName name="_Z_3" localSheetId="10">[24]A!#REF!</definedName>
    <definedName name="_Z_3">[24]A!#REF!</definedName>
    <definedName name="a" localSheetId="8">#REF!</definedName>
    <definedName name="a" localSheetId="13">#REF!</definedName>
    <definedName name="a" localSheetId="0">#REF!</definedName>
    <definedName name="a" localSheetId="11">#REF!</definedName>
    <definedName name="a" localSheetId="12">#REF!</definedName>
    <definedName name="a" localSheetId="14">#REF!</definedName>
    <definedName name="a" localSheetId="1">#REF!</definedName>
    <definedName name="a" localSheetId="7">#REF!</definedName>
    <definedName name="a" localSheetId="9">#REF!</definedName>
    <definedName name="a" localSheetId="10">#REF!</definedName>
    <definedName name="a">#REF!</definedName>
    <definedName name="A.1" localSheetId="8">#REF!</definedName>
    <definedName name="A.1" localSheetId="13">#REF!</definedName>
    <definedName name="A.1" localSheetId="0">#REF!</definedName>
    <definedName name="A.1" localSheetId="11">#REF!</definedName>
    <definedName name="A.1" localSheetId="12">#REF!</definedName>
    <definedName name="A.1" localSheetId="14">#REF!</definedName>
    <definedName name="A.1" localSheetId="1">#REF!</definedName>
    <definedName name="A.1" localSheetId="7">#REF!</definedName>
    <definedName name="A.1" localSheetId="9">#REF!</definedName>
    <definedName name="A.1" localSheetId="10">#REF!</definedName>
    <definedName name="A.1">#REF!</definedName>
    <definedName name="A.16" localSheetId="8">#REF!</definedName>
    <definedName name="A.16" localSheetId="13">#REF!</definedName>
    <definedName name="A.16" localSheetId="0">#REF!</definedName>
    <definedName name="A.16" localSheetId="11">#REF!</definedName>
    <definedName name="A.16" localSheetId="12">#REF!</definedName>
    <definedName name="A.16" localSheetId="14">#REF!</definedName>
    <definedName name="A.16" localSheetId="1">#REF!</definedName>
    <definedName name="A.16" localSheetId="7">#REF!</definedName>
    <definedName name="A.16" localSheetId="9">#REF!</definedName>
    <definedName name="A.16" localSheetId="10">#REF!</definedName>
    <definedName name="A.16">#REF!</definedName>
    <definedName name="A.18a" localSheetId="8">#REF!</definedName>
    <definedName name="A.18a" localSheetId="13">#REF!</definedName>
    <definedName name="A.18a" localSheetId="0">#REF!</definedName>
    <definedName name="A.18a" localSheetId="11">#REF!</definedName>
    <definedName name="A.18a" localSheetId="12">#REF!</definedName>
    <definedName name="A.18a" localSheetId="14">#REF!</definedName>
    <definedName name="A.18a" localSheetId="1">#REF!</definedName>
    <definedName name="A.18a" localSheetId="7">#REF!</definedName>
    <definedName name="A.18a" localSheetId="9">#REF!</definedName>
    <definedName name="A.18a" localSheetId="10">#REF!</definedName>
    <definedName name="A.18a">#REF!</definedName>
    <definedName name="A.18b" localSheetId="8">#REF!</definedName>
    <definedName name="A.18b" localSheetId="13">#REF!</definedName>
    <definedName name="A.18b" localSheetId="0">#REF!</definedName>
    <definedName name="A.18b" localSheetId="11">#REF!</definedName>
    <definedName name="A.18b" localSheetId="12">#REF!</definedName>
    <definedName name="A.18b" localSheetId="14">#REF!</definedName>
    <definedName name="A.18b" localSheetId="1">#REF!</definedName>
    <definedName name="A.18b" localSheetId="7">#REF!</definedName>
    <definedName name="A.18b" localSheetId="9">#REF!</definedName>
    <definedName name="A.18b" localSheetId="10">#REF!</definedName>
    <definedName name="A.18b">#REF!</definedName>
    <definedName name="A.18c">[31]ANALISA!$H$144</definedName>
    <definedName name="A.364" localSheetId="8">#REF!</definedName>
    <definedName name="A.364" localSheetId="13">#REF!</definedName>
    <definedName name="A.364" localSheetId="0">#REF!</definedName>
    <definedName name="A.364" localSheetId="11">#REF!</definedName>
    <definedName name="A.364" localSheetId="12">#REF!</definedName>
    <definedName name="A.364" localSheetId="14">#REF!</definedName>
    <definedName name="A.364" localSheetId="1">#REF!</definedName>
    <definedName name="A.364" localSheetId="7">#REF!</definedName>
    <definedName name="A.364" localSheetId="9">#REF!</definedName>
    <definedName name="A.364" localSheetId="10">#REF!</definedName>
    <definedName name="A.364">#REF!</definedName>
    <definedName name="A_1" localSheetId="8">#REF!</definedName>
    <definedName name="A_1" localSheetId="13">#REF!</definedName>
    <definedName name="A_1" localSheetId="0">#REF!</definedName>
    <definedName name="A_1" localSheetId="11">#REF!</definedName>
    <definedName name="A_1" localSheetId="12">#REF!</definedName>
    <definedName name="A_1" localSheetId="14">#REF!</definedName>
    <definedName name="A_1" localSheetId="1">#REF!</definedName>
    <definedName name="A_1" localSheetId="7">#REF!</definedName>
    <definedName name="A_1" localSheetId="9">#REF!</definedName>
    <definedName name="A_1" localSheetId="10">#REF!</definedName>
    <definedName name="A_1">#REF!</definedName>
    <definedName name="A_3" localSheetId="8">#REF!</definedName>
    <definedName name="A_3" localSheetId="13">#REF!</definedName>
    <definedName name="A_3" localSheetId="0">#REF!</definedName>
    <definedName name="A_3" localSheetId="11">#REF!</definedName>
    <definedName name="A_3" localSheetId="12">#REF!</definedName>
    <definedName name="A_3" localSheetId="14">#REF!</definedName>
    <definedName name="A_3" localSheetId="1">#REF!</definedName>
    <definedName name="A_3" localSheetId="7">#REF!</definedName>
    <definedName name="A_3" localSheetId="9">#REF!</definedName>
    <definedName name="A_3" localSheetId="10">#REF!</definedName>
    <definedName name="A_3">#REF!</definedName>
    <definedName name="A120_" localSheetId="8">#REF!</definedName>
    <definedName name="A120_" localSheetId="13">#REF!</definedName>
    <definedName name="A120_" localSheetId="0">#REF!</definedName>
    <definedName name="A120_" localSheetId="11">#REF!</definedName>
    <definedName name="A120_" localSheetId="12">#REF!</definedName>
    <definedName name="A120_" localSheetId="14">#REF!</definedName>
    <definedName name="A120_" localSheetId="1">#REF!</definedName>
    <definedName name="A120_" localSheetId="7">#REF!</definedName>
    <definedName name="A120_" localSheetId="9">#REF!</definedName>
    <definedName name="A120_" localSheetId="10">#REF!</definedName>
    <definedName name="A120_">#REF!</definedName>
    <definedName name="A35_" localSheetId="8">#REF!</definedName>
    <definedName name="A35_" localSheetId="13">#REF!</definedName>
    <definedName name="A35_" localSheetId="0">#REF!</definedName>
    <definedName name="A35_" localSheetId="11">#REF!</definedName>
    <definedName name="A35_" localSheetId="12">#REF!</definedName>
    <definedName name="A35_" localSheetId="14">#REF!</definedName>
    <definedName name="A35_" localSheetId="1">#REF!</definedName>
    <definedName name="A35_" localSheetId="7">#REF!</definedName>
    <definedName name="A35_" localSheetId="9">#REF!</definedName>
    <definedName name="A35_" localSheetId="10">#REF!</definedName>
    <definedName name="A35_">#REF!</definedName>
    <definedName name="A50_" localSheetId="8">#REF!</definedName>
    <definedName name="A50_" localSheetId="13">#REF!</definedName>
    <definedName name="A50_" localSheetId="0">#REF!</definedName>
    <definedName name="A50_" localSheetId="11">#REF!</definedName>
    <definedName name="A50_" localSheetId="12">#REF!</definedName>
    <definedName name="A50_" localSheetId="14">#REF!</definedName>
    <definedName name="A50_" localSheetId="1">#REF!</definedName>
    <definedName name="A50_" localSheetId="7">#REF!</definedName>
    <definedName name="A50_" localSheetId="9">#REF!</definedName>
    <definedName name="A50_" localSheetId="10">#REF!</definedName>
    <definedName name="A50_">#REF!</definedName>
    <definedName name="A70_" localSheetId="8">#REF!</definedName>
    <definedName name="A70_" localSheetId="13">#REF!</definedName>
    <definedName name="A70_" localSheetId="0">#REF!</definedName>
    <definedName name="A70_" localSheetId="11">#REF!</definedName>
    <definedName name="A70_" localSheetId="12">#REF!</definedName>
    <definedName name="A70_" localSheetId="14">#REF!</definedName>
    <definedName name="A70_" localSheetId="1">#REF!</definedName>
    <definedName name="A70_" localSheetId="7">#REF!</definedName>
    <definedName name="A70_" localSheetId="9">#REF!</definedName>
    <definedName name="A70_" localSheetId="10">#REF!</definedName>
    <definedName name="A70_">#REF!</definedName>
    <definedName name="A95_" localSheetId="8">#REF!</definedName>
    <definedName name="A95_" localSheetId="13">#REF!</definedName>
    <definedName name="A95_" localSheetId="0">#REF!</definedName>
    <definedName name="A95_" localSheetId="11">#REF!</definedName>
    <definedName name="A95_" localSheetId="12">#REF!</definedName>
    <definedName name="A95_" localSheetId="14">#REF!</definedName>
    <definedName name="A95_" localSheetId="1">#REF!</definedName>
    <definedName name="A95_" localSheetId="7">#REF!</definedName>
    <definedName name="A95_" localSheetId="9">#REF!</definedName>
    <definedName name="A95_" localSheetId="10">#REF!</definedName>
    <definedName name="A95_">#REF!</definedName>
    <definedName name="AA" localSheetId="8">#REF!</definedName>
    <definedName name="AA" localSheetId="13">#REF!</definedName>
    <definedName name="AA" localSheetId="0">#REF!</definedName>
    <definedName name="AA" localSheetId="11">#REF!</definedName>
    <definedName name="AA" localSheetId="12">#REF!</definedName>
    <definedName name="AA" localSheetId="14">#REF!</definedName>
    <definedName name="AA" localSheetId="1">#REF!</definedName>
    <definedName name="AA" localSheetId="7">#REF!</definedName>
    <definedName name="AA" localSheetId="9">#REF!</definedName>
    <definedName name="AA" localSheetId="10">#REF!</definedName>
    <definedName name="AA">#REF!</definedName>
    <definedName name="aaaaa" localSheetId="8">[32]A!#REF!</definedName>
    <definedName name="aaaaa" localSheetId="13">[32]A!#REF!</definedName>
    <definedName name="aaaaa" localSheetId="0">[32]A!#REF!</definedName>
    <definedName name="aaaaa" localSheetId="11">[32]A!#REF!</definedName>
    <definedName name="aaaaa" localSheetId="12">[32]A!#REF!</definedName>
    <definedName name="aaaaa" localSheetId="14">[32]A!#REF!</definedName>
    <definedName name="aaaaa" localSheetId="1">[32]A!#REF!</definedName>
    <definedName name="aaaaa" localSheetId="7">[32]A!#REF!</definedName>
    <definedName name="aaaaa" localSheetId="9">[32]A!#REF!</definedName>
    <definedName name="aaaaa" localSheetId="10">[32]A!#REF!</definedName>
    <definedName name="aaaaa">[32]A!#REF!</definedName>
    <definedName name="ab" localSheetId="8">#REF!</definedName>
    <definedName name="ab" localSheetId="13">#REF!</definedName>
    <definedName name="ab" localSheetId="0">#REF!</definedName>
    <definedName name="ab" localSheetId="11">#REF!</definedName>
    <definedName name="ab" localSheetId="12">#REF!</definedName>
    <definedName name="ab" localSheetId="14">#REF!</definedName>
    <definedName name="ab" localSheetId="1">#REF!</definedName>
    <definedName name="ab" localSheetId="7">#REF!</definedName>
    <definedName name="ab" localSheetId="9">#REF!</definedName>
    <definedName name="ab" localSheetId="10">#REF!</definedName>
    <definedName name="ab">#REF!</definedName>
    <definedName name="ABC" localSheetId="8">#REF!</definedName>
    <definedName name="ABC" localSheetId="13">#REF!</definedName>
    <definedName name="ABC" localSheetId="0">#REF!</definedName>
    <definedName name="ABC" localSheetId="11">#REF!</definedName>
    <definedName name="ABC" localSheetId="12">#REF!</definedName>
    <definedName name="ABC" localSheetId="14">#REF!</definedName>
    <definedName name="ABC" localSheetId="1">#REF!</definedName>
    <definedName name="ABC" localSheetId="7">#REF!</definedName>
    <definedName name="ABC" localSheetId="9">#REF!</definedName>
    <definedName name="ABC" localSheetId="10">#REF!</definedName>
    <definedName name="ABC">#REF!</definedName>
    <definedName name="ac" localSheetId="8">#REF!</definedName>
    <definedName name="ac" localSheetId="13">#REF!</definedName>
    <definedName name="ac" localSheetId="0">#REF!</definedName>
    <definedName name="ac" localSheetId="11">#REF!</definedName>
    <definedName name="ac" localSheetId="12">#REF!</definedName>
    <definedName name="ac" localSheetId="14">#REF!</definedName>
    <definedName name="ac" localSheetId="1">#REF!</definedName>
    <definedName name="ac" localSheetId="7">#REF!</definedName>
    <definedName name="ac" localSheetId="9">#REF!</definedName>
    <definedName name="ac" localSheetId="10">#REF!</definedName>
    <definedName name="ac">#REF!</definedName>
    <definedName name="ac_1" localSheetId="8">#REF!</definedName>
    <definedName name="ac_1" localSheetId="13">#REF!</definedName>
    <definedName name="ac_1" localSheetId="0">#REF!</definedName>
    <definedName name="ac_1" localSheetId="11">#REF!</definedName>
    <definedName name="ac_1" localSheetId="12">#REF!</definedName>
    <definedName name="ac_1" localSheetId="14">#REF!</definedName>
    <definedName name="ac_1" localSheetId="1">#REF!</definedName>
    <definedName name="ac_1" localSheetId="7">#REF!</definedName>
    <definedName name="ac_1" localSheetId="9">#REF!</definedName>
    <definedName name="ac_1" localSheetId="10">#REF!</definedName>
    <definedName name="ac_1">#REF!</definedName>
    <definedName name="ac_2" localSheetId="8">#REF!</definedName>
    <definedName name="ac_2" localSheetId="13">#REF!</definedName>
    <definedName name="ac_2" localSheetId="0">#REF!</definedName>
    <definedName name="ac_2" localSheetId="11">#REF!</definedName>
    <definedName name="ac_2" localSheetId="12">#REF!</definedName>
    <definedName name="ac_2" localSheetId="14">#REF!</definedName>
    <definedName name="ac_2" localSheetId="1">#REF!</definedName>
    <definedName name="ac_2" localSheetId="7">#REF!</definedName>
    <definedName name="ac_2" localSheetId="9">#REF!</definedName>
    <definedName name="ac_2" localSheetId="10">#REF!</definedName>
    <definedName name="ac_2">#REF!</definedName>
    <definedName name="ac_3" localSheetId="8">#REF!</definedName>
    <definedName name="ac_3" localSheetId="13">#REF!</definedName>
    <definedName name="ac_3" localSheetId="0">#REF!</definedName>
    <definedName name="ac_3" localSheetId="11">#REF!</definedName>
    <definedName name="ac_3" localSheetId="12">#REF!</definedName>
    <definedName name="ac_3" localSheetId="14">#REF!</definedName>
    <definedName name="ac_3" localSheetId="1">#REF!</definedName>
    <definedName name="ac_3" localSheetId="7">#REF!</definedName>
    <definedName name="ac_3" localSheetId="9">#REF!</definedName>
    <definedName name="ac_3" localSheetId="10">#REF!</definedName>
    <definedName name="ac_3">#REF!</definedName>
    <definedName name="AC120_" localSheetId="8">#REF!</definedName>
    <definedName name="AC120_" localSheetId="13">#REF!</definedName>
    <definedName name="AC120_" localSheetId="0">#REF!</definedName>
    <definedName name="AC120_" localSheetId="11">#REF!</definedName>
    <definedName name="AC120_" localSheetId="12">#REF!</definedName>
    <definedName name="AC120_" localSheetId="14">#REF!</definedName>
    <definedName name="AC120_" localSheetId="1">#REF!</definedName>
    <definedName name="AC120_" localSheetId="7">#REF!</definedName>
    <definedName name="AC120_" localSheetId="9">#REF!</definedName>
    <definedName name="AC120_" localSheetId="10">#REF!</definedName>
    <definedName name="AC120_">#REF!</definedName>
    <definedName name="AC35_" localSheetId="8">#REF!</definedName>
    <definedName name="AC35_" localSheetId="13">#REF!</definedName>
    <definedName name="AC35_" localSheetId="0">#REF!</definedName>
    <definedName name="AC35_" localSheetId="11">#REF!</definedName>
    <definedName name="AC35_" localSheetId="12">#REF!</definedName>
    <definedName name="AC35_" localSheetId="14">#REF!</definedName>
    <definedName name="AC35_" localSheetId="1">#REF!</definedName>
    <definedName name="AC35_" localSheetId="7">#REF!</definedName>
    <definedName name="AC35_" localSheetId="9">#REF!</definedName>
    <definedName name="AC35_" localSheetId="10">#REF!</definedName>
    <definedName name="AC35_">#REF!</definedName>
    <definedName name="AC50_" localSheetId="8">#REF!</definedName>
    <definedName name="AC50_" localSheetId="13">#REF!</definedName>
    <definedName name="AC50_" localSheetId="0">#REF!</definedName>
    <definedName name="AC50_" localSheetId="11">#REF!</definedName>
    <definedName name="AC50_" localSheetId="12">#REF!</definedName>
    <definedName name="AC50_" localSheetId="14">#REF!</definedName>
    <definedName name="AC50_" localSheetId="1">#REF!</definedName>
    <definedName name="AC50_" localSheetId="7">#REF!</definedName>
    <definedName name="AC50_" localSheetId="9">#REF!</definedName>
    <definedName name="AC50_" localSheetId="10">#REF!</definedName>
    <definedName name="AC50_">#REF!</definedName>
    <definedName name="AC70_" localSheetId="8">#REF!</definedName>
    <definedName name="AC70_" localSheetId="13">#REF!</definedName>
    <definedName name="AC70_" localSheetId="0">#REF!</definedName>
    <definedName name="AC70_" localSheetId="11">#REF!</definedName>
    <definedName name="AC70_" localSheetId="12">#REF!</definedName>
    <definedName name="AC70_" localSheetId="14">#REF!</definedName>
    <definedName name="AC70_" localSheetId="1">#REF!</definedName>
    <definedName name="AC70_" localSheetId="7">#REF!</definedName>
    <definedName name="AC70_" localSheetId="9">#REF!</definedName>
    <definedName name="AC70_" localSheetId="10">#REF!</definedName>
    <definedName name="AC70_">#REF!</definedName>
    <definedName name="AC95_" localSheetId="8">#REF!</definedName>
    <definedName name="AC95_" localSheetId="13">#REF!</definedName>
    <definedName name="AC95_" localSheetId="0">#REF!</definedName>
    <definedName name="AC95_" localSheetId="11">#REF!</definedName>
    <definedName name="AC95_" localSheetId="12">#REF!</definedName>
    <definedName name="AC95_" localSheetId="14">#REF!</definedName>
    <definedName name="AC95_" localSheetId="1">#REF!</definedName>
    <definedName name="AC95_" localSheetId="7">#REF!</definedName>
    <definedName name="AC95_" localSheetId="9">#REF!</definedName>
    <definedName name="AC95_" localSheetId="10">#REF!</definedName>
    <definedName name="AC95_">#REF!</definedName>
    <definedName name="acetelynt" localSheetId="8">'[33]harga lama'!#REF!</definedName>
    <definedName name="acetelynt" localSheetId="13">'[33]harga lama'!#REF!</definedName>
    <definedName name="acetelynt" localSheetId="0">'[33]harga lama'!#REF!</definedName>
    <definedName name="acetelynt" localSheetId="11">'[33]harga lama'!#REF!</definedName>
    <definedName name="acetelynt" localSheetId="12">'[33]harga lama'!#REF!</definedName>
    <definedName name="acetelynt" localSheetId="14">'[33]harga lama'!#REF!</definedName>
    <definedName name="acetelynt" localSheetId="1">'[33]harga lama'!#REF!</definedName>
    <definedName name="acetelynt" localSheetId="7">'[33]harga lama'!#REF!</definedName>
    <definedName name="acetelynt" localSheetId="9">'[33]harga lama'!#REF!</definedName>
    <definedName name="acetelynt" localSheetId="10">'[33]harga lama'!#REF!</definedName>
    <definedName name="acetelynt">'[33]harga lama'!#REF!</definedName>
    <definedName name="ADMINISTRASI" localSheetId="8">#REF!</definedName>
    <definedName name="ADMINISTRASI" localSheetId="13">#REF!</definedName>
    <definedName name="ADMINISTRASI" localSheetId="0">#REF!</definedName>
    <definedName name="ADMINISTRASI" localSheetId="11">#REF!</definedName>
    <definedName name="ADMINISTRASI" localSheetId="12">#REF!</definedName>
    <definedName name="ADMINISTRASI" localSheetId="14">#REF!</definedName>
    <definedName name="ADMINISTRASI" localSheetId="1">#REF!</definedName>
    <definedName name="ADMINISTRASI" localSheetId="7">#REF!</definedName>
    <definedName name="ADMINISTRASI" localSheetId="9">#REF!</definedName>
    <definedName name="ADMINISTRASI" localSheetId="10">#REF!</definedName>
    <definedName name="ADMINISTRASI">#REF!</definedName>
    <definedName name="af" localSheetId="8">#REF!</definedName>
    <definedName name="af" localSheetId="13">#REF!</definedName>
    <definedName name="af" localSheetId="0">#REF!</definedName>
    <definedName name="af" localSheetId="11">#REF!</definedName>
    <definedName name="af" localSheetId="12">#REF!</definedName>
    <definedName name="af" localSheetId="14">#REF!</definedName>
    <definedName name="af" localSheetId="1">#REF!</definedName>
    <definedName name="af" localSheetId="7">#REF!</definedName>
    <definedName name="af" localSheetId="9">#REF!</definedName>
    <definedName name="af" localSheetId="10">#REF!</definedName>
    <definedName name="af">#REF!</definedName>
    <definedName name="afinis">[34]Harsat!$E$70</definedName>
    <definedName name="ag142X42" localSheetId="8">[8]chitimc!#REF!</definedName>
    <definedName name="ag142X42" localSheetId="13">[8]chitimc!#REF!</definedName>
    <definedName name="ag142X42" localSheetId="0">[8]chitimc!#REF!</definedName>
    <definedName name="ag142X42" localSheetId="11">[8]chitimc!#REF!</definedName>
    <definedName name="ag142X42" localSheetId="12">[8]chitimc!#REF!</definedName>
    <definedName name="ag142X42" localSheetId="14">[8]chitimc!#REF!</definedName>
    <definedName name="ag142X42" localSheetId="1">[8]chitimc!#REF!</definedName>
    <definedName name="ag142X42" localSheetId="7">[8]chitimc!#REF!</definedName>
    <definedName name="ag142X42" localSheetId="9">[8]chitimc!#REF!</definedName>
    <definedName name="ag142X42" localSheetId="10">[8]chitimc!#REF!</definedName>
    <definedName name="ag142X42">[8]chitimc!#REF!</definedName>
    <definedName name="ag267N59" localSheetId="8">[8]chitimc!#REF!</definedName>
    <definedName name="ag267N59" localSheetId="13">[8]chitimc!#REF!</definedName>
    <definedName name="ag267N59" localSheetId="0">[8]chitimc!#REF!</definedName>
    <definedName name="ag267N59" localSheetId="11">[8]chitimc!#REF!</definedName>
    <definedName name="ag267N59" localSheetId="12">[8]chitimc!#REF!</definedName>
    <definedName name="ag267N59" localSheetId="14">[8]chitimc!#REF!</definedName>
    <definedName name="ag267N59" localSheetId="1">[8]chitimc!#REF!</definedName>
    <definedName name="ag267N59" localSheetId="7">[8]chitimc!#REF!</definedName>
    <definedName name="ag267N59" localSheetId="9">[8]chitimc!#REF!</definedName>
    <definedName name="ag267N59" localSheetId="10">[8]chitimc!#REF!</definedName>
    <definedName name="ag267N59">[8]chitimc!#REF!</definedName>
    <definedName name="Agg_Klas_A" localSheetId="8">#REF!</definedName>
    <definedName name="Agg_Klas_A" localSheetId="13">#REF!</definedName>
    <definedName name="Agg_Klas_A" localSheetId="0">#REF!</definedName>
    <definedName name="Agg_Klas_A" localSheetId="11">#REF!</definedName>
    <definedName name="Agg_Klas_A" localSheetId="12">#REF!</definedName>
    <definedName name="Agg_Klas_A" localSheetId="14">#REF!</definedName>
    <definedName name="Agg_Klas_A" localSheetId="1">#REF!</definedName>
    <definedName name="Agg_Klas_A" localSheetId="7">#REF!</definedName>
    <definedName name="Agg_Klas_A" localSheetId="9">#REF!</definedName>
    <definedName name="Agg_Klas_A" localSheetId="10">#REF!</definedName>
    <definedName name="Agg_Klas_A">#REF!</definedName>
    <definedName name="AGREGAT" localSheetId="8">#REF!</definedName>
    <definedName name="AGREGAT" localSheetId="13">#REF!</definedName>
    <definedName name="AGREGAT" localSheetId="0">#REF!</definedName>
    <definedName name="AGREGAT" localSheetId="11">#REF!</definedName>
    <definedName name="AGREGAT" localSheetId="12">#REF!</definedName>
    <definedName name="AGREGAT" localSheetId="14">#REF!</definedName>
    <definedName name="AGREGAT" localSheetId="1">#REF!</definedName>
    <definedName name="AGREGAT" localSheetId="7">#REF!</definedName>
    <definedName name="AGREGAT" localSheetId="9">#REF!</definedName>
    <definedName name="AGREGAT" localSheetId="10">#REF!</definedName>
    <definedName name="AGREGAT">#REF!</definedName>
    <definedName name="AGREGAT_1" localSheetId="8">'[16]Kuantitas &amp; Harga'!#REF!</definedName>
    <definedName name="AGREGAT_1" localSheetId="13">'[16]Kuantitas &amp; Harga'!#REF!</definedName>
    <definedName name="AGREGAT_1" localSheetId="0">'[16]Kuantitas &amp; Harga'!#REF!</definedName>
    <definedName name="AGREGAT_1" localSheetId="11">'[16]Kuantitas &amp; Harga'!#REF!</definedName>
    <definedName name="AGREGAT_1" localSheetId="12">'[16]Kuantitas &amp; Harga'!#REF!</definedName>
    <definedName name="AGREGAT_1" localSheetId="14">'[16]Kuantitas &amp; Harga'!#REF!</definedName>
    <definedName name="AGREGAT_1" localSheetId="1">'[16]Kuantitas &amp; Harga'!#REF!</definedName>
    <definedName name="AGREGAT_1" localSheetId="7">'[16]Kuantitas &amp; Harga'!#REF!</definedName>
    <definedName name="AGREGAT_1" localSheetId="9">'[16]Kuantitas &amp; Harga'!#REF!</definedName>
    <definedName name="AGREGAT_1" localSheetId="10">'[16]Kuantitas &amp; Harga'!#REF!</definedName>
    <definedName name="AGREGAT_1">'[16]Kuantitas &amp; Harga'!#REF!</definedName>
    <definedName name="AGREGAT_2" localSheetId="8">'[16]Kuantitas &amp; Harga'!#REF!</definedName>
    <definedName name="AGREGAT_2" localSheetId="13">'[16]Kuantitas &amp; Harga'!#REF!</definedName>
    <definedName name="AGREGAT_2" localSheetId="0">'[16]Kuantitas &amp; Harga'!#REF!</definedName>
    <definedName name="AGREGAT_2" localSheetId="11">'[16]Kuantitas &amp; Harga'!#REF!</definedName>
    <definedName name="AGREGAT_2" localSheetId="12">'[16]Kuantitas &amp; Harga'!#REF!</definedName>
    <definedName name="AGREGAT_2" localSheetId="14">'[16]Kuantitas &amp; Harga'!#REF!</definedName>
    <definedName name="AGREGAT_2" localSheetId="1">'[16]Kuantitas &amp; Harga'!#REF!</definedName>
    <definedName name="AGREGAT_2" localSheetId="7">'[16]Kuantitas &amp; Harga'!#REF!</definedName>
    <definedName name="AGREGAT_2" localSheetId="9">'[16]Kuantitas &amp; Harga'!#REF!</definedName>
    <definedName name="AGREGAT_2" localSheetId="10">'[16]Kuantitas &amp; Harga'!#REF!</definedName>
    <definedName name="AGREGAT_2">'[16]Kuantitas &amp; Harga'!#REF!</definedName>
    <definedName name="AGREGAT_3" localSheetId="8">'[16]Kuantitas &amp; Harga'!#REF!</definedName>
    <definedName name="AGREGAT_3" localSheetId="13">'[16]Kuantitas &amp; Harga'!#REF!</definedName>
    <definedName name="AGREGAT_3" localSheetId="0">'[16]Kuantitas &amp; Harga'!#REF!</definedName>
    <definedName name="AGREGAT_3" localSheetId="11">'[16]Kuantitas &amp; Harga'!#REF!</definedName>
    <definedName name="AGREGAT_3" localSheetId="12">'[16]Kuantitas &amp; Harga'!#REF!</definedName>
    <definedName name="AGREGAT_3" localSheetId="14">'[16]Kuantitas &amp; Harga'!#REF!</definedName>
    <definedName name="AGREGAT_3" localSheetId="1">'[16]Kuantitas &amp; Harga'!#REF!</definedName>
    <definedName name="AGREGAT_3" localSheetId="7">'[16]Kuantitas &amp; Harga'!#REF!</definedName>
    <definedName name="AGREGAT_3" localSheetId="9">'[16]Kuantitas &amp; Harga'!#REF!</definedName>
    <definedName name="AGREGAT_3" localSheetId="10">'[16]Kuantitas &amp; Harga'!#REF!</definedName>
    <definedName name="AGREGAT_3">'[16]Kuantitas &amp; Harga'!#REF!</definedName>
    <definedName name="AGREGATA" localSheetId="8">#REF!</definedName>
    <definedName name="AGREGATA" localSheetId="13">#REF!</definedName>
    <definedName name="AGREGATA" localSheetId="0">#REF!</definedName>
    <definedName name="AGREGATA" localSheetId="11">#REF!</definedName>
    <definedName name="AGREGATA" localSheetId="12">#REF!</definedName>
    <definedName name="AGREGATA" localSheetId="14">#REF!</definedName>
    <definedName name="AGREGATA" localSheetId="1">#REF!</definedName>
    <definedName name="AGREGATA" localSheetId="7">#REF!</definedName>
    <definedName name="AGREGATA" localSheetId="9">#REF!</definedName>
    <definedName name="AGREGATA" localSheetId="10">#REF!</definedName>
    <definedName name="AGREGATA">#REF!</definedName>
    <definedName name="AGREGATB" localSheetId="8">#REF!</definedName>
    <definedName name="AGREGATB" localSheetId="13">#REF!</definedName>
    <definedName name="AGREGATB" localSheetId="0">#REF!</definedName>
    <definedName name="AGREGATB" localSheetId="11">#REF!</definedName>
    <definedName name="AGREGATB" localSheetId="12">#REF!</definedName>
    <definedName name="AGREGATB" localSheetId="14">#REF!</definedName>
    <definedName name="AGREGATB" localSheetId="1">#REF!</definedName>
    <definedName name="AGREGATB" localSheetId="7">#REF!</definedName>
    <definedName name="AGREGATB" localSheetId="9">#REF!</definedName>
    <definedName name="AGREGATB" localSheetId="10">#REF!</definedName>
    <definedName name="AGREGATB">#REF!</definedName>
    <definedName name="AGREGATC" localSheetId="8">#REF!</definedName>
    <definedName name="AGREGATC" localSheetId="13">#REF!</definedName>
    <definedName name="AGREGATC" localSheetId="0">#REF!</definedName>
    <definedName name="AGREGATC" localSheetId="11">#REF!</definedName>
    <definedName name="AGREGATC" localSheetId="12">#REF!</definedName>
    <definedName name="AGREGATC" localSheetId="14">#REF!</definedName>
    <definedName name="AGREGATC" localSheetId="1">#REF!</definedName>
    <definedName name="AGREGATC" localSheetId="7">#REF!</definedName>
    <definedName name="AGREGATC" localSheetId="9">#REF!</definedName>
    <definedName name="AGREGATC" localSheetId="10">#REF!</definedName>
    <definedName name="AGREGATC">#REF!</definedName>
    <definedName name="ahalus" localSheetId="8">#REF!</definedName>
    <definedName name="ahalus" localSheetId="13">#REF!</definedName>
    <definedName name="ahalus" localSheetId="0">#REF!</definedName>
    <definedName name="ahalus" localSheetId="11">#REF!</definedName>
    <definedName name="ahalus" localSheetId="12">#REF!</definedName>
    <definedName name="ahalus" localSheetId="14">#REF!</definedName>
    <definedName name="ahalus" localSheetId="1">#REF!</definedName>
    <definedName name="ahalus" localSheetId="7">#REF!</definedName>
    <definedName name="ahalus" localSheetId="9">#REF!</definedName>
    <definedName name="ahalus" localSheetId="10">#REF!</definedName>
    <definedName name="ahalus">#REF!</definedName>
    <definedName name="AIRCOMPRESOR611">[1]ANL!$J$2552</definedName>
    <definedName name="AIRCOMPRESOR611_1" localSheetId="8">#REF!</definedName>
    <definedName name="AIRCOMPRESOR611_1" localSheetId="13">#REF!</definedName>
    <definedName name="AIRCOMPRESOR611_1" localSheetId="0">#REF!</definedName>
    <definedName name="AIRCOMPRESOR611_1" localSheetId="11">#REF!</definedName>
    <definedName name="AIRCOMPRESOR611_1" localSheetId="12">#REF!</definedName>
    <definedName name="AIRCOMPRESOR611_1" localSheetId="14">#REF!</definedName>
    <definedName name="AIRCOMPRESOR611_1" localSheetId="1">#REF!</definedName>
    <definedName name="AIRCOMPRESOR611_1" localSheetId="7">#REF!</definedName>
    <definedName name="AIRCOMPRESOR611_1" localSheetId="9">#REF!</definedName>
    <definedName name="AIRCOMPRESOR611_1" localSheetId="10">#REF!</definedName>
    <definedName name="AIRCOMPRESOR611_1">#REF!</definedName>
    <definedName name="AIRCOMPRESOR611_3">[28]ANL!$J$2552</definedName>
    <definedName name="AIRCOMPRESOR819">[1]ANL!$J$6367</definedName>
    <definedName name="AIRCOMPRESOR819_1" localSheetId="8">#REF!</definedName>
    <definedName name="AIRCOMPRESOR819_1" localSheetId="13">#REF!</definedName>
    <definedName name="AIRCOMPRESOR819_1" localSheetId="0">#REF!</definedName>
    <definedName name="AIRCOMPRESOR819_1" localSheetId="11">#REF!</definedName>
    <definedName name="AIRCOMPRESOR819_1" localSheetId="12">#REF!</definedName>
    <definedName name="AIRCOMPRESOR819_1" localSheetId="14">#REF!</definedName>
    <definedName name="AIRCOMPRESOR819_1" localSheetId="1">#REF!</definedName>
    <definedName name="AIRCOMPRESOR819_1" localSheetId="7">#REF!</definedName>
    <definedName name="AIRCOMPRESOR819_1" localSheetId="9">#REF!</definedName>
    <definedName name="AIRCOMPRESOR819_1" localSheetId="10">#REF!</definedName>
    <definedName name="AIRCOMPRESOR819_1">#REF!</definedName>
    <definedName name="AIRCOMPRESOR819_3">[28]ANL!$J$6367</definedName>
    <definedName name="akasar" localSheetId="8">#REF!</definedName>
    <definedName name="akasar" localSheetId="13">#REF!</definedName>
    <definedName name="akasar" localSheetId="0">#REF!</definedName>
    <definedName name="akasar" localSheetId="11">#REF!</definedName>
    <definedName name="akasar" localSheetId="12">#REF!</definedName>
    <definedName name="akasar" localSheetId="14">#REF!</definedName>
    <definedName name="akasar" localSheetId="1">#REF!</definedName>
    <definedName name="akasar" localSheetId="7">#REF!</definedName>
    <definedName name="akasar" localSheetId="9">#REF!</definedName>
    <definedName name="akasar" localSheetId="10">#REF!</definedName>
    <definedName name="akasar">#REF!</definedName>
    <definedName name="aku" localSheetId="8">'[16]Kuantitas &amp; Harga'!#REF!</definedName>
    <definedName name="aku" localSheetId="13">'[16]Kuantitas &amp; Harga'!#REF!</definedName>
    <definedName name="aku" localSheetId="0">'[16]Kuantitas &amp; Harga'!#REF!</definedName>
    <definedName name="aku" localSheetId="11">'[16]Kuantitas &amp; Harga'!#REF!</definedName>
    <definedName name="aku" localSheetId="12">'[16]Kuantitas &amp; Harga'!#REF!</definedName>
    <definedName name="aku" localSheetId="14">'[16]Kuantitas &amp; Harga'!#REF!</definedName>
    <definedName name="aku" localSheetId="1">'[16]Kuantitas &amp; Harga'!#REF!</definedName>
    <definedName name="aku" localSheetId="7">'[16]Kuantitas &amp; Harga'!#REF!</definedName>
    <definedName name="aku" localSheetId="9">'[16]Kuantitas &amp; Harga'!#REF!</definedName>
    <definedName name="aku" localSheetId="10">'[16]Kuantitas &amp; Harga'!#REF!</definedName>
    <definedName name="aku">'[16]Kuantitas &amp; Harga'!#REF!</definedName>
    <definedName name="aku_1" localSheetId="8">'[16]Kuantitas &amp; Harga'!#REF!</definedName>
    <definedName name="aku_1" localSheetId="13">'[16]Kuantitas &amp; Harga'!#REF!</definedName>
    <definedName name="aku_1" localSheetId="0">'[16]Kuantitas &amp; Harga'!#REF!</definedName>
    <definedName name="aku_1" localSheetId="11">'[16]Kuantitas &amp; Harga'!#REF!</definedName>
    <definedName name="aku_1" localSheetId="12">'[16]Kuantitas &amp; Harga'!#REF!</definedName>
    <definedName name="aku_1" localSheetId="14">'[16]Kuantitas &amp; Harga'!#REF!</definedName>
    <definedName name="aku_1" localSheetId="1">'[16]Kuantitas &amp; Harga'!#REF!</definedName>
    <definedName name="aku_1" localSheetId="7">'[16]Kuantitas &amp; Harga'!#REF!</definedName>
    <definedName name="aku_1" localSheetId="9">'[16]Kuantitas &amp; Harga'!#REF!</definedName>
    <definedName name="aku_1" localSheetId="10">'[16]Kuantitas &amp; Harga'!#REF!</definedName>
    <definedName name="aku_1">'[16]Kuantitas &amp; Harga'!#REF!</definedName>
    <definedName name="aku_2" localSheetId="8">'[16]Kuantitas &amp; Harga'!#REF!</definedName>
    <definedName name="aku_2" localSheetId="13">'[16]Kuantitas &amp; Harga'!#REF!</definedName>
    <definedName name="aku_2" localSheetId="0">'[16]Kuantitas &amp; Harga'!#REF!</definedName>
    <definedName name="aku_2" localSheetId="11">'[16]Kuantitas &amp; Harga'!#REF!</definedName>
    <definedName name="aku_2" localSheetId="12">'[16]Kuantitas &amp; Harga'!#REF!</definedName>
    <definedName name="aku_2" localSheetId="14">'[16]Kuantitas &amp; Harga'!#REF!</definedName>
    <definedName name="aku_2" localSheetId="1">'[16]Kuantitas &amp; Harga'!#REF!</definedName>
    <definedName name="aku_2" localSheetId="7">'[16]Kuantitas &amp; Harga'!#REF!</definedName>
    <definedName name="aku_2" localSheetId="9">'[16]Kuantitas &amp; Harga'!#REF!</definedName>
    <definedName name="aku_2" localSheetId="10">'[16]Kuantitas &amp; Harga'!#REF!</definedName>
    <definedName name="aku_2">'[16]Kuantitas &amp; Harga'!#REF!</definedName>
    <definedName name="aku_3" localSheetId="8">'[16]Kuantitas &amp; Harga'!#REF!</definedName>
    <definedName name="aku_3" localSheetId="13">'[16]Kuantitas &amp; Harga'!#REF!</definedName>
    <definedName name="aku_3" localSheetId="0">'[16]Kuantitas &amp; Harga'!#REF!</definedName>
    <definedName name="aku_3" localSheetId="11">'[16]Kuantitas &amp; Harga'!#REF!</definedName>
    <definedName name="aku_3" localSheetId="12">'[16]Kuantitas &amp; Harga'!#REF!</definedName>
    <definedName name="aku_3" localSheetId="14">'[16]Kuantitas &amp; Harga'!#REF!</definedName>
    <definedName name="aku_3" localSheetId="1">'[16]Kuantitas &amp; Harga'!#REF!</definedName>
    <definedName name="aku_3" localSheetId="7">'[16]Kuantitas &amp; Harga'!#REF!</definedName>
    <definedName name="aku_3" localSheetId="9">'[16]Kuantitas &amp; Harga'!#REF!</definedName>
    <definedName name="aku_3" localSheetId="10">'[16]Kuantitas &amp; Harga'!#REF!</definedName>
    <definedName name="aku_3">'[16]Kuantitas &amp; Harga'!#REF!</definedName>
    <definedName name="akunci" localSheetId="8">#REF!</definedName>
    <definedName name="akunci" localSheetId="13">#REF!</definedName>
    <definedName name="akunci" localSheetId="0">#REF!</definedName>
    <definedName name="akunci" localSheetId="11">#REF!</definedName>
    <definedName name="akunci" localSheetId="12">#REF!</definedName>
    <definedName name="akunci" localSheetId="14">#REF!</definedName>
    <definedName name="akunci" localSheetId="1">#REF!</definedName>
    <definedName name="akunci" localSheetId="7">#REF!</definedName>
    <definedName name="akunci" localSheetId="9">#REF!</definedName>
    <definedName name="akunci" localSheetId="10">#REF!</definedName>
    <definedName name="akunci">#REF!</definedName>
    <definedName name="alat" localSheetId="8">'[35]harga lama'!#REF!</definedName>
    <definedName name="alat" localSheetId="13">'[35]harga lama'!#REF!</definedName>
    <definedName name="alat" localSheetId="0">'[35]harga lama'!#REF!</definedName>
    <definedName name="alat" localSheetId="11">'[35]harga lama'!#REF!</definedName>
    <definedName name="alat" localSheetId="12">'[35]harga lama'!#REF!</definedName>
    <definedName name="alat" localSheetId="14">'[35]harga lama'!#REF!</definedName>
    <definedName name="alat" localSheetId="1">'[35]harga lama'!#REF!</definedName>
    <definedName name="alat" localSheetId="7">'[35]harga lama'!#REF!</definedName>
    <definedName name="alat" localSheetId="9">'[35]harga lama'!#REF!</definedName>
    <definedName name="alat" localSheetId="10">'[35]harga lama'!#REF!</definedName>
    <definedName name="alat">'[35]harga lama'!#REF!</definedName>
    <definedName name="alatbantu" localSheetId="8">'[33]harga lama'!#REF!</definedName>
    <definedName name="alatbantu" localSheetId="13">'[33]harga lama'!#REF!</definedName>
    <definedName name="alatbantu" localSheetId="0">'[33]harga lama'!#REF!</definedName>
    <definedName name="alatbantu" localSheetId="11">'[33]harga lama'!#REF!</definedName>
    <definedName name="alatbantu" localSheetId="12">'[33]harga lama'!#REF!</definedName>
    <definedName name="alatbantu" localSheetId="14">'[33]harga lama'!#REF!</definedName>
    <definedName name="alatbantu" localSheetId="1">'[33]harga lama'!#REF!</definedName>
    <definedName name="alatbantu" localSheetId="7">'[33]harga lama'!#REF!</definedName>
    <definedName name="alatbantu" localSheetId="9">'[33]harga lama'!#REF!</definedName>
    <definedName name="alatbantu" localSheetId="10">'[33]harga lama'!#REF!</definedName>
    <definedName name="alatbantu">'[33]harga lama'!#REF!</definedName>
    <definedName name="ALATUTAMA">[14]Peralatan!$AZ$1:$BI$118</definedName>
    <definedName name="AMP">[14]Peralatan!$A$1:$J$59</definedName>
    <definedName name="amp_3" localSheetId="8">'[36]meth hsl nego'!#REF!</definedName>
    <definedName name="amp_3" localSheetId="13">'[36]meth hsl nego'!#REF!</definedName>
    <definedName name="amp_3" localSheetId="0">'[36]meth hsl nego'!#REF!</definedName>
    <definedName name="amp_3" localSheetId="11">'[36]meth hsl nego'!#REF!</definedName>
    <definedName name="amp_3" localSheetId="12">'[36]meth hsl nego'!#REF!</definedName>
    <definedName name="amp_3" localSheetId="14">'[36]meth hsl nego'!#REF!</definedName>
    <definedName name="amp_3" localSheetId="1">'[36]meth hsl nego'!#REF!</definedName>
    <definedName name="amp_3" localSheetId="7">'[36]meth hsl nego'!#REF!</definedName>
    <definedName name="amp_3" localSheetId="9">'[36]meth hsl nego'!#REF!</definedName>
    <definedName name="amp_3" localSheetId="10">'[36]meth hsl nego'!#REF!</definedName>
    <definedName name="amp_3">'[36]meth hsl nego'!#REF!</definedName>
    <definedName name="an">'[37]3Div10c'!$U$410</definedName>
    <definedName name="an.01" localSheetId="8">#REF!</definedName>
    <definedName name="an.01" localSheetId="13">#REF!</definedName>
    <definedName name="an.01" localSheetId="0">#REF!</definedName>
    <definedName name="an.01" localSheetId="11">#REF!</definedName>
    <definedName name="an.01" localSheetId="12">#REF!</definedName>
    <definedName name="an.01" localSheetId="14">#REF!</definedName>
    <definedName name="an.01" localSheetId="1">#REF!</definedName>
    <definedName name="an.01" localSheetId="7">#REF!</definedName>
    <definedName name="an.01" localSheetId="9">#REF!</definedName>
    <definedName name="an.01" localSheetId="10">#REF!</definedName>
    <definedName name="an.01">#REF!</definedName>
    <definedName name="an.02" localSheetId="8">#REF!</definedName>
    <definedName name="an.02" localSheetId="13">#REF!</definedName>
    <definedName name="an.02" localSheetId="0">#REF!</definedName>
    <definedName name="an.02" localSheetId="11">#REF!</definedName>
    <definedName name="an.02" localSheetId="12">#REF!</definedName>
    <definedName name="an.02" localSheetId="14">#REF!</definedName>
    <definedName name="an.02" localSheetId="1">#REF!</definedName>
    <definedName name="an.02" localSheetId="7">#REF!</definedName>
    <definedName name="an.02" localSheetId="9">#REF!</definedName>
    <definedName name="an.02" localSheetId="10">#REF!</definedName>
    <definedName name="an.02">#REF!</definedName>
    <definedName name="an.03" localSheetId="8">#REF!</definedName>
    <definedName name="an.03" localSheetId="13">#REF!</definedName>
    <definedName name="an.03" localSheetId="0">#REF!</definedName>
    <definedName name="an.03" localSheetId="11">#REF!</definedName>
    <definedName name="an.03" localSheetId="12">#REF!</definedName>
    <definedName name="an.03" localSheetId="14">#REF!</definedName>
    <definedName name="an.03" localSheetId="1">#REF!</definedName>
    <definedName name="an.03" localSheetId="7">#REF!</definedName>
    <definedName name="an.03" localSheetId="9">#REF!</definedName>
    <definedName name="an.03" localSheetId="10">#REF!</definedName>
    <definedName name="an.03">#REF!</definedName>
    <definedName name="an.03a" localSheetId="8">#REF!</definedName>
    <definedName name="an.03a" localSheetId="13">#REF!</definedName>
    <definedName name="an.03a" localSheetId="0">#REF!</definedName>
    <definedName name="an.03a" localSheetId="11">#REF!</definedName>
    <definedName name="an.03a" localSheetId="12">#REF!</definedName>
    <definedName name="an.03a" localSheetId="14">#REF!</definedName>
    <definedName name="an.03a" localSheetId="1">#REF!</definedName>
    <definedName name="an.03a" localSheetId="7">#REF!</definedName>
    <definedName name="an.03a" localSheetId="9">#REF!</definedName>
    <definedName name="an.03a" localSheetId="10">#REF!</definedName>
    <definedName name="an.03a">#REF!</definedName>
    <definedName name="an.04" localSheetId="8">#REF!</definedName>
    <definedName name="an.04" localSheetId="13">#REF!</definedName>
    <definedName name="an.04" localSheetId="0">#REF!</definedName>
    <definedName name="an.04" localSheetId="11">#REF!</definedName>
    <definedName name="an.04" localSheetId="12">#REF!</definedName>
    <definedName name="an.04" localSheetId="14">#REF!</definedName>
    <definedName name="an.04" localSheetId="1">#REF!</definedName>
    <definedName name="an.04" localSheetId="7">#REF!</definedName>
    <definedName name="an.04" localSheetId="9">#REF!</definedName>
    <definedName name="an.04" localSheetId="10">#REF!</definedName>
    <definedName name="an.04">#REF!</definedName>
    <definedName name="an.05" localSheetId="8">#REF!</definedName>
    <definedName name="an.05" localSheetId="13">#REF!</definedName>
    <definedName name="an.05" localSheetId="0">#REF!</definedName>
    <definedName name="an.05" localSheetId="11">#REF!</definedName>
    <definedName name="an.05" localSheetId="12">#REF!</definedName>
    <definedName name="an.05" localSheetId="14">#REF!</definedName>
    <definedName name="an.05" localSheetId="1">#REF!</definedName>
    <definedName name="an.05" localSheetId="7">#REF!</definedName>
    <definedName name="an.05" localSheetId="9">#REF!</definedName>
    <definedName name="an.05" localSheetId="10">#REF!</definedName>
    <definedName name="an.05">#REF!</definedName>
    <definedName name="an.05a" localSheetId="8">#REF!</definedName>
    <definedName name="an.05a" localSheetId="13">#REF!</definedName>
    <definedName name="an.05a" localSheetId="0">#REF!</definedName>
    <definedName name="an.05a" localSheetId="11">#REF!</definedName>
    <definedName name="an.05a" localSheetId="12">#REF!</definedName>
    <definedName name="an.05a" localSheetId="14">#REF!</definedName>
    <definedName name="an.05a" localSheetId="1">#REF!</definedName>
    <definedName name="an.05a" localSheetId="7">#REF!</definedName>
    <definedName name="an.05a" localSheetId="9">#REF!</definedName>
    <definedName name="an.05a" localSheetId="10">#REF!</definedName>
    <definedName name="an.05a">#REF!</definedName>
    <definedName name="an.06" localSheetId="8">#REF!</definedName>
    <definedName name="an.06" localSheetId="13">#REF!</definedName>
    <definedName name="an.06" localSheetId="0">#REF!</definedName>
    <definedName name="an.06" localSheetId="11">#REF!</definedName>
    <definedName name="an.06" localSheetId="12">#REF!</definedName>
    <definedName name="an.06" localSheetId="14">#REF!</definedName>
    <definedName name="an.06" localSheetId="1">#REF!</definedName>
    <definedName name="an.06" localSheetId="7">#REF!</definedName>
    <definedName name="an.06" localSheetId="9">#REF!</definedName>
    <definedName name="an.06" localSheetId="10">#REF!</definedName>
    <definedName name="an.06">#REF!</definedName>
    <definedName name="an.06a" localSheetId="8">#REF!</definedName>
    <definedName name="an.06a" localSheetId="13">#REF!</definedName>
    <definedName name="an.06a" localSheetId="0">#REF!</definedName>
    <definedName name="an.06a" localSheetId="11">#REF!</definedName>
    <definedName name="an.06a" localSheetId="12">#REF!</definedName>
    <definedName name="an.06a" localSheetId="14">#REF!</definedName>
    <definedName name="an.06a" localSheetId="1">#REF!</definedName>
    <definedName name="an.06a" localSheetId="7">#REF!</definedName>
    <definedName name="an.06a" localSheetId="9">#REF!</definedName>
    <definedName name="an.06a" localSheetId="10">#REF!</definedName>
    <definedName name="an.06a">#REF!</definedName>
    <definedName name="an.07" localSheetId="8">#REF!</definedName>
    <definedName name="an.07" localSheetId="13">#REF!</definedName>
    <definedName name="an.07" localSheetId="0">#REF!</definedName>
    <definedName name="an.07" localSheetId="11">#REF!</definedName>
    <definedName name="an.07" localSheetId="12">#REF!</definedName>
    <definedName name="an.07" localSheetId="14">#REF!</definedName>
    <definedName name="an.07" localSheetId="1">#REF!</definedName>
    <definedName name="an.07" localSheetId="7">#REF!</definedName>
    <definedName name="an.07" localSheetId="9">#REF!</definedName>
    <definedName name="an.07" localSheetId="10">#REF!</definedName>
    <definedName name="an.07">#REF!</definedName>
    <definedName name="an.08" localSheetId="8">#REF!</definedName>
    <definedName name="an.08" localSheetId="13">#REF!</definedName>
    <definedName name="an.08" localSheetId="0">#REF!</definedName>
    <definedName name="an.08" localSheetId="11">#REF!</definedName>
    <definedName name="an.08" localSheetId="12">#REF!</definedName>
    <definedName name="an.08" localSheetId="14">#REF!</definedName>
    <definedName name="an.08" localSheetId="1">#REF!</definedName>
    <definedName name="an.08" localSheetId="7">#REF!</definedName>
    <definedName name="an.08" localSheetId="9">#REF!</definedName>
    <definedName name="an.08" localSheetId="10">#REF!</definedName>
    <definedName name="an.08">#REF!</definedName>
    <definedName name="an.09" localSheetId="8">#REF!</definedName>
    <definedName name="an.09" localSheetId="13">#REF!</definedName>
    <definedName name="an.09" localSheetId="0">#REF!</definedName>
    <definedName name="an.09" localSheetId="11">#REF!</definedName>
    <definedName name="an.09" localSheetId="12">#REF!</definedName>
    <definedName name="an.09" localSheetId="14">#REF!</definedName>
    <definedName name="an.09" localSheetId="1">#REF!</definedName>
    <definedName name="an.09" localSheetId="7">#REF!</definedName>
    <definedName name="an.09" localSheetId="9">#REF!</definedName>
    <definedName name="an.09" localSheetId="10">#REF!</definedName>
    <definedName name="an.09">#REF!</definedName>
    <definedName name="AN.10" localSheetId="8">#REF!</definedName>
    <definedName name="AN.10" localSheetId="13">#REF!</definedName>
    <definedName name="AN.10" localSheetId="0">#REF!</definedName>
    <definedName name="AN.10" localSheetId="11">#REF!</definedName>
    <definedName name="AN.10" localSheetId="12">#REF!</definedName>
    <definedName name="AN.10" localSheetId="14">#REF!</definedName>
    <definedName name="AN.10" localSheetId="1">#REF!</definedName>
    <definedName name="AN.10" localSheetId="7">#REF!</definedName>
    <definedName name="AN.10" localSheetId="9">#REF!</definedName>
    <definedName name="AN.10" localSheetId="10">#REF!</definedName>
    <definedName name="AN.10">#REF!</definedName>
    <definedName name="AN.11" localSheetId="8">#REF!</definedName>
    <definedName name="AN.11" localSheetId="13">#REF!</definedName>
    <definedName name="AN.11" localSheetId="0">#REF!</definedName>
    <definedName name="AN.11" localSheetId="11">#REF!</definedName>
    <definedName name="AN.11" localSheetId="12">#REF!</definedName>
    <definedName name="AN.11" localSheetId="14">#REF!</definedName>
    <definedName name="AN.11" localSheetId="1">#REF!</definedName>
    <definedName name="AN.11" localSheetId="7">#REF!</definedName>
    <definedName name="AN.11" localSheetId="9">#REF!</definedName>
    <definedName name="AN.11" localSheetId="10">#REF!</definedName>
    <definedName name="AN.11">#REF!</definedName>
    <definedName name="AN.12" localSheetId="8">#REF!</definedName>
    <definedName name="AN.12" localSheetId="13">#REF!</definedName>
    <definedName name="AN.12" localSheetId="0">#REF!</definedName>
    <definedName name="AN.12" localSheetId="11">#REF!</definedName>
    <definedName name="AN.12" localSheetId="12">#REF!</definedName>
    <definedName name="AN.12" localSheetId="14">#REF!</definedName>
    <definedName name="AN.12" localSheetId="1">#REF!</definedName>
    <definedName name="AN.12" localSheetId="7">#REF!</definedName>
    <definedName name="AN.12" localSheetId="9">#REF!</definedName>
    <definedName name="AN.12" localSheetId="10">#REF!</definedName>
    <definedName name="AN.12">#REF!</definedName>
    <definedName name="AN.13" localSheetId="8">#REF!</definedName>
    <definedName name="AN.13" localSheetId="13">#REF!</definedName>
    <definedName name="AN.13" localSheetId="0">#REF!</definedName>
    <definedName name="AN.13" localSheetId="11">#REF!</definedName>
    <definedName name="AN.13" localSheetId="12">#REF!</definedName>
    <definedName name="AN.13" localSheetId="14">#REF!</definedName>
    <definedName name="AN.13" localSheetId="1">#REF!</definedName>
    <definedName name="AN.13" localSheetId="7">#REF!</definedName>
    <definedName name="AN.13" localSheetId="9">#REF!</definedName>
    <definedName name="AN.13" localSheetId="10">#REF!</definedName>
    <definedName name="AN.13">#REF!</definedName>
    <definedName name="AN.14" localSheetId="8">#REF!</definedName>
    <definedName name="AN.14" localSheetId="13">#REF!</definedName>
    <definedName name="AN.14" localSheetId="0">#REF!</definedName>
    <definedName name="AN.14" localSheetId="11">#REF!</definedName>
    <definedName name="AN.14" localSheetId="12">#REF!</definedName>
    <definedName name="AN.14" localSheetId="14">#REF!</definedName>
    <definedName name="AN.14" localSheetId="1">#REF!</definedName>
    <definedName name="AN.14" localSheetId="7">#REF!</definedName>
    <definedName name="AN.14" localSheetId="9">#REF!</definedName>
    <definedName name="AN.14" localSheetId="10">#REF!</definedName>
    <definedName name="AN.14">#REF!</definedName>
    <definedName name="ANALISA" localSheetId="8">#REF!</definedName>
    <definedName name="ANALISA" localSheetId="13">#REF!</definedName>
    <definedName name="ANALISA" localSheetId="0">#REF!</definedName>
    <definedName name="ANALISA" localSheetId="11">#REF!</definedName>
    <definedName name="ANALISA" localSheetId="12">#REF!</definedName>
    <definedName name="ANALISA" localSheetId="14">#REF!</definedName>
    <definedName name="ANALISA" localSheetId="1">#REF!</definedName>
    <definedName name="ANALISA" localSheetId="7">#REF!</definedName>
    <definedName name="ANALISA" localSheetId="9">#REF!</definedName>
    <definedName name="ANALISA" localSheetId="10">#REF!</definedName>
    <definedName name="ANALISA">#REF!</definedName>
    <definedName name="Analisa101A">'[38]3Div10c'!$U$51</definedName>
    <definedName name="Analisa101A_3">'[39]Analisa HSP'!$U$51</definedName>
    <definedName name="Analisa101B">'[38]3Div10c'!$U$231</definedName>
    <definedName name="Analisa101B_3">'[39]Analisa HSP'!$U$231</definedName>
    <definedName name="Analisa101C">'[40]Analisa HSP'!$U$410</definedName>
    <definedName name="Analisa101D">'[38]3Div10c'!$U$589</definedName>
    <definedName name="Analisa101D_3">'[39]Analisa HSP'!$U$589</definedName>
    <definedName name="Analisa101E">'[38]3Div10c'!$U$768</definedName>
    <definedName name="Analisa101E_3">'[39]Analisa HSP'!$U$768</definedName>
    <definedName name="ANGKA">[41]Sheet2!$A$6:$B$14</definedName>
    <definedName name="angsa" localSheetId="8">#REF!</definedName>
    <definedName name="angsa" localSheetId="13">#REF!</definedName>
    <definedName name="angsa" localSheetId="0">#REF!</definedName>
    <definedName name="angsa" localSheetId="11">#REF!</definedName>
    <definedName name="angsa" localSheetId="12">#REF!</definedName>
    <definedName name="angsa" localSheetId="14">#REF!</definedName>
    <definedName name="angsa" localSheetId="1">#REF!</definedName>
    <definedName name="angsa" localSheetId="7">#REF!</definedName>
    <definedName name="angsa" localSheetId="9">#REF!</definedName>
    <definedName name="angsa" localSheetId="10">#REF!</definedName>
    <definedName name="angsa">#REF!</definedName>
    <definedName name="AP" localSheetId="8">#REF!</definedName>
    <definedName name="AP" localSheetId="13">#REF!</definedName>
    <definedName name="AP" localSheetId="0">#REF!</definedName>
    <definedName name="AP" localSheetId="11">#REF!</definedName>
    <definedName name="AP" localSheetId="12">#REF!</definedName>
    <definedName name="AP" localSheetId="14">#REF!</definedName>
    <definedName name="AP" localSheetId="1">#REF!</definedName>
    <definedName name="AP" localSheetId="7">#REF!</definedName>
    <definedName name="AP" localSheetId="9">#REF!</definedName>
    <definedName name="AP" localSheetId="10">#REF!</definedName>
    <definedName name="AP">#REF!</definedName>
    <definedName name="apokok" localSheetId="8">#REF!</definedName>
    <definedName name="apokok" localSheetId="13">#REF!</definedName>
    <definedName name="apokok" localSheetId="0">#REF!</definedName>
    <definedName name="apokok" localSheetId="11">#REF!</definedName>
    <definedName name="apokok" localSheetId="12">#REF!</definedName>
    <definedName name="apokok" localSheetId="14">#REF!</definedName>
    <definedName name="apokok" localSheetId="1">#REF!</definedName>
    <definedName name="apokok" localSheetId="7">#REF!</definedName>
    <definedName name="apokok" localSheetId="9">#REF!</definedName>
    <definedName name="apokok" localSheetId="10">#REF!</definedName>
    <definedName name="apokok">#REF!</definedName>
    <definedName name="as" localSheetId="8">#REF!</definedName>
    <definedName name="as" localSheetId="13">#REF!</definedName>
    <definedName name="as" localSheetId="0">#REF!</definedName>
    <definedName name="as" localSheetId="11">#REF!</definedName>
    <definedName name="as" localSheetId="12">#REF!</definedName>
    <definedName name="as" localSheetId="14">#REF!</definedName>
    <definedName name="as" localSheetId="1">#REF!</definedName>
    <definedName name="as" localSheetId="7">#REF!</definedName>
    <definedName name="as" localSheetId="9">#REF!</definedName>
    <definedName name="as" localSheetId="10">#REF!</definedName>
    <definedName name="as">#REF!</definedName>
    <definedName name="asbes" localSheetId="8">'[33]harga lama'!#REF!</definedName>
    <definedName name="asbes" localSheetId="13">'[33]harga lama'!#REF!</definedName>
    <definedName name="asbes" localSheetId="0">'[33]harga lama'!#REF!</definedName>
    <definedName name="asbes" localSheetId="11">'[33]harga lama'!#REF!</definedName>
    <definedName name="asbes" localSheetId="12">'[33]harga lama'!#REF!</definedName>
    <definedName name="asbes" localSheetId="14">'[33]harga lama'!#REF!</definedName>
    <definedName name="asbes" localSheetId="1">'[33]harga lama'!#REF!</definedName>
    <definedName name="asbes" localSheetId="7">'[33]harga lama'!#REF!</definedName>
    <definedName name="asbes" localSheetId="9">'[33]harga lama'!#REF!</definedName>
    <definedName name="asbes" localSheetId="10">'[33]harga lama'!#REF!</definedName>
    <definedName name="asbes">'[33]harga lama'!#REF!</definedName>
    <definedName name="ASDF" localSheetId="8">[42]Analisa!#REF!</definedName>
    <definedName name="ASDF" localSheetId="13">[42]Analisa!#REF!</definedName>
    <definedName name="ASDF" localSheetId="0">[42]Analisa!#REF!</definedName>
    <definedName name="ASDF" localSheetId="11">[42]Analisa!#REF!</definedName>
    <definedName name="ASDF" localSheetId="12">[42]Analisa!#REF!</definedName>
    <definedName name="ASDF" localSheetId="14">[42]Analisa!#REF!</definedName>
    <definedName name="ASDF" localSheetId="1">[42]Analisa!#REF!</definedName>
    <definedName name="ASDF" localSheetId="7">[42]Analisa!#REF!</definedName>
    <definedName name="ASDF" localSheetId="9">[42]Analisa!#REF!</definedName>
    <definedName name="ASDF" localSheetId="10">[42]Analisa!#REF!</definedName>
    <definedName name="ASDF">[42]Analisa!#REF!</definedName>
    <definedName name="ASF" localSheetId="8">'[5]daftar kuantitas'!#REF!</definedName>
    <definedName name="ASF" localSheetId="13">'[5]daftar kuantitas'!#REF!</definedName>
    <definedName name="ASF" localSheetId="0">'[5]daftar kuantitas'!#REF!</definedName>
    <definedName name="ASF" localSheetId="11">'[5]daftar kuantitas'!#REF!</definedName>
    <definedName name="ASF" localSheetId="12">'[5]daftar kuantitas'!#REF!</definedName>
    <definedName name="ASF" localSheetId="14">'[5]daftar kuantitas'!#REF!</definedName>
    <definedName name="ASF" localSheetId="1">'[5]daftar kuantitas'!#REF!</definedName>
    <definedName name="ASF" localSheetId="7">'[5]daftar kuantitas'!#REF!</definedName>
    <definedName name="ASF" localSheetId="9">'[5]daftar kuantitas'!#REF!</definedName>
    <definedName name="ASF" localSheetId="10">'[5]daftar kuantitas'!#REF!</definedName>
    <definedName name="ASF">'[5]daftar kuantitas'!#REF!</definedName>
    <definedName name="ASFWR" localSheetId="8">[42]Analisa!#REF!</definedName>
    <definedName name="ASFWR" localSheetId="13">[42]Analisa!#REF!</definedName>
    <definedName name="ASFWR" localSheetId="0">[42]Analisa!#REF!</definedName>
    <definedName name="ASFWR" localSheetId="11">[42]Analisa!#REF!</definedName>
    <definedName name="ASFWR" localSheetId="12">[42]Analisa!#REF!</definedName>
    <definedName name="ASFWR" localSheetId="14">[42]Analisa!#REF!</definedName>
    <definedName name="ASFWR" localSheetId="1">[42]Analisa!#REF!</definedName>
    <definedName name="ASFWR" localSheetId="7">[42]Analisa!#REF!</definedName>
    <definedName name="ASFWR" localSheetId="9">[42]Analisa!#REF!</definedName>
    <definedName name="ASFWR" localSheetId="10">[42]Analisa!#REF!</definedName>
    <definedName name="ASFWR">[42]Analisa!#REF!</definedName>
    <definedName name="asgel" localSheetId="8">'[33]harga lama'!#REF!</definedName>
    <definedName name="asgel" localSheetId="13">'[33]harga lama'!#REF!</definedName>
    <definedName name="asgel" localSheetId="0">'[33]harga lama'!#REF!</definedName>
    <definedName name="asgel" localSheetId="11">'[33]harga lama'!#REF!</definedName>
    <definedName name="asgel" localSheetId="12">'[33]harga lama'!#REF!</definedName>
    <definedName name="asgel" localSheetId="14">'[33]harga lama'!#REF!</definedName>
    <definedName name="asgel" localSheetId="1">'[33]harga lama'!#REF!</definedName>
    <definedName name="asgel" localSheetId="7">'[33]harga lama'!#REF!</definedName>
    <definedName name="asgel" localSheetId="9">'[33]harga lama'!#REF!</definedName>
    <definedName name="asgel" localSheetId="10">'[33]harga lama'!#REF!</definedName>
    <definedName name="asgel">'[33]harga lama'!#REF!</definedName>
    <definedName name="ASPAL" localSheetId="8">#REF!</definedName>
    <definedName name="ASPAL" localSheetId="13">#REF!</definedName>
    <definedName name="ASPAL" localSheetId="0">#REF!</definedName>
    <definedName name="ASPAL" localSheetId="11">#REF!</definedName>
    <definedName name="ASPAL" localSheetId="12">#REF!</definedName>
    <definedName name="ASPAL" localSheetId="14">#REF!</definedName>
    <definedName name="ASPAL" localSheetId="1">#REF!</definedName>
    <definedName name="ASPAL" localSheetId="7">#REF!</definedName>
    <definedName name="ASPAL" localSheetId="9">#REF!</definedName>
    <definedName name="ASPAL" localSheetId="10">#REF!</definedName>
    <definedName name="ASPAL">#REF!</definedName>
    <definedName name="ASPAL_3" localSheetId="8">'[16]Kuantitas &amp; Harga'!#REF!</definedName>
    <definedName name="ASPAL_3" localSheetId="13">'[16]Kuantitas &amp; Harga'!#REF!</definedName>
    <definedName name="ASPAL_3" localSheetId="0">'[16]Kuantitas &amp; Harga'!#REF!</definedName>
    <definedName name="ASPAL_3" localSheetId="11">'[16]Kuantitas &amp; Harga'!#REF!</definedName>
    <definedName name="ASPAL_3" localSheetId="12">'[16]Kuantitas &amp; Harga'!#REF!</definedName>
    <definedName name="ASPAL_3" localSheetId="14">'[16]Kuantitas &amp; Harga'!#REF!</definedName>
    <definedName name="ASPAL_3" localSheetId="1">'[16]Kuantitas &amp; Harga'!#REF!</definedName>
    <definedName name="ASPAL_3" localSheetId="7">'[16]Kuantitas &amp; Harga'!#REF!</definedName>
    <definedName name="ASPAL_3" localSheetId="9">'[16]Kuantitas &amp; Harga'!#REF!</definedName>
    <definedName name="ASPAL_3" localSheetId="10">'[16]Kuantitas &amp; Harga'!#REF!</definedName>
    <definedName name="ASPAL_3">'[16]Kuantitas &amp; Harga'!#REF!</definedName>
    <definedName name="ASPALSPRAYER611">[1]ANL!$J$2544</definedName>
    <definedName name="ASPALSPRAYER611_1" localSheetId="8">#REF!</definedName>
    <definedName name="ASPALSPRAYER611_1" localSheetId="13">#REF!</definedName>
    <definedName name="ASPALSPRAYER611_1" localSheetId="0">#REF!</definedName>
    <definedName name="ASPALSPRAYER611_1" localSheetId="11">#REF!</definedName>
    <definedName name="ASPALSPRAYER611_1" localSheetId="12">#REF!</definedName>
    <definedName name="ASPALSPRAYER611_1" localSheetId="14">#REF!</definedName>
    <definedName name="ASPALSPRAYER611_1" localSheetId="1">#REF!</definedName>
    <definedName name="ASPALSPRAYER611_1" localSheetId="7">#REF!</definedName>
    <definedName name="ASPALSPRAYER611_1" localSheetId="9">#REF!</definedName>
    <definedName name="ASPALSPRAYER611_1" localSheetId="10">#REF!</definedName>
    <definedName name="ASPALSPRAYER611_1">#REF!</definedName>
    <definedName name="ASPALSPRAYER611_3">[28]ANL!$J$2544</definedName>
    <definedName name="ASPALSPRAYER819">[1]ANL!$J$6359</definedName>
    <definedName name="ASPALSPRAYER819_1" localSheetId="8">#REF!</definedName>
    <definedName name="ASPALSPRAYER819_1" localSheetId="13">#REF!</definedName>
    <definedName name="ASPALSPRAYER819_1" localSheetId="0">#REF!</definedName>
    <definedName name="ASPALSPRAYER819_1" localSheetId="11">#REF!</definedName>
    <definedName name="ASPALSPRAYER819_1" localSheetId="12">#REF!</definedName>
    <definedName name="ASPALSPRAYER819_1" localSheetId="14">#REF!</definedName>
    <definedName name="ASPALSPRAYER819_1" localSheetId="1">#REF!</definedName>
    <definedName name="ASPALSPRAYER819_1" localSheetId="7">#REF!</definedName>
    <definedName name="ASPALSPRAYER819_1" localSheetId="9">#REF!</definedName>
    <definedName name="ASPALSPRAYER819_1" localSheetId="10">#REF!</definedName>
    <definedName name="ASPALSPRAYER819_1">#REF!</definedName>
    <definedName name="ASPALSPRAYER819_3">[28]ANL!$J$6359</definedName>
    <definedName name="Asphalt" localSheetId="8">'[33]harga lama'!#REF!</definedName>
    <definedName name="Asphalt" localSheetId="13">'[33]harga lama'!#REF!</definedName>
    <definedName name="Asphalt" localSheetId="0">'[33]harga lama'!#REF!</definedName>
    <definedName name="Asphalt" localSheetId="11">'[33]harga lama'!#REF!</definedName>
    <definedName name="Asphalt" localSheetId="12">'[33]harga lama'!#REF!</definedName>
    <definedName name="Asphalt" localSheetId="14">'[33]harga lama'!#REF!</definedName>
    <definedName name="Asphalt" localSheetId="1">'[33]harga lama'!#REF!</definedName>
    <definedName name="Asphalt" localSheetId="7">'[33]harga lama'!#REF!</definedName>
    <definedName name="Asphalt" localSheetId="9">'[33]harga lama'!#REF!</definedName>
    <definedName name="Asphalt" localSheetId="10">'[33]harga lama'!#REF!</definedName>
    <definedName name="Asphalt">'[33]harga lama'!#REF!</definedName>
    <definedName name="asprayer">[34]Harsat!$E$71</definedName>
    <definedName name="Ass.01" localSheetId="8">[31]ANALISA!#REF!</definedName>
    <definedName name="Ass.01" localSheetId="13">[31]ANALISA!#REF!</definedName>
    <definedName name="Ass.01" localSheetId="0">[31]ANALISA!#REF!</definedName>
    <definedName name="Ass.01" localSheetId="11">[31]ANALISA!#REF!</definedName>
    <definedName name="Ass.01" localSheetId="12">[31]ANALISA!#REF!</definedName>
    <definedName name="Ass.01" localSheetId="14">[31]ANALISA!#REF!</definedName>
    <definedName name="Ass.01" localSheetId="1">[31]ANALISA!#REF!</definedName>
    <definedName name="Ass.01" localSheetId="7">[31]ANALISA!#REF!</definedName>
    <definedName name="Ass.01" localSheetId="9">[31]ANALISA!#REF!</definedName>
    <definedName name="Ass.01" localSheetId="10">[31]ANALISA!#REF!</definedName>
    <definedName name="Ass.01">[31]ANALISA!#REF!</definedName>
    <definedName name="Ass.02">[31]ANALISA!$H$814</definedName>
    <definedName name="Ass.03" localSheetId="8">[31]ANALISA!#REF!</definedName>
    <definedName name="Ass.03" localSheetId="13">[31]ANALISA!#REF!</definedName>
    <definedName name="Ass.03" localSheetId="0">[31]ANALISA!#REF!</definedName>
    <definedName name="Ass.03" localSheetId="11">[31]ANALISA!#REF!</definedName>
    <definedName name="Ass.03" localSheetId="12">[31]ANALISA!#REF!</definedName>
    <definedName name="Ass.03" localSheetId="14">[31]ANALISA!#REF!</definedName>
    <definedName name="Ass.03" localSheetId="1">[31]ANALISA!#REF!</definedName>
    <definedName name="Ass.03" localSheetId="7">[31]ANALISA!#REF!</definedName>
    <definedName name="Ass.03" localSheetId="9">[31]ANALISA!#REF!</definedName>
    <definedName name="Ass.03" localSheetId="10">[31]ANALISA!#REF!</definedName>
    <definedName name="Ass.03">[31]ANALISA!#REF!</definedName>
    <definedName name="AtapMetal">[43]HARGA!$D$55</definedName>
    <definedName name="ATB" localSheetId="8">[44]Analisa!#REF!</definedName>
    <definedName name="ATB" localSheetId="13">[44]Analisa!#REF!</definedName>
    <definedName name="ATB" localSheetId="0">[44]Analisa!#REF!</definedName>
    <definedName name="ATB" localSheetId="11">[44]Analisa!#REF!</definedName>
    <definedName name="ATB" localSheetId="12">[44]Analisa!#REF!</definedName>
    <definedName name="ATB" localSheetId="14">[44]Analisa!#REF!</definedName>
    <definedName name="ATB" localSheetId="1">[44]Analisa!#REF!</definedName>
    <definedName name="ATB" localSheetId="7">[44]Analisa!#REF!</definedName>
    <definedName name="ATB" localSheetId="9">[44]Analisa!#REF!</definedName>
    <definedName name="ATB" localSheetId="10">[44]Analisa!#REF!</definedName>
    <definedName name="ATB">[44]Analisa!#REF!</definedName>
    <definedName name="atb_1" localSheetId="8">#REF!</definedName>
    <definedName name="atb_1" localSheetId="13">#REF!</definedName>
    <definedName name="atb_1" localSheetId="0">#REF!</definedName>
    <definedName name="atb_1" localSheetId="11">#REF!</definedName>
    <definedName name="atb_1" localSheetId="12">#REF!</definedName>
    <definedName name="atb_1" localSheetId="14">#REF!</definedName>
    <definedName name="atb_1" localSheetId="1">#REF!</definedName>
    <definedName name="atb_1" localSheetId="7">#REF!</definedName>
    <definedName name="atb_1" localSheetId="9">#REF!</definedName>
    <definedName name="atb_1" localSheetId="10">#REF!</definedName>
    <definedName name="atb_1">#REF!</definedName>
    <definedName name="atb_2" localSheetId="8">#REF!</definedName>
    <definedName name="atb_2" localSheetId="13">#REF!</definedName>
    <definedName name="atb_2" localSheetId="0">#REF!</definedName>
    <definedName name="atb_2" localSheetId="11">#REF!</definedName>
    <definedName name="atb_2" localSheetId="12">#REF!</definedName>
    <definedName name="atb_2" localSheetId="14">#REF!</definedName>
    <definedName name="atb_2" localSheetId="1">#REF!</definedName>
    <definedName name="atb_2" localSheetId="7">#REF!</definedName>
    <definedName name="atb_2" localSheetId="9">#REF!</definedName>
    <definedName name="atb_2" localSheetId="10">#REF!</definedName>
    <definedName name="atb_2">#REF!</definedName>
    <definedName name="atb_3" localSheetId="8">#REF!</definedName>
    <definedName name="atb_3" localSheetId="13">#REF!</definedName>
    <definedName name="atb_3" localSheetId="0">#REF!</definedName>
    <definedName name="atb_3" localSheetId="11">#REF!</definedName>
    <definedName name="atb_3" localSheetId="12">#REF!</definedName>
    <definedName name="atb_3" localSheetId="14">#REF!</definedName>
    <definedName name="atb_3" localSheetId="1">#REF!</definedName>
    <definedName name="atb_3" localSheetId="7">#REF!</definedName>
    <definedName name="atb_3" localSheetId="9">#REF!</definedName>
    <definedName name="atb_3" localSheetId="10">#REF!</definedName>
    <definedName name="atb_3">#REF!</definedName>
    <definedName name="ATBL" localSheetId="8">[44]Analisa!#REF!</definedName>
    <definedName name="ATBL" localSheetId="13">[44]Analisa!#REF!</definedName>
    <definedName name="ATBL" localSheetId="0">[44]Analisa!#REF!</definedName>
    <definedName name="ATBL" localSheetId="11">[44]Analisa!#REF!</definedName>
    <definedName name="ATBL" localSheetId="12">[44]Analisa!#REF!</definedName>
    <definedName name="ATBL" localSheetId="14">[44]Analisa!#REF!</definedName>
    <definedName name="ATBL" localSheetId="1">[44]Analisa!#REF!</definedName>
    <definedName name="ATBL" localSheetId="7">[44]Analisa!#REF!</definedName>
    <definedName name="ATBL" localSheetId="9">[44]Analisa!#REF!</definedName>
    <definedName name="ATBL" localSheetId="10">[44]Analisa!#REF!</definedName>
    <definedName name="ATBL">[44]Analisa!#REF!</definedName>
    <definedName name="atbl_1" localSheetId="8">#REF!</definedName>
    <definedName name="atbl_1" localSheetId="13">#REF!</definedName>
    <definedName name="atbl_1" localSheetId="0">#REF!</definedName>
    <definedName name="atbl_1" localSheetId="11">#REF!</definedName>
    <definedName name="atbl_1" localSheetId="12">#REF!</definedName>
    <definedName name="atbl_1" localSheetId="14">#REF!</definedName>
    <definedName name="atbl_1" localSheetId="1">#REF!</definedName>
    <definedName name="atbl_1" localSheetId="7">#REF!</definedName>
    <definedName name="atbl_1" localSheetId="9">#REF!</definedName>
    <definedName name="atbl_1" localSheetId="10">#REF!</definedName>
    <definedName name="atbl_1">#REF!</definedName>
    <definedName name="atbl_2" localSheetId="8">#REF!</definedName>
    <definedName name="atbl_2" localSheetId="13">#REF!</definedName>
    <definedName name="atbl_2" localSheetId="0">#REF!</definedName>
    <definedName name="atbl_2" localSheetId="11">#REF!</definedName>
    <definedName name="atbl_2" localSheetId="12">#REF!</definedName>
    <definedName name="atbl_2" localSheetId="14">#REF!</definedName>
    <definedName name="atbl_2" localSheetId="1">#REF!</definedName>
    <definedName name="atbl_2" localSheetId="7">#REF!</definedName>
    <definedName name="atbl_2" localSheetId="9">#REF!</definedName>
    <definedName name="atbl_2" localSheetId="10">#REF!</definedName>
    <definedName name="atbl_2">#REF!</definedName>
    <definedName name="atbl_3" localSheetId="8">#REF!</definedName>
    <definedName name="atbl_3" localSheetId="13">#REF!</definedName>
    <definedName name="atbl_3" localSheetId="0">#REF!</definedName>
    <definedName name="atbl_3" localSheetId="11">#REF!</definedName>
    <definedName name="atbl_3" localSheetId="12">#REF!</definedName>
    <definedName name="atbl_3" localSheetId="14">#REF!</definedName>
    <definedName name="atbl_3" localSheetId="1">#REF!</definedName>
    <definedName name="atbl_3" localSheetId="7">#REF!</definedName>
    <definedName name="atbl_3" localSheetId="9">#REF!</definedName>
    <definedName name="atbl_3" localSheetId="10">#REF!</definedName>
    <definedName name="atbl_3">#REF!</definedName>
    <definedName name="atbpat" localSheetId="8">#REF!</definedName>
    <definedName name="atbpat" localSheetId="13">#REF!</definedName>
    <definedName name="atbpat" localSheetId="0">#REF!</definedName>
    <definedName name="atbpat" localSheetId="11">#REF!</definedName>
    <definedName name="atbpat" localSheetId="12">#REF!</definedName>
    <definedName name="atbpat" localSheetId="14">#REF!</definedName>
    <definedName name="atbpat" localSheetId="1">#REF!</definedName>
    <definedName name="atbpat" localSheetId="7">#REF!</definedName>
    <definedName name="atbpat" localSheetId="9">#REF!</definedName>
    <definedName name="atbpat" localSheetId="10">#REF!</definedName>
    <definedName name="atbpat">#REF!</definedName>
    <definedName name="atutup" localSheetId="8">#REF!</definedName>
    <definedName name="atutup" localSheetId="13">#REF!</definedName>
    <definedName name="atutup" localSheetId="0">#REF!</definedName>
    <definedName name="atutup" localSheetId="11">#REF!</definedName>
    <definedName name="atutup" localSheetId="12">#REF!</definedName>
    <definedName name="atutup" localSheetId="14">#REF!</definedName>
    <definedName name="atutup" localSheetId="1">#REF!</definedName>
    <definedName name="atutup" localSheetId="7">#REF!</definedName>
    <definedName name="atutup" localSheetId="9">#REF!</definedName>
    <definedName name="atutup" localSheetId="10">#REF!</definedName>
    <definedName name="atutup">#REF!</definedName>
    <definedName name="B" localSheetId="8">#REF!</definedName>
    <definedName name="B" localSheetId="13">#REF!</definedName>
    <definedName name="B" localSheetId="0">#REF!</definedName>
    <definedName name="B" localSheetId="11">#REF!</definedName>
    <definedName name="B" localSheetId="12">#REF!</definedName>
    <definedName name="B" localSheetId="14">#REF!</definedName>
    <definedName name="B" localSheetId="1">#REF!</definedName>
    <definedName name="B" localSheetId="7">#REF!</definedName>
    <definedName name="B" localSheetId="9">#REF!</definedName>
    <definedName name="B" localSheetId="10">#REF!</definedName>
    <definedName name="B">#REF!</definedName>
    <definedName name="B." localSheetId="8">#REF!</definedName>
    <definedName name="B." localSheetId="13">#REF!</definedName>
    <definedName name="B." localSheetId="0">#REF!</definedName>
    <definedName name="B." localSheetId="11">#REF!</definedName>
    <definedName name="B." localSheetId="12">#REF!</definedName>
    <definedName name="B." localSheetId="14">#REF!</definedName>
    <definedName name="B." localSheetId="1">#REF!</definedName>
    <definedName name="B." localSheetId="7">#REF!</definedName>
    <definedName name="B." localSheetId="9">#REF!</definedName>
    <definedName name="B." localSheetId="10">#REF!</definedName>
    <definedName name="B.">#REF!</definedName>
    <definedName name="B_1" localSheetId="8">#REF!</definedName>
    <definedName name="B_1" localSheetId="13">#REF!</definedName>
    <definedName name="B_1" localSheetId="0">#REF!</definedName>
    <definedName name="B_1" localSheetId="11">#REF!</definedName>
    <definedName name="B_1" localSheetId="12">#REF!</definedName>
    <definedName name="B_1" localSheetId="14">#REF!</definedName>
    <definedName name="B_1" localSheetId="1">#REF!</definedName>
    <definedName name="B_1" localSheetId="7">#REF!</definedName>
    <definedName name="B_1" localSheetId="9">#REF!</definedName>
    <definedName name="B_1" localSheetId="10">#REF!</definedName>
    <definedName name="B_1">#REF!</definedName>
    <definedName name="b_240" localSheetId="8">'[8]THPDMoi  _2_'!#REF!</definedName>
    <definedName name="b_240" localSheetId="13">'[8]THPDMoi  _2_'!#REF!</definedName>
    <definedName name="b_240" localSheetId="0">'[8]THPDMoi  _2_'!#REF!</definedName>
    <definedName name="b_240" localSheetId="11">'[8]THPDMoi  _2_'!#REF!</definedName>
    <definedName name="b_240" localSheetId="12">'[8]THPDMoi  _2_'!#REF!</definedName>
    <definedName name="b_240" localSheetId="14">'[8]THPDMoi  _2_'!#REF!</definedName>
    <definedName name="b_240" localSheetId="1">'[8]THPDMoi  _2_'!#REF!</definedName>
    <definedName name="b_240" localSheetId="7">'[8]THPDMoi  _2_'!#REF!</definedName>
    <definedName name="b_240" localSheetId="9">'[8]THPDMoi  _2_'!#REF!</definedName>
    <definedName name="b_240" localSheetId="10">'[8]THPDMoi  _2_'!#REF!</definedName>
    <definedName name="b_240">'[8]THPDMoi  _2_'!#REF!</definedName>
    <definedName name="b_280" localSheetId="8">'[8]THPDMoi  _2_'!#REF!</definedName>
    <definedName name="b_280" localSheetId="13">'[8]THPDMoi  _2_'!#REF!</definedName>
    <definedName name="b_280" localSheetId="0">'[8]THPDMoi  _2_'!#REF!</definedName>
    <definedName name="b_280" localSheetId="11">'[8]THPDMoi  _2_'!#REF!</definedName>
    <definedName name="b_280" localSheetId="12">'[8]THPDMoi  _2_'!#REF!</definedName>
    <definedName name="b_280" localSheetId="14">'[8]THPDMoi  _2_'!#REF!</definedName>
    <definedName name="b_280" localSheetId="1">'[8]THPDMoi  _2_'!#REF!</definedName>
    <definedName name="b_280" localSheetId="7">'[8]THPDMoi  _2_'!#REF!</definedName>
    <definedName name="b_280" localSheetId="9">'[8]THPDMoi  _2_'!#REF!</definedName>
    <definedName name="b_280" localSheetId="10">'[8]THPDMoi  _2_'!#REF!</definedName>
    <definedName name="b_280">'[8]THPDMoi  _2_'!#REF!</definedName>
    <definedName name="b_320" localSheetId="8">'[8]THPDMoi  _2_'!#REF!</definedName>
    <definedName name="b_320" localSheetId="13">'[8]THPDMoi  _2_'!#REF!</definedName>
    <definedName name="b_320" localSheetId="0">'[8]THPDMoi  _2_'!#REF!</definedName>
    <definedName name="b_320" localSheetId="11">'[8]THPDMoi  _2_'!#REF!</definedName>
    <definedName name="b_320" localSheetId="12">'[8]THPDMoi  _2_'!#REF!</definedName>
    <definedName name="b_320" localSheetId="14">'[8]THPDMoi  _2_'!#REF!</definedName>
    <definedName name="b_320" localSheetId="1">'[8]THPDMoi  _2_'!#REF!</definedName>
    <definedName name="b_320" localSheetId="7">'[8]THPDMoi  _2_'!#REF!</definedName>
    <definedName name="b_320" localSheetId="9">'[8]THPDMoi  _2_'!#REF!</definedName>
    <definedName name="b_320" localSheetId="10">'[8]THPDMoi  _2_'!#REF!</definedName>
    <definedName name="b_320">'[8]THPDMoi  _2_'!#REF!</definedName>
    <definedName name="b1000l" localSheetId="8">'[45]DU&amp;B'!#REF!</definedName>
    <definedName name="b1000l" localSheetId="13">'[45]DU&amp;B'!#REF!</definedName>
    <definedName name="b1000l" localSheetId="0">'[45]DU&amp;B'!#REF!</definedName>
    <definedName name="b1000l" localSheetId="11">'[45]DU&amp;B'!#REF!</definedName>
    <definedName name="b1000l" localSheetId="12">'[45]DU&amp;B'!#REF!</definedName>
    <definedName name="b1000l" localSheetId="14">'[45]DU&amp;B'!#REF!</definedName>
    <definedName name="b1000l" localSheetId="1">'[45]DU&amp;B'!#REF!</definedName>
    <definedName name="b1000l" localSheetId="7">'[45]DU&amp;B'!#REF!</definedName>
    <definedName name="b1000l" localSheetId="9">'[45]DU&amp;B'!#REF!</definedName>
    <definedName name="b1000l" localSheetId="10">'[45]DU&amp;B'!#REF!</definedName>
    <definedName name="b1000l">'[45]DU&amp;B'!#REF!</definedName>
    <definedName name="b1000lh" localSheetId="8">'[45]DU&amp;B'!#REF!</definedName>
    <definedName name="b1000lh" localSheetId="13">'[45]DU&amp;B'!#REF!</definedName>
    <definedName name="b1000lh" localSheetId="0">'[45]DU&amp;B'!#REF!</definedName>
    <definedName name="b1000lh" localSheetId="11">'[45]DU&amp;B'!#REF!</definedName>
    <definedName name="b1000lh" localSheetId="12">'[45]DU&amp;B'!#REF!</definedName>
    <definedName name="b1000lh" localSheetId="14">'[45]DU&amp;B'!#REF!</definedName>
    <definedName name="b1000lh" localSheetId="1">'[45]DU&amp;B'!#REF!</definedName>
    <definedName name="b1000lh" localSheetId="7">'[45]DU&amp;B'!#REF!</definedName>
    <definedName name="b1000lh" localSheetId="9">'[45]DU&amp;B'!#REF!</definedName>
    <definedName name="b1000lh" localSheetId="10">'[45]DU&amp;B'!#REF!</definedName>
    <definedName name="b1000lh">'[45]DU&amp;B'!#REF!</definedName>
    <definedName name="b1000u" localSheetId="8">'[45]DU&amp;B'!#REF!</definedName>
    <definedName name="b1000u" localSheetId="13">'[45]DU&amp;B'!#REF!</definedName>
    <definedName name="b1000u" localSheetId="0">'[45]DU&amp;B'!#REF!</definedName>
    <definedName name="b1000u" localSheetId="11">'[45]DU&amp;B'!#REF!</definedName>
    <definedName name="b1000u" localSheetId="12">'[45]DU&amp;B'!#REF!</definedName>
    <definedName name="b1000u" localSheetId="14">'[45]DU&amp;B'!#REF!</definedName>
    <definedName name="b1000u" localSheetId="1">'[45]DU&amp;B'!#REF!</definedName>
    <definedName name="b1000u" localSheetId="7">'[45]DU&amp;B'!#REF!</definedName>
    <definedName name="b1000u" localSheetId="9">'[45]DU&amp;B'!#REF!</definedName>
    <definedName name="b1000u" localSheetId="10">'[45]DU&amp;B'!#REF!</definedName>
    <definedName name="b1000u">'[45]DU&amp;B'!#REF!</definedName>
    <definedName name="b10u" localSheetId="8">'[45]DU&amp;B'!#REF!</definedName>
    <definedName name="b10u" localSheetId="13">'[45]DU&amp;B'!#REF!</definedName>
    <definedName name="b10u" localSheetId="0">'[45]DU&amp;B'!#REF!</definedName>
    <definedName name="b10u" localSheetId="11">'[45]DU&amp;B'!#REF!</definedName>
    <definedName name="b10u" localSheetId="12">'[45]DU&amp;B'!#REF!</definedName>
    <definedName name="b10u" localSheetId="14">'[45]DU&amp;B'!#REF!</definedName>
    <definedName name="b10u" localSheetId="1">'[45]DU&amp;B'!#REF!</definedName>
    <definedName name="b10u" localSheetId="7">'[45]DU&amp;B'!#REF!</definedName>
    <definedName name="b10u" localSheetId="9">'[45]DU&amp;B'!#REF!</definedName>
    <definedName name="b10u" localSheetId="10">'[45]DU&amp;B'!#REF!</definedName>
    <definedName name="b10u">'[45]DU&amp;B'!#REF!</definedName>
    <definedName name="b250u" localSheetId="8">'[45]DU&amp;B'!#REF!</definedName>
    <definedName name="b250u" localSheetId="13">'[45]DU&amp;B'!#REF!</definedName>
    <definedName name="b250u" localSheetId="0">'[45]DU&amp;B'!#REF!</definedName>
    <definedName name="b250u" localSheetId="11">'[45]DU&amp;B'!#REF!</definedName>
    <definedName name="b250u" localSheetId="12">'[45]DU&amp;B'!#REF!</definedName>
    <definedName name="b250u" localSheetId="14">'[45]DU&amp;B'!#REF!</definedName>
    <definedName name="b250u" localSheetId="1">'[45]DU&amp;B'!#REF!</definedName>
    <definedName name="b250u" localSheetId="7">'[45]DU&amp;B'!#REF!</definedName>
    <definedName name="b250u" localSheetId="9">'[45]DU&amp;B'!#REF!</definedName>
    <definedName name="b250u" localSheetId="10">'[45]DU&amp;B'!#REF!</definedName>
    <definedName name="b250u">'[45]DU&amp;B'!#REF!</definedName>
    <definedName name="b5l" localSheetId="8">'[45]DU&amp;B'!#REF!</definedName>
    <definedName name="b5l" localSheetId="13">'[45]DU&amp;B'!#REF!</definedName>
    <definedName name="b5l" localSheetId="0">'[45]DU&amp;B'!#REF!</definedName>
    <definedName name="b5l" localSheetId="11">'[45]DU&amp;B'!#REF!</definedName>
    <definedName name="b5l" localSheetId="12">'[45]DU&amp;B'!#REF!</definedName>
    <definedName name="b5l" localSheetId="14">'[45]DU&amp;B'!#REF!</definedName>
    <definedName name="b5l" localSheetId="1">'[45]DU&amp;B'!#REF!</definedName>
    <definedName name="b5l" localSheetId="7">'[45]DU&amp;B'!#REF!</definedName>
    <definedName name="b5l" localSheetId="9">'[45]DU&amp;B'!#REF!</definedName>
    <definedName name="b5l" localSheetId="10">'[45]DU&amp;B'!#REF!</definedName>
    <definedName name="b5l">'[45]DU&amp;B'!#REF!</definedName>
    <definedName name="b5lh" localSheetId="8">'[45]DU&amp;B'!#REF!</definedName>
    <definedName name="b5lh" localSheetId="13">'[45]DU&amp;B'!#REF!</definedName>
    <definedName name="b5lh" localSheetId="0">'[45]DU&amp;B'!#REF!</definedName>
    <definedName name="b5lh" localSheetId="11">'[45]DU&amp;B'!#REF!</definedName>
    <definedName name="b5lh" localSheetId="12">'[45]DU&amp;B'!#REF!</definedName>
    <definedName name="b5lh" localSheetId="14">'[45]DU&amp;B'!#REF!</definedName>
    <definedName name="b5lh" localSheetId="1">'[45]DU&amp;B'!#REF!</definedName>
    <definedName name="b5lh" localSheetId="7">'[45]DU&amp;B'!#REF!</definedName>
    <definedName name="b5lh" localSheetId="9">'[45]DU&amp;B'!#REF!</definedName>
    <definedName name="b5lh" localSheetId="10">'[45]DU&amp;B'!#REF!</definedName>
    <definedName name="b5lh">'[45]DU&amp;B'!#REF!</definedName>
    <definedName name="bah">[46]BAH!$BH$253:$BN$293</definedName>
    <definedName name="BAHAN321">[1]ANL!$J$1054</definedName>
    <definedName name="BAHAN321_1" localSheetId="8">#REF!</definedName>
    <definedName name="BAHAN321_1" localSheetId="13">#REF!</definedName>
    <definedName name="BAHAN321_1" localSheetId="0">#REF!</definedName>
    <definedName name="BAHAN321_1" localSheetId="11">#REF!</definedName>
    <definedName name="BAHAN321_1" localSheetId="12">#REF!</definedName>
    <definedName name="BAHAN321_1" localSheetId="14">#REF!</definedName>
    <definedName name="BAHAN321_1" localSheetId="1">#REF!</definedName>
    <definedName name="BAHAN321_1" localSheetId="7">#REF!</definedName>
    <definedName name="BAHAN321_1" localSheetId="9">#REF!</definedName>
    <definedName name="BAHAN321_1" localSheetId="10">#REF!</definedName>
    <definedName name="BAHAN321_1">#REF!</definedName>
    <definedName name="BAHAN321_3">[28]ANL!$J$1054</definedName>
    <definedName name="BAHAN511A">[1]ANL!$J$2081</definedName>
    <definedName name="BAHAN511A_1" localSheetId="8">#REF!</definedName>
    <definedName name="BAHAN511A_1" localSheetId="13">#REF!</definedName>
    <definedName name="BAHAN511A_1" localSheetId="0">#REF!</definedName>
    <definedName name="BAHAN511A_1" localSheetId="11">#REF!</definedName>
    <definedName name="BAHAN511A_1" localSheetId="12">#REF!</definedName>
    <definedName name="BAHAN511A_1" localSheetId="14">#REF!</definedName>
    <definedName name="BAHAN511A_1" localSheetId="1">#REF!</definedName>
    <definedName name="BAHAN511A_1" localSheetId="7">#REF!</definedName>
    <definedName name="BAHAN511A_1" localSheetId="9">#REF!</definedName>
    <definedName name="BAHAN511A_1" localSheetId="10">#REF!</definedName>
    <definedName name="BAHAN511A_1">#REF!</definedName>
    <definedName name="BAHAN511A_3">[28]ANL!$J$2081</definedName>
    <definedName name="BAHAN512A">[1]ANL!$J$2225</definedName>
    <definedName name="BAHAN512A_1" localSheetId="8">#REF!</definedName>
    <definedName name="BAHAN512A_1" localSheetId="13">#REF!</definedName>
    <definedName name="BAHAN512A_1" localSheetId="0">#REF!</definedName>
    <definedName name="BAHAN512A_1" localSheetId="11">#REF!</definedName>
    <definedName name="BAHAN512A_1" localSheetId="12">#REF!</definedName>
    <definedName name="BAHAN512A_1" localSheetId="14">#REF!</definedName>
    <definedName name="BAHAN512A_1" localSheetId="1">#REF!</definedName>
    <definedName name="BAHAN512A_1" localSheetId="7">#REF!</definedName>
    <definedName name="BAHAN512A_1" localSheetId="9">#REF!</definedName>
    <definedName name="BAHAN512A_1" localSheetId="10">#REF!</definedName>
    <definedName name="BAHAN512A_1">#REF!</definedName>
    <definedName name="BAHAN512A_3">[28]ANL!$J$2225</definedName>
    <definedName name="BAHAN521">[1]ANL!$J$2391</definedName>
    <definedName name="BAHAN521_1" localSheetId="8">#REF!</definedName>
    <definedName name="BAHAN521_1" localSheetId="13">#REF!</definedName>
    <definedName name="BAHAN521_1" localSheetId="0">#REF!</definedName>
    <definedName name="BAHAN521_1" localSheetId="11">#REF!</definedName>
    <definedName name="BAHAN521_1" localSheetId="12">#REF!</definedName>
    <definedName name="BAHAN521_1" localSheetId="14">#REF!</definedName>
    <definedName name="BAHAN521_1" localSheetId="1">#REF!</definedName>
    <definedName name="BAHAN521_1" localSheetId="7">#REF!</definedName>
    <definedName name="BAHAN521_1" localSheetId="9">#REF!</definedName>
    <definedName name="BAHAN521_1" localSheetId="10">#REF!</definedName>
    <definedName name="BAHAN521_1">#REF!</definedName>
    <definedName name="BAHAN521_3">[28]ANL!$J$2391</definedName>
    <definedName name="BAHAN611A">[1]ANL!$J$2533</definedName>
    <definedName name="BAHAN611A_1" localSheetId="8">#REF!</definedName>
    <definedName name="BAHAN611A_1" localSheetId="13">#REF!</definedName>
    <definedName name="BAHAN611A_1" localSheetId="0">#REF!</definedName>
    <definedName name="BAHAN611A_1" localSheetId="11">#REF!</definedName>
    <definedName name="BAHAN611A_1" localSheetId="12">#REF!</definedName>
    <definedName name="BAHAN611A_1" localSheetId="14">#REF!</definedName>
    <definedName name="BAHAN611A_1" localSheetId="1">#REF!</definedName>
    <definedName name="BAHAN611A_1" localSheetId="7">#REF!</definedName>
    <definedName name="BAHAN611A_1" localSheetId="9">#REF!</definedName>
    <definedName name="BAHAN611A_1" localSheetId="10">#REF!</definedName>
    <definedName name="BAHAN611A_1">#REF!</definedName>
    <definedName name="BAHAN611A_3">[28]ANL!$J$2533</definedName>
    <definedName name="BAHAN611B">[1]ANL!$J$2534</definedName>
    <definedName name="BAHAN611B_1" localSheetId="8">#REF!</definedName>
    <definedName name="BAHAN611B_1" localSheetId="13">#REF!</definedName>
    <definedName name="BAHAN611B_1" localSheetId="0">#REF!</definedName>
    <definedName name="BAHAN611B_1" localSheetId="11">#REF!</definedName>
    <definedName name="BAHAN611B_1" localSheetId="12">#REF!</definedName>
    <definedName name="BAHAN611B_1" localSheetId="14">#REF!</definedName>
    <definedName name="BAHAN611B_1" localSheetId="1">#REF!</definedName>
    <definedName name="BAHAN611B_1" localSheetId="7">#REF!</definedName>
    <definedName name="BAHAN611B_1" localSheetId="9">#REF!</definedName>
    <definedName name="BAHAN611B_1" localSheetId="10">#REF!</definedName>
    <definedName name="BAHAN611B_1">#REF!</definedName>
    <definedName name="BAHAN611B_3">[28]ANL!$J$2534</definedName>
    <definedName name="BAHAN753A">[1]ANL!$J$5198</definedName>
    <definedName name="BAHAN753A_1" localSheetId="8">#REF!</definedName>
    <definedName name="BAHAN753A_1" localSheetId="13">#REF!</definedName>
    <definedName name="BAHAN753A_1" localSheetId="0">#REF!</definedName>
    <definedName name="BAHAN753A_1" localSheetId="11">#REF!</definedName>
    <definedName name="BAHAN753A_1" localSheetId="12">#REF!</definedName>
    <definedName name="BAHAN753A_1" localSheetId="14">#REF!</definedName>
    <definedName name="BAHAN753A_1" localSheetId="1">#REF!</definedName>
    <definedName name="BAHAN753A_1" localSheetId="7">#REF!</definedName>
    <definedName name="BAHAN753A_1" localSheetId="9">#REF!</definedName>
    <definedName name="BAHAN753A_1" localSheetId="10">#REF!</definedName>
    <definedName name="BAHAN753A_1">#REF!</definedName>
    <definedName name="BAHAN753A_3">[28]ANL!$J$5198</definedName>
    <definedName name="BAHAN753B">[1]ANL!$J$5199</definedName>
    <definedName name="BAHAN753B_1" localSheetId="8">#REF!</definedName>
    <definedName name="BAHAN753B_1" localSheetId="13">#REF!</definedName>
    <definedName name="BAHAN753B_1" localSheetId="0">#REF!</definedName>
    <definedName name="BAHAN753B_1" localSheetId="11">#REF!</definedName>
    <definedName name="BAHAN753B_1" localSheetId="12">#REF!</definedName>
    <definedName name="BAHAN753B_1" localSheetId="14">#REF!</definedName>
    <definedName name="BAHAN753B_1" localSheetId="1">#REF!</definedName>
    <definedName name="BAHAN753B_1" localSheetId="7">#REF!</definedName>
    <definedName name="BAHAN753B_1" localSheetId="9">#REF!</definedName>
    <definedName name="BAHAN753B_1" localSheetId="10">#REF!</definedName>
    <definedName name="BAHAN753B_1">#REF!</definedName>
    <definedName name="BAHAN753B_3">[28]ANL!$J$5199</definedName>
    <definedName name="BAHAN818A">[1]ANL!$J$6225</definedName>
    <definedName name="BAHAN818A_1" localSheetId="8">#REF!</definedName>
    <definedName name="BAHAN818A_1" localSheetId="13">#REF!</definedName>
    <definedName name="BAHAN818A_1" localSheetId="0">#REF!</definedName>
    <definedName name="BAHAN818A_1" localSheetId="11">#REF!</definedName>
    <definedName name="BAHAN818A_1" localSheetId="12">#REF!</definedName>
    <definedName name="BAHAN818A_1" localSheetId="14">#REF!</definedName>
    <definedName name="BAHAN818A_1" localSheetId="1">#REF!</definedName>
    <definedName name="BAHAN818A_1" localSheetId="7">#REF!</definedName>
    <definedName name="BAHAN818A_1" localSheetId="9">#REF!</definedName>
    <definedName name="BAHAN818A_1" localSheetId="10">#REF!</definedName>
    <definedName name="BAHAN818A_1">#REF!</definedName>
    <definedName name="BAHAN818A_3">[28]ANL!$J$6225</definedName>
    <definedName name="BAHAN818B">[1]ANL!$J$6226</definedName>
    <definedName name="BAHAN818B_1" localSheetId="8">#REF!</definedName>
    <definedName name="BAHAN818B_1" localSheetId="13">#REF!</definedName>
    <definedName name="BAHAN818B_1" localSheetId="0">#REF!</definedName>
    <definedName name="BAHAN818B_1" localSheetId="11">#REF!</definedName>
    <definedName name="BAHAN818B_1" localSheetId="12">#REF!</definedName>
    <definedName name="BAHAN818B_1" localSheetId="14">#REF!</definedName>
    <definedName name="BAHAN818B_1" localSheetId="1">#REF!</definedName>
    <definedName name="BAHAN818B_1" localSheetId="7">#REF!</definedName>
    <definedName name="BAHAN818B_1" localSheetId="9">#REF!</definedName>
    <definedName name="BAHAN818B_1" localSheetId="10">#REF!</definedName>
    <definedName name="BAHAN818B_1">#REF!</definedName>
    <definedName name="BAHAN818B_3">[28]ANL!$J$6226</definedName>
    <definedName name="BAHAN819A">[1]ANL!$J$6348</definedName>
    <definedName name="BAHAN819A_1" localSheetId="8">#REF!</definedName>
    <definedName name="BAHAN819A_1" localSheetId="13">#REF!</definedName>
    <definedName name="BAHAN819A_1" localSheetId="0">#REF!</definedName>
    <definedName name="BAHAN819A_1" localSheetId="11">#REF!</definedName>
    <definedName name="BAHAN819A_1" localSheetId="12">#REF!</definedName>
    <definedName name="BAHAN819A_1" localSheetId="14">#REF!</definedName>
    <definedName name="BAHAN819A_1" localSheetId="1">#REF!</definedName>
    <definedName name="BAHAN819A_1" localSheetId="7">#REF!</definedName>
    <definedName name="BAHAN819A_1" localSheetId="9">#REF!</definedName>
    <definedName name="BAHAN819A_1" localSheetId="10">#REF!</definedName>
    <definedName name="BAHAN819A_1">#REF!</definedName>
    <definedName name="BAHAN819A_3">[28]ANL!$J$6348</definedName>
    <definedName name="BAHU" localSheetId="8">#REF!</definedName>
    <definedName name="BAHU" localSheetId="13">#REF!</definedName>
    <definedName name="BAHU" localSheetId="0">#REF!</definedName>
    <definedName name="BAHU" localSheetId="11">#REF!</definedName>
    <definedName name="BAHU" localSheetId="12">#REF!</definedName>
    <definedName name="BAHU" localSheetId="14">#REF!</definedName>
    <definedName name="BAHU" localSheetId="1">#REF!</definedName>
    <definedName name="BAHU" localSheetId="7">#REF!</definedName>
    <definedName name="BAHU" localSheetId="9">#REF!</definedName>
    <definedName name="BAHU" localSheetId="10">#REF!</definedName>
    <definedName name="BAHU">#REF!</definedName>
    <definedName name="BAHU_1" localSheetId="8">'[16]Kuantitas &amp; Harga'!#REF!</definedName>
    <definedName name="BAHU_1" localSheetId="13">'[16]Kuantitas &amp; Harga'!#REF!</definedName>
    <definedName name="BAHU_1" localSheetId="0">'[16]Kuantitas &amp; Harga'!#REF!</definedName>
    <definedName name="BAHU_1" localSheetId="11">'[16]Kuantitas &amp; Harga'!#REF!</definedName>
    <definedName name="BAHU_1" localSheetId="12">'[16]Kuantitas &amp; Harga'!#REF!</definedName>
    <definedName name="BAHU_1" localSheetId="14">'[16]Kuantitas &amp; Harga'!#REF!</definedName>
    <definedName name="BAHU_1" localSheetId="1">'[16]Kuantitas &amp; Harga'!#REF!</definedName>
    <definedName name="BAHU_1" localSheetId="7">'[16]Kuantitas &amp; Harga'!#REF!</definedName>
    <definedName name="BAHU_1" localSheetId="9">'[16]Kuantitas &amp; Harga'!#REF!</definedName>
    <definedName name="BAHU_1" localSheetId="10">'[16]Kuantitas &amp; Harga'!#REF!</definedName>
    <definedName name="BAHU_1">'[16]Kuantitas &amp; Harga'!#REF!</definedName>
    <definedName name="BAHU_2" localSheetId="8">'[16]Kuantitas &amp; Harga'!#REF!</definedName>
    <definedName name="BAHU_2" localSheetId="13">'[16]Kuantitas &amp; Harga'!#REF!</definedName>
    <definedName name="BAHU_2" localSheetId="0">'[16]Kuantitas &amp; Harga'!#REF!</definedName>
    <definedName name="BAHU_2" localSheetId="11">'[16]Kuantitas &amp; Harga'!#REF!</definedName>
    <definedName name="BAHU_2" localSheetId="12">'[16]Kuantitas &amp; Harga'!#REF!</definedName>
    <definedName name="BAHU_2" localSheetId="14">'[16]Kuantitas &amp; Harga'!#REF!</definedName>
    <definedName name="BAHU_2" localSheetId="1">'[16]Kuantitas &amp; Harga'!#REF!</definedName>
    <definedName name="BAHU_2" localSheetId="7">'[16]Kuantitas &amp; Harga'!#REF!</definedName>
    <definedName name="BAHU_2" localSheetId="9">'[16]Kuantitas &amp; Harga'!#REF!</definedName>
    <definedName name="BAHU_2" localSheetId="10">'[16]Kuantitas &amp; Harga'!#REF!</definedName>
    <definedName name="BAHU_2">'[16]Kuantitas &amp; Harga'!#REF!</definedName>
    <definedName name="BAHU_3" localSheetId="8">'[16]Kuantitas &amp; Harga'!#REF!</definedName>
    <definedName name="BAHU_3" localSheetId="13">'[16]Kuantitas &amp; Harga'!#REF!</definedName>
    <definedName name="BAHU_3" localSheetId="0">'[16]Kuantitas &amp; Harga'!#REF!</definedName>
    <definedName name="BAHU_3" localSheetId="11">'[16]Kuantitas &amp; Harga'!#REF!</definedName>
    <definedName name="BAHU_3" localSheetId="12">'[16]Kuantitas &amp; Harga'!#REF!</definedName>
    <definedName name="BAHU_3" localSheetId="14">'[16]Kuantitas &amp; Harga'!#REF!</definedName>
    <definedName name="BAHU_3" localSheetId="1">'[16]Kuantitas &amp; Harga'!#REF!</definedName>
    <definedName name="BAHU_3" localSheetId="7">'[16]Kuantitas &amp; Harga'!#REF!</definedName>
    <definedName name="BAHU_3" localSheetId="9">'[16]Kuantitas &amp; Harga'!#REF!</definedName>
    <definedName name="BAHU_3" localSheetId="10">'[16]Kuantitas &amp; Harga'!#REF!</definedName>
    <definedName name="BAHU_3">'[16]Kuantitas &amp; Harga'!#REF!</definedName>
    <definedName name="Baja.Tulangan">'[47]5.Onsite'!$A$2:$G$28</definedName>
    <definedName name="bajaprofil" localSheetId="8">'[33]harga lama'!#REF!</definedName>
    <definedName name="bajaprofil" localSheetId="13">'[33]harga lama'!#REF!</definedName>
    <definedName name="bajaprofil" localSheetId="0">'[33]harga lama'!#REF!</definedName>
    <definedName name="bajaprofil" localSheetId="11">'[33]harga lama'!#REF!</definedName>
    <definedName name="bajaprofil" localSheetId="12">'[33]harga lama'!#REF!</definedName>
    <definedName name="bajaprofil" localSheetId="14">'[33]harga lama'!#REF!</definedName>
    <definedName name="bajaprofil" localSheetId="1">'[33]harga lama'!#REF!</definedName>
    <definedName name="bajaprofil" localSheetId="7">'[33]harga lama'!#REF!</definedName>
    <definedName name="bajaprofil" localSheetId="9">'[33]harga lama'!#REF!</definedName>
    <definedName name="bajaprofil" localSheetId="10">'[33]harga lama'!#REF!</definedName>
    <definedName name="bajaprofil">'[33]harga lama'!#REF!</definedName>
    <definedName name="bangciti" localSheetId="8">'[8]dongia _2_'!#REF!</definedName>
    <definedName name="bangciti" localSheetId="13">'[8]dongia _2_'!#REF!</definedName>
    <definedName name="bangciti" localSheetId="0">'[8]dongia _2_'!#REF!</definedName>
    <definedName name="bangciti" localSheetId="11">'[8]dongia _2_'!#REF!</definedName>
    <definedName name="bangciti" localSheetId="12">'[8]dongia _2_'!#REF!</definedName>
    <definedName name="bangciti" localSheetId="14">'[8]dongia _2_'!#REF!</definedName>
    <definedName name="bangciti" localSheetId="1">'[8]dongia _2_'!#REF!</definedName>
    <definedName name="bangciti" localSheetId="7">'[8]dongia _2_'!#REF!</definedName>
    <definedName name="bangciti" localSheetId="9">'[8]dongia _2_'!#REF!</definedName>
    <definedName name="bangciti" localSheetId="10">'[8]dongia _2_'!#REF!</definedName>
    <definedName name="bangciti">'[8]dongia _2_'!#REF!</definedName>
    <definedName name="BASIC" localSheetId="8">#REF!</definedName>
    <definedName name="BASIC" localSheetId="13">#REF!</definedName>
    <definedName name="BASIC" localSheetId="0">#REF!</definedName>
    <definedName name="BASIC" localSheetId="11">#REF!</definedName>
    <definedName name="BASIC" localSheetId="12">#REF!</definedName>
    <definedName name="BASIC" localSheetId="14">#REF!</definedName>
    <definedName name="BASIC" localSheetId="1">#REF!</definedName>
    <definedName name="BASIC" localSheetId="7">#REF!</definedName>
    <definedName name="BASIC" localSheetId="9">#REF!</definedName>
    <definedName name="BASIC" localSheetId="10">#REF!</definedName>
    <definedName name="BASIC">#REF!</definedName>
    <definedName name="BASICHD" localSheetId="8">#REF!</definedName>
    <definedName name="BASICHD" localSheetId="13">#REF!</definedName>
    <definedName name="BASICHD" localSheetId="0">#REF!</definedName>
    <definedName name="BASICHD" localSheetId="11">#REF!</definedName>
    <definedName name="BASICHD" localSheetId="12">#REF!</definedName>
    <definedName name="BASICHD" localSheetId="14">#REF!</definedName>
    <definedName name="BASICHD" localSheetId="1">#REF!</definedName>
    <definedName name="BASICHD" localSheetId="7">#REF!</definedName>
    <definedName name="BASICHD" localSheetId="9">#REF!</definedName>
    <definedName name="BASICHD" localSheetId="10">#REF!</definedName>
    <definedName name="BASICHD">#REF!</definedName>
    <definedName name="bata">[43]HARGA!$D$32</definedName>
    <definedName name="BATAS" localSheetId="8">#REF!</definedName>
    <definedName name="BATAS" localSheetId="13">#REF!</definedName>
    <definedName name="BATAS" localSheetId="0">#REF!</definedName>
    <definedName name="BATAS" localSheetId="11">#REF!</definedName>
    <definedName name="BATAS" localSheetId="12">#REF!</definedName>
    <definedName name="BATAS" localSheetId="14">#REF!</definedName>
    <definedName name="BATAS" localSheetId="1">#REF!</definedName>
    <definedName name="BATAS" localSheetId="7">#REF!</definedName>
    <definedName name="BATAS" localSheetId="9">#REF!</definedName>
    <definedName name="BATAS" localSheetId="10">#REF!</definedName>
    <definedName name="BATAS">#REF!</definedName>
    <definedName name="batu10" localSheetId="8">[45]Analisa!#REF!</definedName>
    <definedName name="batu10" localSheetId="13">[45]Analisa!#REF!</definedName>
    <definedName name="batu10" localSheetId="0">[45]Analisa!#REF!</definedName>
    <definedName name="batu10" localSheetId="11">[45]Analisa!#REF!</definedName>
    <definedName name="batu10" localSheetId="12">[45]Analisa!#REF!</definedName>
    <definedName name="batu10" localSheetId="14">[45]Analisa!#REF!</definedName>
    <definedName name="batu10" localSheetId="1">[45]Analisa!#REF!</definedName>
    <definedName name="batu10" localSheetId="7">[45]Analisa!#REF!</definedName>
    <definedName name="batu10" localSheetId="9">[45]Analisa!#REF!</definedName>
    <definedName name="batu10" localSheetId="10">[45]Analisa!#REF!</definedName>
    <definedName name="batu10">[45]Analisa!#REF!</definedName>
    <definedName name="batu1000" localSheetId="8">'[45]DU&amp;B'!#REF!</definedName>
    <definedName name="batu1000" localSheetId="13">'[45]DU&amp;B'!#REF!</definedName>
    <definedName name="batu1000" localSheetId="0">'[45]DU&amp;B'!#REF!</definedName>
    <definedName name="batu1000" localSheetId="11">'[45]DU&amp;B'!#REF!</definedName>
    <definedName name="batu1000" localSheetId="12">'[45]DU&amp;B'!#REF!</definedName>
    <definedName name="batu1000" localSheetId="14">'[45]DU&amp;B'!#REF!</definedName>
    <definedName name="batu1000" localSheetId="1">'[45]DU&amp;B'!#REF!</definedName>
    <definedName name="batu1000" localSheetId="7">'[45]DU&amp;B'!#REF!</definedName>
    <definedName name="batu1000" localSheetId="9">'[45]DU&amp;B'!#REF!</definedName>
    <definedName name="batu1000" localSheetId="10">'[45]DU&amp;B'!#REF!</definedName>
    <definedName name="batu1000">'[45]DU&amp;B'!#REF!</definedName>
    <definedName name="batu15" localSheetId="8">'[33]harga lama'!#REF!</definedName>
    <definedName name="batu15" localSheetId="13">'[33]harga lama'!#REF!</definedName>
    <definedName name="batu15" localSheetId="0">'[33]harga lama'!#REF!</definedName>
    <definedName name="batu15" localSheetId="11">'[33]harga lama'!#REF!</definedName>
    <definedName name="batu15" localSheetId="12">'[33]harga lama'!#REF!</definedName>
    <definedName name="batu15" localSheetId="14">'[33]harga lama'!#REF!</definedName>
    <definedName name="batu15" localSheetId="1">'[33]harga lama'!#REF!</definedName>
    <definedName name="batu15" localSheetId="7">'[33]harga lama'!#REF!</definedName>
    <definedName name="batu15" localSheetId="9">'[33]harga lama'!#REF!</definedName>
    <definedName name="batu15" localSheetId="10">'[33]harga lama'!#REF!</definedName>
    <definedName name="batu15">'[33]harga lama'!#REF!</definedName>
    <definedName name="batu1500" localSheetId="8">[45]Analisa!#REF!</definedName>
    <definedName name="batu1500" localSheetId="13">[45]Analisa!#REF!</definedName>
    <definedName name="batu1500" localSheetId="0">[45]Analisa!#REF!</definedName>
    <definedName name="batu1500" localSheetId="11">[45]Analisa!#REF!</definedName>
    <definedName name="batu1500" localSheetId="12">[45]Analisa!#REF!</definedName>
    <definedName name="batu1500" localSheetId="14">[45]Analisa!#REF!</definedName>
    <definedName name="batu1500" localSheetId="1">[45]Analisa!#REF!</definedName>
    <definedName name="batu1500" localSheetId="7">[45]Analisa!#REF!</definedName>
    <definedName name="batu1500" localSheetId="9">[45]Analisa!#REF!</definedName>
    <definedName name="batu1500" localSheetId="10">[45]Analisa!#REF!</definedName>
    <definedName name="batu1500">[45]Analisa!#REF!</definedName>
    <definedName name="batu15kg" localSheetId="8">'[33]harga lama'!#REF!</definedName>
    <definedName name="batu15kg" localSheetId="13">'[33]harga lama'!#REF!</definedName>
    <definedName name="batu15kg" localSheetId="0">'[33]harga lama'!#REF!</definedName>
    <definedName name="batu15kg" localSheetId="11">'[33]harga lama'!#REF!</definedName>
    <definedName name="batu15kg" localSheetId="12">'[33]harga lama'!#REF!</definedName>
    <definedName name="batu15kg" localSheetId="14">'[33]harga lama'!#REF!</definedName>
    <definedName name="batu15kg" localSheetId="1">'[33]harga lama'!#REF!</definedName>
    <definedName name="batu15kg" localSheetId="7">'[33]harga lama'!#REF!</definedName>
    <definedName name="batu15kg" localSheetId="9">'[33]harga lama'!#REF!</definedName>
    <definedName name="batu15kg" localSheetId="10">'[33]harga lama'!#REF!</definedName>
    <definedName name="batu15kg">'[33]harga lama'!#REF!</definedName>
    <definedName name="batu20" localSheetId="8">'[33]harga lama'!#REF!</definedName>
    <definedName name="batu20" localSheetId="13">'[33]harga lama'!#REF!</definedName>
    <definedName name="batu20" localSheetId="0">'[33]harga lama'!#REF!</definedName>
    <definedName name="batu20" localSheetId="11">'[33]harga lama'!#REF!</definedName>
    <definedName name="batu20" localSheetId="12">'[33]harga lama'!#REF!</definedName>
    <definedName name="batu20" localSheetId="14">'[33]harga lama'!#REF!</definedName>
    <definedName name="batu20" localSheetId="1">'[33]harga lama'!#REF!</definedName>
    <definedName name="batu20" localSheetId="7">'[33]harga lama'!#REF!</definedName>
    <definedName name="batu20" localSheetId="9">'[33]harga lama'!#REF!</definedName>
    <definedName name="batu20" localSheetId="10">'[33]harga lama'!#REF!</definedName>
    <definedName name="batu20">'[33]harga lama'!#REF!</definedName>
    <definedName name="batu23" localSheetId="8">'[33]harga lama'!#REF!</definedName>
    <definedName name="batu23" localSheetId="13">'[33]harga lama'!#REF!</definedName>
    <definedName name="batu23" localSheetId="0">'[33]harga lama'!#REF!</definedName>
    <definedName name="batu23" localSheetId="11">'[33]harga lama'!#REF!</definedName>
    <definedName name="batu23" localSheetId="12">'[33]harga lama'!#REF!</definedName>
    <definedName name="batu23" localSheetId="14">'[33]harga lama'!#REF!</definedName>
    <definedName name="batu23" localSheetId="1">'[33]harga lama'!#REF!</definedName>
    <definedName name="batu23" localSheetId="7">'[33]harga lama'!#REF!</definedName>
    <definedName name="batu23" localSheetId="9">'[33]harga lama'!#REF!</definedName>
    <definedName name="batu23" localSheetId="10">'[33]harga lama'!#REF!</definedName>
    <definedName name="batu23">'[33]harga lama'!#REF!</definedName>
    <definedName name="batu40kg" localSheetId="8">'[33]harga lama'!#REF!</definedName>
    <definedName name="batu40kg" localSheetId="13">'[33]harga lama'!#REF!</definedName>
    <definedName name="batu40kg" localSheetId="0">'[33]harga lama'!#REF!</definedName>
    <definedName name="batu40kg" localSheetId="11">'[33]harga lama'!#REF!</definedName>
    <definedName name="batu40kg" localSheetId="12">'[33]harga lama'!#REF!</definedName>
    <definedName name="batu40kg" localSheetId="14">'[33]harga lama'!#REF!</definedName>
    <definedName name="batu40kg" localSheetId="1">'[33]harga lama'!#REF!</definedName>
    <definedName name="batu40kg" localSheetId="7">'[33]harga lama'!#REF!</definedName>
    <definedName name="batu40kg" localSheetId="9">'[33]harga lama'!#REF!</definedName>
    <definedName name="batu40kg" localSheetId="10">'[33]harga lama'!#REF!</definedName>
    <definedName name="batu40kg">'[33]harga lama'!#REF!</definedName>
    <definedName name="batu5" localSheetId="8">'[45]DU&amp;B'!#REF!</definedName>
    <definedName name="batu5" localSheetId="13">'[45]DU&amp;B'!#REF!</definedName>
    <definedName name="batu5" localSheetId="0">'[45]DU&amp;B'!#REF!</definedName>
    <definedName name="batu5" localSheetId="11">'[45]DU&amp;B'!#REF!</definedName>
    <definedName name="batu5" localSheetId="12">'[45]DU&amp;B'!#REF!</definedName>
    <definedName name="batu5" localSheetId="14">'[45]DU&amp;B'!#REF!</definedName>
    <definedName name="batu5" localSheetId="1">'[45]DU&amp;B'!#REF!</definedName>
    <definedName name="batu5" localSheetId="7">'[45]DU&amp;B'!#REF!</definedName>
    <definedName name="batu5" localSheetId="9">'[45]DU&amp;B'!#REF!</definedName>
    <definedName name="batu5" localSheetId="10">'[45]DU&amp;B'!#REF!</definedName>
    <definedName name="batu5">'[45]DU&amp;B'!#REF!</definedName>
    <definedName name="batu57" localSheetId="8">'[33]harga lama'!#REF!</definedName>
    <definedName name="batu57" localSheetId="13">'[33]harga lama'!#REF!</definedName>
    <definedName name="batu57" localSheetId="0">'[33]harga lama'!#REF!</definedName>
    <definedName name="batu57" localSheetId="11">'[33]harga lama'!#REF!</definedName>
    <definedName name="batu57" localSheetId="12">'[33]harga lama'!#REF!</definedName>
    <definedName name="batu57" localSheetId="14">'[33]harga lama'!#REF!</definedName>
    <definedName name="batu57" localSheetId="1">'[33]harga lama'!#REF!</definedName>
    <definedName name="batu57" localSheetId="7">'[33]harga lama'!#REF!</definedName>
    <definedName name="batu57" localSheetId="9">'[33]harga lama'!#REF!</definedName>
    <definedName name="batu57" localSheetId="10">'[33]harga lama'!#REF!</definedName>
    <definedName name="batu57">'[33]harga lama'!#REF!</definedName>
    <definedName name="BATUBELAH" localSheetId="8">#REF!</definedName>
    <definedName name="BATUBELAH" localSheetId="13">#REF!</definedName>
    <definedName name="BATUBELAH" localSheetId="0">#REF!</definedName>
    <definedName name="BATUBELAH" localSheetId="11">#REF!</definedName>
    <definedName name="BATUBELAH" localSheetId="12">#REF!</definedName>
    <definedName name="BATUBELAH" localSheetId="14">#REF!</definedName>
    <definedName name="BATUBELAH" localSheetId="1">#REF!</definedName>
    <definedName name="BATUBELAH" localSheetId="7">#REF!</definedName>
    <definedName name="BATUBELAH" localSheetId="9">#REF!</definedName>
    <definedName name="BATUBELAH" localSheetId="10">#REF!</definedName>
    <definedName name="BATUBELAH">#REF!</definedName>
    <definedName name="BATUKALI" localSheetId="8">#REF!</definedName>
    <definedName name="BATUKALI" localSheetId="13">#REF!</definedName>
    <definedName name="BATUKALI" localSheetId="0">#REF!</definedName>
    <definedName name="BATUKALI" localSheetId="11">#REF!</definedName>
    <definedName name="BATUKALI" localSheetId="12">#REF!</definedName>
    <definedName name="BATUKALI" localSheetId="14">#REF!</definedName>
    <definedName name="BATUKALI" localSheetId="1">#REF!</definedName>
    <definedName name="BATUKALI" localSheetId="7">#REF!</definedName>
    <definedName name="BATUKALI" localSheetId="9">#REF!</definedName>
    <definedName name="BATUKALI" localSheetId="10">#REF!</definedName>
    <definedName name="BATUKALI">#REF!</definedName>
    <definedName name="batukoral">[43]HARGA!$D$31</definedName>
    <definedName name="batupecah" localSheetId="8">'[33]harga lama'!#REF!</definedName>
    <definedName name="batupecah" localSheetId="13">'[33]harga lama'!#REF!</definedName>
    <definedName name="batupecah" localSheetId="0">'[33]harga lama'!#REF!</definedName>
    <definedName name="batupecah" localSheetId="11">'[33]harga lama'!#REF!</definedName>
    <definedName name="batupecah" localSheetId="12">'[33]harga lama'!#REF!</definedName>
    <definedName name="batupecah" localSheetId="14">'[33]harga lama'!#REF!</definedName>
    <definedName name="batupecah" localSheetId="1">'[33]harga lama'!#REF!</definedName>
    <definedName name="batupecah" localSheetId="7">'[33]harga lama'!#REF!</definedName>
    <definedName name="batupecah" localSheetId="9">'[33]harga lama'!#REF!</definedName>
    <definedName name="batupecah" localSheetId="10">'[33]harga lama'!#REF!</definedName>
    <definedName name="batupecah">'[33]harga lama'!#REF!</definedName>
    <definedName name="baut" localSheetId="8">#REF!</definedName>
    <definedName name="baut" localSheetId="13">#REF!</definedName>
    <definedName name="baut" localSheetId="0">#REF!</definedName>
    <definedName name="baut" localSheetId="11">#REF!</definedName>
    <definedName name="baut" localSheetId="12">#REF!</definedName>
    <definedName name="baut" localSheetId="14">#REF!</definedName>
    <definedName name="baut" localSheetId="1">#REF!</definedName>
    <definedName name="baut" localSheetId="7">#REF!</definedName>
    <definedName name="baut" localSheetId="9">#REF!</definedName>
    <definedName name="baut" localSheetId="10">#REF!</definedName>
    <definedName name="baut">#REF!</definedName>
    <definedName name="bbelah" localSheetId="8">#REF!</definedName>
    <definedName name="bbelah" localSheetId="13">#REF!</definedName>
    <definedName name="bbelah" localSheetId="0">#REF!</definedName>
    <definedName name="bbelah" localSheetId="11">#REF!</definedName>
    <definedName name="bbelah" localSheetId="12">#REF!</definedName>
    <definedName name="bbelah" localSheetId="14">#REF!</definedName>
    <definedName name="bbelah" localSheetId="1">#REF!</definedName>
    <definedName name="bbelah" localSheetId="7">#REF!</definedName>
    <definedName name="bbelah" localSheetId="9">#REF!</definedName>
    <definedName name="bbelah" localSheetId="10">#REF!</definedName>
    <definedName name="bbelah">#REF!</definedName>
    <definedName name="bbeton" localSheetId="8">#REF!</definedName>
    <definedName name="bbeton" localSheetId="13">#REF!</definedName>
    <definedName name="bbeton" localSheetId="0">#REF!</definedName>
    <definedName name="bbeton" localSheetId="11">#REF!</definedName>
    <definedName name="bbeton" localSheetId="12">#REF!</definedName>
    <definedName name="bbeton" localSheetId="14">#REF!</definedName>
    <definedName name="bbeton" localSheetId="1">#REF!</definedName>
    <definedName name="bbeton" localSheetId="7">#REF!</definedName>
    <definedName name="bbeton" localSheetId="9">#REF!</definedName>
    <definedName name="bbeton" localSheetId="10">#REF!</definedName>
    <definedName name="bbeton">#REF!</definedName>
    <definedName name="BC" localSheetId="8">[1]Menu!#REF!</definedName>
    <definedName name="BC" localSheetId="13">[1]Menu!#REF!</definedName>
    <definedName name="BC" localSheetId="0">[1]Menu!#REF!</definedName>
    <definedName name="BC" localSheetId="11">[1]Menu!#REF!</definedName>
    <definedName name="BC" localSheetId="12">[1]Menu!#REF!</definedName>
    <definedName name="BC" localSheetId="14">[1]Menu!#REF!</definedName>
    <definedName name="BC" localSheetId="1">[1]Menu!#REF!</definedName>
    <definedName name="BC" localSheetId="7">[1]Menu!#REF!</definedName>
    <definedName name="BC" localSheetId="9">[1]Menu!#REF!</definedName>
    <definedName name="BC" localSheetId="10">[1]Menu!#REF!</definedName>
    <definedName name="BC">[1]Menu!#REF!</definedName>
    <definedName name="BC_3" localSheetId="8">#REF!</definedName>
    <definedName name="BC_3" localSheetId="13">#REF!</definedName>
    <definedName name="BC_3" localSheetId="0">#REF!</definedName>
    <definedName name="BC_3" localSheetId="11">#REF!</definedName>
    <definedName name="BC_3" localSheetId="12">#REF!</definedName>
    <definedName name="BC_3" localSheetId="14">#REF!</definedName>
    <definedName name="BC_3" localSheetId="1">#REF!</definedName>
    <definedName name="BC_3" localSheetId="7">#REF!</definedName>
    <definedName name="BC_3" localSheetId="9">#REF!</definedName>
    <definedName name="BC_3" localSheetId="10">#REF!</definedName>
    <definedName name="BC_3">#REF!</definedName>
    <definedName name="BC_PR" localSheetId="8">#REF!</definedName>
    <definedName name="BC_PR" localSheetId="13">#REF!</definedName>
    <definedName name="BC_PR" localSheetId="0">#REF!</definedName>
    <definedName name="BC_PR" localSheetId="11">#REF!</definedName>
    <definedName name="BC_PR" localSheetId="12">#REF!</definedName>
    <definedName name="BC_PR" localSheetId="14">#REF!</definedName>
    <definedName name="BC_PR" localSheetId="1">#REF!</definedName>
    <definedName name="BC_PR" localSheetId="7">#REF!</definedName>
    <definedName name="BC_PR" localSheetId="9">#REF!</definedName>
    <definedName name="BC_PR" localSheetId="10">#REF!</definedName>
    <definedName name="BC_PR">#REF!</definedName>
    <definedName name="bdg">[48]CH!$A$1</definedName>
    <definedName name="bdht15nc" localSheetId="8">[8]gtrinh!#REF!</definedName>
    <definedName name="bdht15nc" localSheetId="13">[8]gtrinh!#REF!</definedName>
    <definedName name="bdht15nc" localSheetId="0">[8]gtrinh!#REF!</definedName>
    <definedName name="bdht15nc" localSheetId="11">[8]gtrinh!#REF!</definedName>
    <definedName name="bdht15nc" localSheetId="12">[8]gtrinh!#REF!</definedName>
    <definedName name="bdht15nc" localSheetId="14">[8]gtrinh!#REF!</definedName>
    <definedName name="bdht15nc" localSheetId="1">[8]gtrinh!#REF!</definedName>
    <definedName name="bdht15nc" localSheetId="7">[8]gtrinh!#REF!</definedName>
    <definedName name="bdht15nc" localSheetId="9">[8]gtrinh!#REF!</definedName>
    <definedName name="bdht15nc" localSheetId="10">[8]gtrinh!#REF!</definedName>
    <definedName name="bdht15nc">[8]gtrinh!#REF!</definedName>
    <definedName name="bdht15vl" localSheetId="8">[8]gtrinh!#REF!</definedName>
    <definedName name="bdht15vl" localSheetId="13">[8]gtrinh!#REF!</definedName>
    <definedName name="bdht15vl" localSheetId="0">[8]gtrinh!#REF!</definedName>
    <definedName name="bdht15vl" localSheetId="11">[8]gtrinh!#REF!</definedName>
    <definedName name="bdht15vl" localSheetId="12">[8]gtrinh!#REF!</definedName>
    <definedName name="bdht15vl" localSheetId="14">[8]gtrinh!#REF!</definedName>
    <definedName name="bdht15vl" localSheetId="1">[8]gtrinh!#REF!</definedName>
    <definedName name="bdht15vl" localSheetId="7">[8]gtrinh!#REF!</definedName>
    <definedName name="bdht15vl" localSheetId="9">[8]gtrinh!#REF!</definedName>
    <definedName name="bdht15vl" localSheetId="10">[8]gtrinh!#REF!</definedName>
    <definedName name="bdht15vl">[8]gtrinh!#REF!</definedName>
    <definedName name="bdht25nc" localSheetId="8">[8]gtrinh!#REF!</definedName>
    <definedName name="bdht25nc" localSheetId="13">[8]gtrinh!#REF!</definedName>
    <definedName name="bdht25nc" localSheetId="0">[8]gtrinh!#REF!</definedName>
    <definedName name="bdht25nc" localSheetId="11">[8]gtrinh!#REF!</definedName>
    <definedName name="bdht25nc" localSheetId="12">[8]gtrinh!#REF!</definedName>
    <definedName name="bdht25nc" localSheetId="14">[8]gtrinh!#REF!</definedName>
    <definedName name="bdht25nc" localSheetId="1">[8]gtrinh!#REF!</definedName>
    <definedName name="bdht25nc" localSheetId="7">[8]gtrinh!#REF!</definedName>
    <definedName name="bdht25nc" localSheetId="9">[8]gtrinh!#REF!</definedName>
    <definedName name="bdht25nc" localSheetId="10">[8]gtrinh!#REF!</definedName>
    <definedName name="bdht25nc">[8]gtrinh!#REF!</definedName>
    <definedName name="bdht25vl" localSheetId="8">[8]gtrinh!#REF!</definedName>
    <definedName name="bdht25vl" localSheetId="13">[8]gtrinh!#REF!</definedName>
    <definedName name="bdht25vl" localSheetId="0">[8]gtrinh!#REF!</definedName>
    <definedName name="bdht25vl" localSheetId="11">[8]gtrinh!#REF!</definedName>
    <definedName name="bdht25vl" localSheetId="12">[8]gtrinh!#REF!</definedName>
    <definedName name="bdht25vl" localSheetId="14">[8]gtrinh!#REF!</definedName>
    <definedName name="bdht25vl" localSheetId="1">[8]gtrinh!#REF!</definedName>
    <definedName name="bdht25vl" localSheetId="7">[8]gtrinh!#REF!</definedName>
    <definedName name="bdht25vl" localSheetId="9">[8]gtrinh!#REF!</definedName>
    <definedName name="bdht25vl" localSheetId="10">[8]gtrinh!#REF!</definedName>
    <definedName name="bdht25vl">[8]gtrinh!#REF!</definedName>
    <definedName name="bdht325nc" localSheetId="8">[8]gtrinh!#REF!</definedName>
    <definedName name="bdht325nc" localSheetId="13">[8]gtrinh!#REF!</definedName>
    <definedName name="bdht325nc" localSheetId="0">[8]gtrinh!#REF!</definedName>
    <definedName name="bdht325nc" localSheetId="11">[8]gtrinh!#REF!</definedName>
    <definedName name="bdht325nc" localSheetId="12">[8]gtrinh!#REF!</definedName>
    <definedName name="bdht325nc" localSheetId="14">[8]gtrinh!#REF!</definedName>
    <definedName name="bdht325nc" localSheetId="1">[8]gtrinh!#REF!</definedName>
    <definedName name="bdht325nc" localSheetId="7">[8]gtrinh!#REF!</definedName>
    <definedName name="bdht325nc" localSheetId="9">[8]gtrinh!#REF!</definedName>
    <definedName name="bdht325nc" localSheetId="10">[8]gtrinh!#REF!</definedName>
    <definedName name="bdht325nc">[8]gtrinh!#REF!</definedName>
    <definedName name="bdht325vl" localSheetId="8">[8]gtrinh!#REF!</definedName>
    <definedName name="bdht325vl" localSheetId="13">[8]gtrinh!#REF!</definedName>
    <definedName name="bdht325vl" localSheetId="0">[8]gtrinh!#REF!</definedName>
    <definedName name="bdht325vl" localSheetId="11">[8]gtrinh!#REF!</definedName>
    <definedName name="bdht325vl" localSheetId="12">[8]gtrinh!#REF!</definedName>
    <definedName name="bdht325vl" localSheetId="14">[8]gtrinh!#REF!</definedName>
    <definedName name="bdht325vl" localSheetId="1">[8]gtrinh!#REF!</definedName>
    <definedName name="bdht325vl" localSheetId="7">[8]gtrinh!#REF!</definedName>
    <definedName name="bdht325vl" localSheetId="9">[8]gtrinh!#REF!</definedName>
    <definedName name="bdht325vl" localSheetId="10">[8]gtrinh!#REF!</definedName>
    <definedName name="bdht325vl">[8]gtrinh!#REF!</definedName>
    <definedName name="Begesting">[31]ANALISA!$H$449</definedName>
    <definedName name="bensin" localSheetId="8">#REF!</definedName>
    <definedName name="bensin" localSheetId="13">#REF!</definedName>
    <definedName name="bensin" localSheetId="0">#REF!</definedName>
    <definedName name="bensin" localSheetId="11">#REF!</definedName>
    <definedName name="bensin" localSheetId="12">#REF!</definedName>
    <definedName name="bensin" localSheetId="14">#REF!</definedName>
    <definedName name="bensin" localSheetId="1">#REF!</definedName>
    <definedName name="bensin" localSheetId="7">#REF!</definedName>
    <definedName name="bensin" localSheetId="9">#REF!</definedName>
    <definedName name="bensin" localSheetId="10">#REF!</definedName>
    <definedName name="bensin">#REF!</definedName>
    <definedName name="besikm" localSheetId="8">'[45]DU&amp;B'!#REF!</definedName>
    <definedName name="besikm" localSheetId="13">'[45]DU&amp;B'!#REF!</definedName>
    <definedName name="besikm" localSheetId="0">'[45]DU&amp;B'!#REF!</definedName>
    <definedName name="besikm" localSheetId="11">'[45]DU&amp;B'!#REF!</definedName>
    <definedName name="besikm" localSheetId="12">'[45]DU&amp;B'!#REF!</definedName>
    <definedName name="besikm" localSheetId="14">'[45]DU&amp;B'!#REF!</definedName>
    <definedName name="besikm" localSheetId="1">'[45]DU&amp;B'!#REF!</definedName>
    <definedName name="besikm" localSheetId="7">'[45]DU&amp;B'!#REF!</definedName>
    <definedName name="besikm" localSheetId="9">'[45]DU&amp;B'!#REF!</definedName>
    <definedName name="besikm" localSheetId="10">'[45]DU&amp;B'!#REF!</definedName>
    <definedName name="besikm">'[45]DU&amp;B'!#REF!</definedName>
    <definedName name="besil" localSheetId="8">'[45]DU&amp;B'!#REF!</definedName>
    <definedName name="besil" localSheetId="13">'[45]DU&amp;B'!#REF!</definedName>
    <definedName name="besil" localSheetId="0">'[45]DU&amp;B'!#REF!</definedName>
    <definedName name="besil" localSheetId="11">'[45]DU&amp;B'!#REF!</definedName>
    <definedName name="besil" localSheetId="12">'[45]DU&amp;B'!#REF!</definedName>
    <definedName name="besil" localSheetId="14">'[45]DU&amp;B'!#REF!</definedName>
    <definedName name="besil" localSheetId="1">'[45]DU&amp;B'!#REF!</definedName>
    <definedName name="besil" localSheetId="7">'[45]DU&amp;B'!#REF!</definedName>
    <definedName name="besil" localSheetId="9">'[45]DU&amp;B'!#REF!</definedName>
    <definedName name="besil" localSheetId="10">'[45]DU&amp;B'!#REF!</definedName>
    <definedName name="besil">'[45]DU&amp;B'!#REF!</definedName>
    <definedName name="besilh" localSheetId="8">'[45]DU&amp;B'!#REF!</definedName>
    <definedName name="besilh" localSheetId="13">'[45]DU&amp;B'!#REF!</definedName>
    <definedName name="besilh" localSheetId="0">'[45]DU&amp;B'!#REF!</definedName>
    <definedName name="besilh" localSheetId="11">'[45]DU&amp;B'!#REF!</definedName>
    <definedName name="besilh" localSheetId="12">'[45]DU&amp;B'!#REF!</definedName>
    <definedName name="besilh" localSheetId="14">'[45]DU&amp;B'!#REF!</definedName>
    <definedName name="besilh" localSheetId="1">'[45]DU&amp;B'!#REF!</definedName>
    <definedName name="besilh" localSheetId="7">'[45]DU&amp;B'!#REF!</definedName>
    <definedName name="besilh" localSheetId="9">'[45]DU&amp;B'!#REF!</definedName>
    <definedName name="besilh" localSheetId="10">'[45]DU&amp;B'!#REF!</definedName>
    <definedName name="besilh">'[45]DU&amp;B'!#REF!</definedName>
    <definedName name="besipolos">[43]HARGA!$D$43</definedName>
    <definedName name="besiu" localSheetId="8">'[45]DU&amp;B'!#REF!</definedName>
    <definedName name="besiu" localSheetId="13">'[45]DU&amp;B'!#REF!</definedName>
    <definedName name="besiu" localSheetId="0">'[45]DU&amp;B'!#REF!</definedName>
    <definedName name="besiu" localSheetId="11">'[45]DU&amp;B'!#REF!</definedName>
    <definedName name="besiu" localSheetId="12">'[45]DU&amp;B'!#REF!</definedName>
    <definedName name="besiu" localSheetId="14">'[45]DU&amp;B'!#REF!</definedName>
    <definedName name="besiu" localSheetId="1">'[45]DU&amp;B'!#REF!</definedName>
    <definedName name="besiu" localSheetId="7">'[45]DU&amp;B'!#REF!</definedName>
    <definedName name="besiu" localSheetId="9">'[45]DU&amp;B'!#REF!</definedName>
    <definedName name="besiu" localSheetId="10">'[45]DU&amp;B'!#REF!</definedName>
    <definedName name="besiu">'[45]DU&amp;B'!#REF!</definedName>
    <definedName name="besiulir">[43]HARGA!$D$42</definedName>
    <definedName name="beton" localSheetId="8">#REF!</definedName>
    <definedName name="beton" localSheetId="13">#REF!</definedName>
    <definedName name="beton" localSheetId="0">#REF!</definedName>
    <definedName name="beton" localSheetId="11">#REF!</definedName>
    <definedName name="beton" localSheetId="12">#REF!</definedName>
    <definedName name="beton" localSheetId="14">#REF!</definedName>
    <definedName name="beton" localSheetId="1">#REF!</definedName>
    <definedName name="beton" localSheetId="7">#REF!</definedName>
    <definedName name="beton" localSheetId="9">#REF!</definedName>
    <definedName name="beton" localSheetId="10">#REF!</definedName>
    <definedName name="beton">#REF!</definedName>
    <definedName name="betontulang" localSheetId="8">[45]Analisa!#REF!</definedName>
    <definedName name="betontulang" localSheetId="13">[45]Analisa!#REF!</definedName>
    <definedName name="betontulang" localSheetId="0">[45]Analisa!#REF!</definedName>
    <definedName name="betontulang" localSheetId="11">[45]Analisa!#REF!</definedName>
    <definedName name="betontulang" localSheetId="12">[45]Analisa!#REF!</definedName>
    <definedName name="betontulang" localSheetId="14">[45]Analisa!#REF!</definedName>
    <definedName name="betontulang" localSheetId="1">[45]Analisa!#REF!</definedName>
    <definedName name="betontulang" localSheetId="7">[45]Analisa!#REF!</definedName>
    <definedName name="betontulang" localSheetId="9">[45]Analisa!#REF!</definedName>
    <definedName name="betontulang" localSheetId="10">[45]Analisa!#REF!</definedName>
    <definedName name="betontulang">[45]Analisa!#REF!</definedName>
    <definedName name="BILL1" localSheetId="8">#REF!</definedName>
    <definedName name="BILL1" localSheetId="13">#REF!</definedName>
    <definedName name="BILL1" localSheetId="0">#REF!</definedName>
    <definedName name="BILL1" localSheetId="11">#REF!</definedName>
    <definedName name="BILL1" localSheetId="12">#REF!</definedName>
    <definedName name="BILL1" localSheetId="14">#REF!</definedName>
    <definedName name="BILL1" localSheetId="1">#REF!</definedName>
    <definedName name="BILL1" localSheetId="7">#REF!</definedName>
    <definedName name="BILL1" localSheetId="9">#REF!</definedName>
    <definedName name="BILL1" localSheetId="10">#REF!</definedName>
    <definedName name="BILL1">#REF!</definedName>
    <definedName name="BILL1_1" localSheetId="8">#REF!</definedName>
    <definedName name="BILL1_1" localSheetId="13">#REF!</definedName>
    <definedName name="BILL1_1" localSheetId="0">#REF!</definedName>
    <definedName name="BILL1_1" localSheetId="11">#REF!</definedName>
    <definedName name="BILL1_1" localSheetId="12">#REF!</definedName>
    <definedName name="BILL1_1" localSheetId="14">#REF!</definedName>
    <definedName name="BILL1_1" localSheetId="1">#REF!</definedName>
    <definedName name="BILL1_1" localSheetId="7">#REF!</definedName>
    <definedName name="BILL1_1" localSheetId="9">#REF!</definedName>
    <definedName name="BILL1_1" localSheetId="10">#REF!</definedName>
    <definedName name="BILL1_1">#REF!</definedName>
    <definedName name="BILL1_3" localSheetId="8">#REF!</definedName>
    <definedName name="BILL1_3" localSheetId="13">#REF!</definedName>
    <definedName name="BILL1_3" localSheetId="0">#REF!</definedName>
    <definedName name="BILL1_3" localSheetId="11">#REF!</definedName>
    <definedName name="BILL1_3" localSheetId="12">#REF!</definedName>
    <definedName name="BILL1_3" localSheetId="14">#REF!</definedName>
    <definedName name="BILL1_3" localSheetId="1">#REF!</definedName>
    <definedName name="BILL1_3" localSheetId="7">#REF!</definedName>
    <definedName name="BILL1_3" localSheetId="9">#REF!</definedName>
    <definedName name="BILL1_3" localSheetId="10">#REF!</definedName>
    <definedName name="BILL1_3">#REF!</definedName>
    <definedName name="BILL10" localSheetId="8">#REF!</definedName>
    <definedName name="BILL10" localSheetId="13">#REF!</definedName>
    <definedName name="BILL10" localSheetId="0">#REF!</definedName>
    <definedName name="BILL10" localSheetId="11">#REF!</definedName>
    <definedName name="BILL10" localSheetId="12">#REF!</definedName>
    <definedName name="BILL10" localSheetId="14">#REF!</definedName>
    <definedName name="BILL10" localSheetId="1">#REF!</definedName>
    <definedName name="BILL10" localSheetId="7">#REF!</definedName>
    <definedName name="BILL10" localSheetId="9">#REF!</definedName>
    <definedName name="BILL10" localSheetId="10">#REF!</definedName>
    <definedName name="BILL10">#REF!</definedName>
    <definedName name="BILL10_1" localSheetId="8">#REF!</definedName>
    <definedName name="BILL10_1" localSheetId="13">#REF!</definedName>
    <definedName name="BILL10_1" localSheetId="0">#REF!</definedName>
    <definedName name="BILL10_1" localSheetId="11">#REF!</definedName>
    <definedName name="BILL10_1" localSheetId="12">#REF!</definedName>
    <definedName name="BILL10_1" localSheetId="14">#REF!</definedName>
    <definedName name="BILL10_1" localSheetId="1">#REF!</definedName>
    <definedName name="BILL10_1" localSheetId="7">#REF!</definedName>
    <definedName name="BILL10_1" localSheetId="9">#REF!</definedName>
    <definedName name="BILL10_1" localSheetId="10">#REF!</definedName>
    <definedName name="BILL10_1">#REF!</definedName>
    <definedName name="BILL10_2" localSheetId="8">#REF!</definedName>
    <definedName name="BILL10_2" localSheetId="13">#REF!</definedName>
    <definedName name="BILL10_2" localSheetId="0">#REF!</definedName>
    <definedName name="BILL10_2" localSheetId="11">#REF!</definedName>
    <definedName name="BILL10_2" localSheetId="12">#REF!</definedName>
    <definedName name="BILL10_2" localSheetId="14">#REF!</definedName>
    <definedName name="BILL10_2" localSheetId="1">#REF!</definedName>
    <definedName name="BILL10_2" localSheetId="7">#REF!</definedName>
    <definedName name="BILL10_2" localSheetId="9">#REF!</definedName>
    <definedName name="BILL10_2" localSheetId="10">#REF!</definedName>
    <definedName name="BILL10_2">#REF!</definedName>
    <definedName name="BILL10_3" localSheetId="8">#REF!</definedName>
    <definedName name="BILL10_3" localSheetId="13">#REF!</definedName>
    <definedName name="BILL10_3" localSheetId="0">#REF!</definedName>
    <definedName name="BILL10_3" localSheetId="11">#REF!</definedName>
    <definedName name="BILL10_3" localSheetId="12">#REF!</definedName>
    <definedName name="BILL10_3" localSheetId="14">#REF!</definedName>
    <definedName name="BILL10_3" localSheetId="1">#REF!</definedName>
    <definedName name="BILL10_3" localSheetId="7">#REF!</definedName>
    <definedName name="BILL10_3" localSheetId="9">#REF!</definedName>
    <definedName name="BILL10_3" localSheetId="10">#REF!</definedName>
    <definedName name="BILL10_3">#REF!</definedName>
    <definedName name="BILL2" localSheetId="8">#REF!</definedName>
    <definedName name="BILL2" localSheetId="13">#REF!</definedName>
    <definedName name="BILL2" localSheetId="0">#REF!</definedName>
    <definedName name="BILL2" localSheetId="11">#REF!</definedName>
    <definedName name="BILL2" localSheetId="12">#REF!</definedName>
    <definedName name="BILL2" localSheetId="14">#REF!</definedName>
    <definedName name="BILL2" localSheetId="1">#REF!</definedName>
    <definedName name="BILL2" localSheetId="7">#REF!</definedName>
    <definedName name="BILL2" localSheetId="9">#REF!</definedName>
    <definedName name="BILL2" localSheetId="10">#REF!</definedName>
    <definedName name="BILL2">#REF!</definedName>
    <definedName name="BILL2_1" localSheetId="8">#REF!</definedName>
    <definedName name="BILL2_1" localSheetId="13">#REF!</definedName>
    <definedName name="BILL2_1" localSheetId="0">#REF!</definedName>
    <definedName name="BILL2_1" localSheetId="11">#REF!</definedName>
    <definedName name="BILL2_1" localSheetId="12">#REF!</definedName>
    <definedName name="BILL2_1" localSheetId="14">#REF!</definedName>
    <definedName name="BILL2_1" localSheetId="1">#REF!</definedName>
    <definedName name="BILL2_1" localSheetId="7">#REF!</definedName>
    <definedName name="BILL2_1" localSheetId="9">#REF!</definedName>
    <definedName name="BILL2_1" localSheetId="10">#REF!</definedName>
    <definedName name="BILL2_1">#REF!</definedName>
    <definedName name="BILL2_2" localSheetId="8">#REF!</definedName>
    <definedName name="BILL2_2" localSheetId="13">#REF!</definedName>
    <definedName name="BILL2_2" localSheetId="0">#REF!</definedName>
    <definedName name="BILL2_2" localSheetId="11">#REF!</definedName>
    <definedName name="BILL2_2" localSheetId="12">#REF!</definedName>
    <definedName name="BILL2_2" localSheetId="14">#REF!</definedName>
    <definedName name="BILL2_2" localSheetId="1">#REF!</definedName>
    <definedName name="BILL2_2" localSheetId="7">#REF!</definedName>
    <definedName name="BILL2_2" localSheetId="9">#REF!</definedName>
    <definedName name="BILL2_2" localSheetId="10">#REF!</definedName>
    <definedName name="BILL2_2">#REF!</definedName>
    <definedName name="BILL2_3" localSheetId="8">#REF!</definedName>
    <definedName name="BILL2_3" localSheetId="13">#REF!</definedName>
    <definedName name="BILL2_3" localSheetId="0">#REF!</definedName>
    <definedName name="BILL2_3" localSheetId="11">#REF!</definedName>
    <definedName name="BILL2_3" localSheetId="12">#REF!</definedName>
    <definedName name="BILL2_3" localSheetId="14">#REF!</definedName>
    <definedName name="BILL2_3" localSheetId="1">#REF!</definedName>
    <definedName name="BILL2_3" localSheetId="7">#REF!</definedName>
    <definedName name="BILL2_3" localSheetId="9">#REF!</definedName>
    <definedName name="BILL2_3" localSheetId="10">#REF!</definedName>
    <definedName name="BILL2_3">#REF!</definedName>
    <definedName name="BILL3" localSheetId="8">#REF!</definedName>
    <definedName name="BILL3" localSheetId="13">#REF!</definedName>
    <definedName name="BILL3" localSheetId="0">#REF!</definedName>
    <definedName name="BILL3" localSheetId="11">#REF!</definedName>
    <definedName name="BILL3" localSheetId="12">#REF!</definedName>
    <definedName name="BILL3" localSheetId="14">#REF!</definedName>
    <definedName name="BILL3" localSheetId="1">#REF!</definedName>
    <definedName name="BILL3" localSheetId="7">#REF!</definedName>
    <definedName name="BILL3" localSheetId="9">#REF!</definedName>
    <definedName name="BILL3" localSheetId="10">#REF!</definedName>
    <definedName name="BILL3">#REF!</definedName>
    <definedName name="BILL3_1" localSheetId="8">#REF!</definedName>
    <definedName name="BILL3_1" localSheetId="13">#REF!</definedName>
    <definedName name="BILL3_1" localSheetId="0">#REF!</definedName>
    <definedName name="BILL3_1" localSheetId="11">#REF!</definedName>
    <definedName name="BILL3_1" localSheetId="12">#REF!</definedName>
    <definedName name="BILL3_1" localSheetId="14">#REF!</definedName>
    <definedName name="BILL3_1" localSheetId="1">#REF!</definedName>
    <definedName name="BILL3_1" localSheetId="7">#REF!</definedName>
    <definedName name="BILL3_1" localSheetId="9">#REF!</definedName>
    <definedName name="BILL3_1" localSheetId="10">#REF!</definedName>
    <definedName name="BILL3_1">#REF!</definedName>
    <definedName name="BILL3_2" localSheetId="8">#REF!</definedName>
    <definedName name="BILL3_2" localSheetId="13">#REF!</definedName>
    <definedName name="BILL3_2" localSheetId="0">#REF!</definedName>
    <definedName name="BILL3_2" localSheetId="11">#REF!</definedName>
    <definedName name="BILL3_2" localSheetId="12">#REF!</definedName>
    <definedName name="BILL3_2" localSheetId="14">#REF!</definedName>
    <definedName name="BILL3_2" localSheetId="1">#REF!</definedName>
    <definedName name="BILL3_2" localSheetId="7">#REF!</definedName>
    <definedName name="BILL3_2" localSheetId="9">#REF!</definedName>
    <definedName name="BILL3_2" localSheetId="10">#REF!</definedName>
    <definedName name="BILL3_2">#REF!</definedName>
    <definedName name="BILL3_3" localSheetId="8">#REF!</definedName>
    <definedName name="BILL3_3" localSheetId="13">#REF!</definedName>
    <definedName name="BILL3_3" localSheetId="0">#REF!</definedName>
    <definedName name="BILL3_3" localSheetId="11">#REF!</definedName>
    <definedName name="BILL3_3" localSheetId="12">#REF!</definedName>
    <definedName name="BILL3_3" localSheetId="14">#REF!</definedName>
    <definedName name="BILL3_3" localSheetId="1">#REF!</definedName>
    <definedName name="BILL3_3" localSheetId="7">#REF!</definedName>
    <definedName name="BILL3_3" localSheetId="9">#REF!</definedName>
    <definedName name="BILL3_3" localSheetId="10">#REF!</definedName>
    <definedName name="BILL3_3">#REF!</definedName>
    <definedName name="BILL4" localSheetId="8">#REF!</definedName>
    <definedName name="BILL4" localSheetId="13">#REF!</definedName>
    <definedName name="BILL4" localSheetId="0">#REF!</definedName>
    <definedName name="BILL4" localSheetId="11">#REF!</definedName>
    <definedName name="BILL4" localSheetId="12">#REF!</definedName>
    <definedName name="BILL4" localSheetId="14">#REF!</definedName>
    <definedName name="BILL4" localSheetId="1">#REF!</definedName>
    <definedName name="BILL4" localSheetId="7">#REF!</definedName>
    <definedName name="BILL4" localSheetId="9">#REF!</definedName>
    <definedName name="BILL4" localSheetId="10">#REF!</definedName>
    <definedName name="BILL4">#REF!</definedName>
    <definedName name="BILL4_1" localSheetId="8">#REF!</definedName>
    <definedName name="BILL4_1" localSheetId="13">#REF!</definedName>
    <definedName name="BILL4_1" localSheetId="0">#REF!</definedName>
    <definedName name="BILL4_1" localSheetId="11">#REF!</definedName>
    <definedName name="BILL4_1" localSheetId="12">#REF!</definedName>
    <definedName name="BILL4_1" localSheetId="14">#REF!</definedName>
    <definedName name="BILL4_1" localSheetId="1">#REF!</definedName>
    <definedName name="BILL4_1" localSheetId="7">#REF!</definedName>
    <definedName name="BILL4_1" localSheetId="9">#REF!</definedName>
    <definedName name="BILL4_1" localSheetId="10">#REF!</definedName>
    <definedName name="BILL4_1">#REF!</definedName>
    <definedName name="BILL4_2" localSheetId="8">#REF!</definedName>
    <definedName name="BILL4_2" localSheetId="13">#REF!</definedName>
    <definedName name="BILL4_2" localSheetId="0">#REF!</definedName>
    <definedName name="BILL4_2" localSheetId="11">#REF!</definedName>
    <definedName name="BILL4_2" localSheetId="12">#REF!</definedName>
    <definedName name="BILL4_2" localSheetId="14">#REF!</definedName>
    <definedName name="BILL4_2" localSheetId="1">#REF!</definedName>
    <definedName name="BILL4_2" localSheetId="7">#REF!</definedName>
    <definedName name="BILL4_2" localSheetId="9">#REF!</definedName>
    <definedName name="BILL4_2" localSheetId="10">#REF!</definedName>
    <definedName name="BILL4_2">#REF!</definedName>
    <definedName name="BILL4_3" localSheetId="8">#REF!</definedName>
    <definedName name="BILL4_3" localSheetId="13">#REF!</definedName>
    <definedName name="BILL4_3" localSheetId="0">#REF!</definedName>
    <definedName name="BILL4_3" localSheetId="11">#REF!</definedName>
    <definedName name="BILL4_3" localSheetId="12">#REF!</definedName>
    <definedName name="BILL4_3" localSheetId="14">#REF!</definedName>
    <definedName name="BILL4_3" localSheetId="1">#REF!</definedName>
    <definedName name="BILL4_3" localSheetId="7">#REF!</definedName>
    <definedName name="BILL4_3" localSheetId="9">#REF!</definedName>
    <definedName name="BILL4_3" localSheetId="10">#REF!</definedName>
    <definedName name="BILL4_3">#REF!</definedName>
    <definedName name="BILL5" localSheetId="8">#REF!</definedName>
    <definedName name="BILL5" localSheetId="13">#REF!</definedName>
    <definedName name="BILL5" localSheetId="0">#REF!</definedName>
    <definedName name="BILL5" localSheetId="11">#REF!</definedName>
    <definedName name="BILL5" localSheetId="12">#REF!</definedName>
    <definedName name="BILL5" localSheetId="14">#REF!</definedName>
    <definedName name="BILL5" localSheetId="1">#REF!</definedName>
    <definedName name="BILL5" localSheetId="7">#REF!</definedName>
    <definedName name="BILL5" localSheetId="9">#REF!</definedName>
    <definedName name="BILL5" localSheetId="10">#REF!</definedName>
    <definedName name="BILL5">#REF!</definedName>
    <definedName name="BILL5_1" localSheetId="8">#REF!</definedName>
    <definedName name="BILL5_1" localSheetId="13">#REF!</definedName>
    <definedName name="BILL5_1" localSheetId="0">#REF!</definedName>
    <definedName name="BILL5_1" localSheetId="11">#REF!</definedName>
    <definedName name="BILL5_1" localSheetId="12">#REF!</definedName>
    <definedName name="BILL5_1" localSheetId="14">#REF!</definedName>
    <definedName name="BILL5_1" localSheetId="1">#REF!</definedName>
    <definedName name="BILL5_1" localSheetId="7">#REF!</definedName>
    <definedName name="BILL5_1" localSheetId="9">#REF!</definedName>
    <definedName name="BILL5_1" localSheetId="10">#REF!</definedName>
    <definedName name="BILL5_1">#REF!</definedName>
    <definedName name="BILL5_2" localSheetId="8">#REF!</definedName>
    <definedName name="BILL5_2" localSheetId="13">#REF!</definedName>
    <definedName name="BILL5_2" localSheetId="0">#REF!</definedName>
    <definedName name="BILL5_2" localSheetId="11">#REF!</definedName>
    <definedName name="BILL5_2" localSheetId="12">#REF!</definedName>
    <definedName name="BILL5_2" localSheetId="14">#REF!</definedName>
    <definedName name="BILL5_2" localSheetId="1">#REF!</definedName>
    <definedName name="BILL5_2" localSheetId="7">#REF!</definedName>
    <definedName name="BILL5_2" localSheetId="9">#REF!</definedName>
    <definedName name="BILL5_2" localSheetId="10">#REF!</definedName>
    <definedName name="BILL5_2">#REF!</definedName>
    <definedName name="BILL5_3" localSheetId="8">#REF!</definedName>
    <definedName name="BILL5_3" localSheetId="13">#REF!</definedName>
    <definedName name="BILL5_3" localSheetId="0">#REF!</definedName>
    <definedName name="BILL5_3" localSheetId="11">#REF!</definedName>
    <definedName name="BILL5_3" localSheetId="12">#REF!</definedName>
    <definedName name="BILL5_3" localSheetId="14">#REF!</definedName>
    <definedName name="BILL5_3" localSheetId="1">#REF!</definedName>
    <definedName name="BILL5_3" localSheetId="7">#REF!</definedName>
    <definedName name="BILL5_3" localSheetId="9">#REF!</definedName>
    <definedName name="BILL5_3" localSheetId="10">#REF!</definedName>
    <definedName name="BILL5_3">#REF!</definedName>
    <definedName name="BILL6" localSheetId="8">#REF!</definedName>
    <definedName name="BILL6" localSheetId="13">#REF!</definedName>
    <definedName name="BILL6" localSheetId="0">#REF!</definedName>
    <definedName name="BILL6" localSheetId="11">#REF!</definedName>
    <definedName name="BILL6" localSheetId="12">#REF!</definedName>
    <definedName name="BILL6" localSheetId="14">#REF!</definedName>
    <definedName name="BILL6" localSheetId="1">#REF!</definedName>
    <definedName name="BILL6" localSheetId="7">#REF!</definedName>
    <definedName name="BILL6" localSheetId="9">#REF!</definedName>
    <definedName name="BILL6" localSheetId="10">#REF!</definedName>
    <definedName name="BILL6">#REF!</definedName>
    <definedName name="BILL6_1" localSheetId="8">#REF!</definedName>
    <definedName name="BILL6_1" localSheetId="13">#REF!</definedName>
    <definedName name="BILL6_1" localSheetId="0">#REF!</definedName>
    <definedName name="BILL6_1" localSheetId="11">#REF!</definedName>
    <definedName name="BILL6_1" localSheetId="12">#REF!</definedName>
    <definedName name="BILL6_1" localSheetId="14">#REF!</definedName>
    <definedName name="BILL6_1" localSheetId="1">#REF!</definedName>
    <definedName name="BILL6_1" localSheetId="7">#REF!</definedName>
    <definedName name="BILL6_1" localSheetId="9">#REF!</definedName>
    <definedName name="BILL6_1" localSheetId="10">#REF!</definedName>
    <definedName name="BILL6_1">#REF!</definedName>
    <definedName name="BILL6_2" localSheetId="8">#REF!</definedName>
    <definedName name="BILL6_2" localSheetId="13">#REF!</definedName>
    <definedName name="BILL6_2" localSheetId="0">#REF!</definedName>
    <definedName name="BILL6_2" localSheetId="11">#REF!</definedName>
    <definedName name="BILL6_2" localSheetId="12">#REF!</definedName>
    <definedName name="BILL6_2" localSheetId="14">#REF!</definedName>
    <definedName name="BILL6_2" localSheetId="1">#REF!</definedName>
    <definedName name="BILL6_2" localSheetId="7">#REF!</definedName>
    <definedName name="BILL6_2" localSheetId="9">#REF!</definedName>
    <definedName name="BILL6_2" localSheetId="10">#REF!</definedName>
    <definedName name="BILL6_2">#REF!</definedName>
    <definedName name="BILL6_3" localSheetId="8">#REF!</definedName>
    <definedName name="BILL6_3" localSheetId="13">#REF!</definedName>
    <definedName name="BILL6_3" localSheetId="0">#REF!</definedName>
    <definedName name="BILL6_3" localSheetId="11">#REF!</definedName>
    <definedName name="BILL6_3" localSheetId="12">#REF!</definedName>
    <definedName name="BILL6_3" localSheetId="14">#REF!</definedName>
    <definedName name="BILL6_3" localSheetId="1">#REF!</definedName>
    <definedName name="BILL6_3" localSheetId="7">#REF!</definedName>
    <definedName name="BILL6_3" localSheetId="9">#REF!</definedName>
    <definedName name="BILL6_3" localSheetId="10">#REF!</definedName>
    <definedName name="BILL6_3">#REF!</definedName>
    <definedName name="BILL7" localSheetId="8">#REF!</definedName>
    <definedName name="BILL7" localSheetId="13">#REF!</definedName>
    <definedName name="BILL7" localSheetId="0">#REF!</definedName>
    <definedName name="BILL7" localSheetId="11">#REF!</definedName>
    <definedName name="BILL7" localSheetId="12">#REF!</definedName>
    <definedName name="BILL7" localSheetId="14">#REF!</definedName>
    <definedName name="BILL7" localSheetId="1">#REF!</definedName>
    <definedName name="BILL7" localSheetId="7">#REF!</definedName>
    <definedName name="BILL7" localSheetId="9">#REF!</definedName>
    <definedName name="BILL7" localSheetId="10">#REF!</definedName>
    <definedName name="BILL7">#REF!</definedName>
    <definedName name="BILL7_1" localSheetId="8">#REF!</definedName>
    <definedName name="BILL7_1" localSheetId="13">#REF!</definedName>
    <definedName name="BILL7_1" localSheetId="0">#REF!</definedName>
    <definedName name="BILL7_1" localSheetId="11">#REF!</definedName>
    <definedName name="BILL7_1" localSheetId="12">#REF!</definedName>
    <definedName name="BILL7_1" localSheetId="14">#REF!</definedName>
    <definedName name="BILL7_1" localSheetId="1">#REF!</definedName>
    <definedName name="BILL7_1" localSheetId="7">#REF!</definedName>
    <definedName name="BILL7_1" localSheetId="9">#REF!</definedName>
    <definedName name="BILL7_1" localSheetId="10">#REF!</definedName>
    <definedName name="BILL7_1">#REF!</definedName>
    <definedName name="BILL7_2" localSheetId="8">#REF!</definedName>
    <definedName name="BILL7_2" localSheetId="13">#REF!</definedName>
    <definedName name="BILL7_2" localSheetId="0">#REF!</definedName>
    <definedName name="BILL7_2" localSheetId="11">#REF!</definedName>
    <definedName name="BILL7_2" localSheetId="12">#REF!</definedName>
    <definedName name="BILL7_2" localSheetId="14">#REF!</definedName>
    <definedName name="BILL7_2" localSheetId="1">#REF!</definedName>
    <definedName name="BILL7_2" localSheetId="7">#REF!</definedName>
    <definedName name="BILL7_2" localSheetId="9">#REF!</definedName>
    <definedName name="BILL7_2" localSheetId="10">#REF!</definedName>
    <definedName name="BILL7_2">#REF!</definedName>
    <definedName name="BILL7_3" localSheetId="8">#REF!</definedName>
    <definedName name="BILL7_3" localSheetId="13">#REF!</definedName>
    <definedName name="BILL7_3" localSheetId="0">#REF!</definedName>
    <definedName name="BILL7_3" localSheetId="11">#REF!</definedName>
    <definedName name="BILL7_3" localSheetId="12">#REF!</definedName>
    <definedName name="BILL7_3" localSheetId="14">#REF!</definedName>
    <definedName name="BILL7_3" localSheetId="1">#REF!</definedName>
    <definedName name="BILL7_3" localSheetId="7">#REF!</definedName>
    <definedName name="BILL7_3" localSheetId="9">#REF!</definedName>
    <definedName name="BILL7_3" localSheetId="10">#REF!</definedName>
    <definedName name="BILL7_3">#REF!</definedName>
    <definedName name="BILL8" localSheetId="8">#REF!</definedName>
    <definedName name="BILL8" localSheetId="13">#REF!</definedName>
    <definedName name="BILL8" localSheetId="0">#REF!</definedName>
    <definedName name="BILL8" localSheetId="11">#REF!</definedName>
    <definedName name="BILL8" localSheetId="12">#REF!</definedName>
    <definedName name="BILL8" localSheetId="14">#REF!</definedName>
    <definedName name="BILL8" localSheetId="1">#REF!</definedName>
    <definedName name="BILL8" localSheetId="7">#REF!</definedName>
    <definedName name="BILL8" localSheetId="9">#REF!</definedName>
    <definedName name="BILL8" localSheetId="10">#REF!</definedName>
    <definedName name="BILL8">#REF!</definedName>
    <definedName name="BILL8_1" localSheetId="8">#REF!</definedName>
    <definedName name="BILL8_1" localSheetId="13">#REF!</definedName>
    <definedName name="BILL8_1" localSheetId="0">#REF!</definedName>
    <definedName name="BILL8_1" localSheetId="11">#REF!</definedName>
    <definedName name="BILL8_1" localSheetId="12">#REF!</definedName>
    <definedName name="BILL8_1" localSheetId="14">#REF!</definedName>
    <definedName name="BILL8_1" localSheetId="1">#REF!</definedName>
    <definedName name="BILL8_1" localSheetId="7">#REF!</definedName>
    <definedName name="BILL8_1" localSheetId="9">#REF!</definedName>
    <definedName name="BILL8_1" localSheetId="10">#REF!</definedName>
    <definedName name="BILL8_1">#REF!</definedName>
    <definedName name="BILL8_2" localSheetId="8">#REF!</definedName>
    <definedName name="BILL8_2" localSheetId="13">#REF!</definedName>
    <definedName name="BILL8_2" localSheetId="0">#REF!</definedName>
    <definedName name="BILL8_2" localSheetId="11">#REF!</definedName>
    <definedName name="BILL8_2" localSheetId="12">#REF!</definedName>
    <definedName name="BILL8_2" localSheetId="14">#REF!</definedName>
    <definedName name="BILL8_2" localSheetId="1">#REF!</definedName>
    <definedName name="BILL8_2" localSheetId="7">#REF!</definedName>
    <definedName name="BILL8_2" localSheetId="9">#REF!</definedName>
    <definedName name="BILL8_2" localSheetId="10">#REF!</definedName>
    <definedName name="BILL8_2">#REF!</definedName>
    <definedName name="BILL8_3" localSheetId="8">#REF!</definedName>
    <definedName name="BILL8_3" localSheetId="13">#REF!</definedName>
    <definedName name="BILL8_3" localSheetId="0">#REF!</definedName>
    <definedName name="BILL8_3" localSheetId="11">#REF!</definedName>
    <definedName name="BILL8_3" localSheetId="12">#REF!</definedName>
    <definedName name="BILL8_3" localSheetId="14">#REF!</definedName>
    <definedName name="BILL8_3" localSheetId="1">#REF!</definedName>
    <definedName name="BILL8_3" localSheetId="7">#REF!</definedName>
    <definedName name="BILL8_3" localSheetId="9">#REF!</definedName>
    <definedName name="BILL8_3" localSheetId="10">#REF!</definedName>
    <definedName name="BILL8_3">#REF!</definedName>
    <definedName name="BILL9" localSheetId="8">#REF!</definedName>
    <definedName name="BILL9" localSheetId="13">#REF!</definedName>
    <definedName name="BILL9" localSheetId="0">#REF!</definedName>
    <definedName name="BILL9" localSheetId="11">#REF!</definedName>
    <definedName name="BILL9" localSheetId="12">#REF!</definedName>
    <definedName name="BILL9" localSheetId="14">#REF!</definedName>
    <definedName name="BILL9" localSheetId="1">#REF!</definedName>
    <definedName name="BILL9" localSheetId="7">#REF!</definedName>
    <definedName name="BILL9" localSheetId="9">#REF!</definedName>
    <definedName name="BILL9" localSheetId="10">#REF!</definedName>
    <definedName name="BILL9">#REF!</definedName>
    <definedName name="BILL9_1" localSheetId="8">#REF!</definedName>
    <definedName name="BILL9_1" localSheetId="13">#REF!</definedName>
    <definedName name="BILL9_1" localSheetId="0">#REF!</definedName>
    <definedName name="BILL9_1" localSheetId="11">#REF!</definedName>
    <definedName name="BILL9_1" localSheetId="12">#REF!</definedName>
    <definedName name="BILL9_1" localSheetId="14">#REF!</definedName>
    <definedName name="BILL9_1" localSheetId="1">#REF!</definedName>
    <definedName name="BILL9_1" localSheetId="7">#REF!</definedName>
    <definedName name="BILL9_1" localSheetId="9">#REF!</definedName>
    <definedName name="BILL9_1" localSheetId="10">#REF!</definedName>
    <definedName name="BILL9_1">#REF!</definedName>
    <definedName name="BILL9_2" localSheetId="8">#REF!</definedName>
    <definedName name="BILL9_2" localSheetId="13">#REF!</definedName>
    <definedName name="BILL9_2" localSheetId="0">#REF!</definedName>
    <definedName name="BILL9_2" localSheetId="11">#REF!</definedName>
    <definedName name="BILL9_2" localSheetId="12">#REF!</definedName>
    <definedName name="BILL9_2" localSheetId="14">#REF!</definedName>
    <definedName name="BILL9_2" localSheetId="1">#REF!</definedName>
    <definedName name="BILL9_2" localSheetId="7">#REF!</definedName>
    <definedName name="BILL9_2" localSheetId="9">#REF!</definedName>
    <definedName name="BILL9_2" localSheetId="10">#REF!</definedName>
    <definedName name="BILL9_2">#REF!</definedName>
    <definedName name="BILL9_3" localSheetId="8">#REF!</definedName>
    <definedName name="BILL9_3" localSheetId="13">#REF!</definedName>
    <definedName name="BILL9_3" localSheetId="0">#REF!</definedName>
    <definedName name="BILL9_3" localSheetId="11">#REF!</definedName>
    <definedName name="BILL9_3" localSheetId="12">#REF!</definedName>
    <definedName name="BILL9_3" localSheetId="14">#REF!</definedName>
    <definedName name="BILL9_3" localSheetId="1">#REF!</definedName>
    <definedName name="BILL9_3" localSheetId="7">#REF!</definedName>
    <definedName name="BILL9_3" localSheetId="9">#REF!</definedName>
    <definedName name="BILL9_3" localSheetId="10">#REF!</definedName>
    <definedName name="BILL9_3">#REF!</definedName>
    <definedName name="Bitumen.Residual.Utk.Pek.Minoor" localSheetId="8">[44]Analisa!#REF!</definedName>
    <definedName name="Bitumen.Residual.Utk.Pek.Minoor" localSheetId="13">[44]Analisa!#REF!</definedName>
    <definedName name="Bitumen.Residual.Utk.Pek.Minoor" localSheetId="0">[44]Analisa!#REF!</definedName>
    <definedName name="Bitumen.Residual.Utk.Pek.Minoor" localSheetId="11">[44]Analisa!#REF!</definedName>
    <definedName name="Bitumen.Residual.Utk.Pek.Minoor" localSheetId="12">[44]Analisa!#REF!</definedName>
    <definedName name="Bitumen.Residual.Utk.Pek.Minoor" localSheetId="14">[44]Analisa!#REF!</definedName>
    <definedName name="Bitumen.Residual.Utk.Pek.Minoor" localSheetId="1">[44]Analisa!#REF!</definedName>
    <definedName name="Bitumen.Residual.Utk.Pek.Minoor" localSheetId="7">[44]Analisa!#REF!</definedName>
    <definedName name="Bitumen.Residual.Utk.Pek.Minoor" localSheetId="9">[44]Analisa!#REF!</definedName>
    <definedName name="Bitumen.Residual.Utk.Pek.Minoor" localSheetId="10">[44]Analisa!#REF!</definedName>
    <definedName name="Bitumen.Residual.Utk.Pek.Minoor">[44]Analisa!#REF!</definedName>
    <definedName name="bkunci" localSheetId="8">#REF!</definedName>
    <definedName name="bkunci" localSheetId="13">#REF!</definedName>
    <definedName name="bkunci" localSheetId="0">#REF!</definedName>
    <definedName name="bkunci" localSheetId="11">#REF!</definedName>
    <definedName name="bkunci" localSheetId="12">#REF!</definedName>
    <definedName name="bkunci" localSheetId="14">#REF!</definedName>
    <definedName name="bkunci" localSheetId="1">#REF!</definedName>
    <definedName name="bkunci" localSheetId="7">#REF!</definedName>
    <definedName name="bkunci" localSheetId="9">#REF!</definedName>
    <definedName name="bkunci" localSheetId="10">#REF!</definedName>
    <definedName name="bkunci">#REF!</definedName>
    <definedName name="Bollard_Besi">[43]HARGA!$D$41</definedName>
    <definedName name="bOQ">[49]BOQ!$A$16:$G$332</definedName>
    <definedName name="bpengisi" localSheetId="8">#REF!</definedName>
    <definedName name="bpengisi" localSheetId="13">#REF!</definedName>
    <definedName name="bpengisi" localSheetId="0">#REF!</definedName>
    <definedName name="bpengisi" localSheetId="11">#REF!</definedName>
    <definedName name="bpengisi" localSheetId="12">#REF!</definedName>
    <definedName name="bpengisi" localSheetId="14">#REF!</definedName>
    <definedName name="bpengisi" localSheetId="1">#REF!</definedName>
    <definedName name="bpengisi" localSheetId="7">#REF!</definedName>
    <definedName name="bpengisi" localSheetId="9">#REF!</definedName>
    <definedName name="bpengisi" localSheetId="10">#REF!</definedName>
    <definedName name="bpengisi">#REF!</definedName>
    <definedName name="bpengisi_1" localSheetId="8">#REF!</definedName>
    <definedName name="bpengisi_1" localSheetId="13">#REF!</definedName>
    <definedName name="bpengisi_1" localSheetId="0">#REF!</definedName>
    <definedName name="bpengisi_1" localSheetId="11">#REF!</definedName>
    <definedName name="bpengisi_1" localSheetId="12">#REF!</definedName>
    <definedName name="bpengisi_1" localSheetId="14">#REF!</definedName>
    <definedName name="bpengisi_1" localSheetId="1">#REF!</definedName>
    <definedName name="bpengisi_1" localSheetId="7">#REF!</definedName>
    <definedName name="bpengisi_1" localSheetId="9">#REF!</definedName>
    <definedName name="bpengisi_1" localSheetId="10">#REF!</definedName>
    <definedName name="bpengisi_1">#REF!</definedName>
    <definedName name="bpengisi_2" localSheetId="8">#REF!</definedName>
    <definedName name="bpengisi_2" localSheetId="13">#REF!</definedName>
    <definedName name="bpengisi_2" localSheetId="0">#REF!</definedName>
    <definedName name="bpengisi_2" localSheetId="11">#REF!</definedName>
    <definedName name="bpengisi_2" localSheetId="12">#REF!</definedName>
    <definedName name="bpengisi_2" localSheetId="14">#REF!</definedName>
    <definedName name="bpengisi_2" localSheetId="1">#REF!</definedName>
    <definedName name="bpengisi_2" localSheetId="7">#REF!</definedName>
    <definedName name="bpengisi_2" localSheetId="9">#REF!</definedName>
    <definedName name="bpengisi_2" localSheetId="10">#REF!</definedName>
    <definedName name="bpengisi_2">#REF!</definedName>
    <definedName name="bpengisi_3" localSheetId="8">#REF!</definedName>
    <definedName name="bpengisi_3" localSheetId="13">#REF!</definedName>
    <definedName name="bpengisi_3" localSheetId="0">#REF!</definedName>
    <definedName name="bpengisi_3" localSheetId="11">#REF!</definedName>
    <definedName name="bpengisi_3" localSheetId="12">#REF!</definedName>
    <definedName name="bpengisi_3" localSheetId="14">#REF!</definedName>
    <definedName name="bpengisi_3" localSheetId="1">#REF!</definedName>
    <definedName name="bpengisi_3" localSheetId="7">#REF!</definedName>
    <definedName name="bpengisi_3" localSheetId="9">#REF!</definedName>
    <definedName name="bpengisi_3" localSheetId="10">#REF!</definedName>
    <definedName name="bpengisi_3">#REF!</definedName>
    <definedName name="BQ" localSheetId="8">#REF!</definedName>
    <definedName name="BQ" localSheetId="13">#REF!</definedName>
    <definedName name="BQ" localSheetId="0">#REF!</definedName>
    <definedName name="BQ" localSheetId="11">#REF!</definedName>
    <definedName name="BQ" localSheetId="12">#REF!</definedName>
    <definedName name="BQ" localSheetId="14">#REF!</definedName>
    <definedName name="BQ" localSheetId="1">#REF!</definedName>
    <definedName name="BQ" localSheetId="7">#REF!</definedName>
    <definedName name="BQ" localSheetId="9">#REF!</definedName>
    <definedName name="BQ" localSheetId="10">#REF!</definedName>
    <definedName name="BQ">#REF!</definedName>
    <definedName name="BQHEADER" localSheetId="8">#REF!</definedName>
    <definedName name="BQHEADER" localSheetId="13">#REF!</definedName>
    <definedName name="BQHEADER" localSheetId="0">#REF!</definedName>
    <definedName name="BQHEADER" localSheetId="11">#REF!</definedName>
    <definedName name="BQHEADER" localSheetId="12">#REF!</definedName>
    <definedName name="BQHEADER" localSheetId="14">#REF!</definedName>
    <definedName name="BQHEADER" localSheetId="1">#REF!</definedName>
    <definedName name="BQHEADER" localSheetId="7">#REF!</definedName>
    <definedName name="BQHEADER" localSheetId="9">#REF!</definedName>
    <definedName name="BQHEADER" localSheetId="10">#REF!</definedName>
    <definedName name="BQHEADER">#REF!</definedName>
    <definedName name="Buis_beton_60" localSheetId="8">#REF!</definedName>
    <definedName name="Buis_beton_60" localSheetId="13">#REF!</definedName>
    <definedName name="Buis_beton_60" localSheetId="0">#REF!</definedName>
    <definedName name="Buis_beton_60" localSheetId="11">#REF!</definedName>
    <definedName name="Buis_beton_60" localSheetId="12">#REF!</definedName>
    <definedName name="Buis_beton_60" localSheetId="14">#REF!</definedName>
    <definedName name="Buis_beton_60" localSheetId="1">#REF!</definedName>
    <definedName name="Buis_beton_60" localSheetId="7">#REF!</definedName>
    <definedName name="Buis_beton_60" localSheetId="9">#REF!</definedName>
    <definedName name="Buis_beton_60" localSheetId="10">#REF!</definedName>
    <definedName name="Buis_beton_60">#REF!</definedName>
    <definedName name="buis_beton_80" localSheetId="8">#REF!</definedName>
    <definedName name="buis_beton_80" localSheetId="13">#REF!</definedName>
    <definedName name="buis_beton_80" localSheetId="0">#REF!</definedName>
    <definedName name="buis_beton_80" localSheetId="11">#REF!</definedName>
    <definedName name="buis_beton_80" localSheetId="12">#REF!</definedName>
    <definedName name="buis_beton_80" localSheetId="14">#REF!</definedName>
    <definedName name="buis_beton_80" localSheetId="1">#REF!</definedName>
    <definedName name="buis_beton_80" localSheetId="7">#REF!</definedName>
    <definedName name="buis_beton_80" localSheetId="9">#REF!</definedName>
    <definedName name="buis_beton_80" localSheetId="10">#REF!</definedName>
    <definedName name="buis_beton_80">#REF!</definedName>
    <definedName name="buldozer" localSheetId="8">#REF!</definedName>
    <definedName name="buldozer" localSheetId="13">#REF!</definedName>
    <definedName name="buldozer" localSheetId="0">#REF!</definedName>
    <definedName name="buldozer" localSheetId="11">#REF!</definedName>
    <definedName name="buldozer" localSheetId="12">#REF!</definedName>
    <definedName name="buldozer" localSheetId="14">#REF!</definedName>
    <definedName name="buldozer" localSheetId="1">#REF!</definedName>
    <definedName name="buldozer" localSheetId="7">#REF!</definedName>
    <definedName name="buldozer" localSheetId="9">#REF!</definedName>
    <definedName name="buldozer" localSheetId="10">#REF!</definedName>
    <definedName name="buldozer">#REF!</definedName>
    <definedName name="buldozer_1" localSheetId="8">#REF!</definedName>
    <definedName name="buldozer_1" localSheetId="13">#REF!</definedName>
    <definedName name="buldozer_1" localSheetId="0">#REF!</definedName>
    <definedName name="buldozer_1" localSheetId="11">#REF!</definedName>
    <definedName name="buldozer_1" localSheetId="12">#REF!</definedName>
    <definedName name="buldozer_1" localSheetId="14">#REF!</definedName>
    <definedName name="buldozer_1" localSheetId="1">#REF!</definedName>
    <definedName name="buldozer_1" localSheetId="7">#REF!</definedName>
    <definedName name="buldozer_1" localSheetId="9">#REF!</definedName>
    <definedName name="buldozer_1" localSheetId="10">#REF!</definedName>
    <definedName name="buldozer_1">#REF!</definedName>
    <definedName name="buldozer_2" localSheetId="8">#REF!</definedName>
    <definedName name="buldozer_2" localSheetId="13">#REF!</definedName>
    <definedName name="buldozer_2" localSheetId="0">#REF!</definedName>
    <definedName name="buldozer_2" localSheetId="11">#REF!</definedName>
    <definedName name="buldozer_2" localSheetId="12">#REF!</definedName>
    <definedName name="buldozer_2" localSheetId="14">#REF!</definedName>
    <definedName name="buldozer_2" localSheetId="1">#REF!</definedName>
    <definedName name="buldozer_2" localSheetId="7">#REF!</definedName>
    <definedName name="buldozer_2" localSheetId="9">#REF!</definedName>
    <definedName name="buldozer_2" localSheetId="10">#REF!</definedName>
    <definedName name="buldozer_2">#REF!</definedName>
    <definedName name="buldozer_3" localSheetId="8">#REF!</definedName>
    <definedName name="buldozer_3" localSheetId="13">#REF!</definedName>
    <definedName name="buldozer_3" localSheetId="0">#REF!</definedName>
    <definedName name="buldozer_3" localSheetId="11">#REF!</definedName>
    <definedName name="buldozer_3" localSheetId="12">#REF!</definedName>
    <definedName name="buldozer_3" localSheetId="14">#REF!</definedName>
    <definedName name="buldozer_3" localSheetId="1">#REF!</definedName>
    <definedName name="buldozer_3" localSheetId="7">#REF!</definedName>
    <definedName name="buldozer_3" localSheetId="9">#REF!</definedName>
    <definedName name="buldozer_3" localSheetId="10">#REF!</definedName>
    <definedName name="buldozer_3">#REF!</definedName>
    <definedName name="bull" localSheetId="8">#REF!</definedName>
    <definedName name="bull" localSheetId="13">#REF!</definedName>
    <definedName name="bull" localSheetId="0">#REF!</definedName>
    <definedName name="bull" localSheetId="11">#REF!</definedName>
    <definedName name="bull" localSheetId="12">#REF!</definedName>
    <definedName name="bull" localSheetId="14">#REF!</definedName>
    <definedName name="bull" localSheetId="1">#REF!</definedName>
    <definedName name="bull" localSheetId="7">#REF!</definedName>
    <definedName name="bull" localSheetId="9">#REF!</definedName>
    <definedName name="bull" localSheetId="10">#REF!</definedName>
    <definedName name="bull">#REF!</definedName>
    <definedName name="BULLDOZER">[14]Peralatan!$A$178:$J$236</definedName>
    <definedName name="BULLDOZER311">[1]ANL!$J$422</definedName>
    <definedName name="BULLDOZER311_1" localSheetId="8">#REF!</definedName>
    <definedName name="BULLDOZER311_1" localSheetId="13">#REF!</definedName>
    <definedName name="BULLDOZER311_1" localSheetId="0">#REF!</definedName>
    <definedName name="BULLDOZER311_1" localSheetId="11">#REF!</definedName>
    <definedName name="BULLDOZER311_1" localSheetId="12">#REF!</definedName>
    <definedName name="BULLDOZER311_1" localSheetId="14">#REF!</definedName>
    <definedName name="BULLDOZER311_1" localSheetId="1">#REF!</definedName>
    <definedName name="BULLDOZER311_1" localSheetId="7">#REF!</definedName>
    <definedName name="BULLDOZER311_1" localSheetId="9">#REF!</definedName>
    <definedName name="BULLDOZER311_1" localSheetId="10">#REF!</definedName>
    <definedName name="BULLDOZER311_1">#REF!</definedName>
    <definedName name="BULLDOZER311_3">[28]ANL!$J$422</definedName>
    <definedName name="BULLDOZER312">[1]ANL!$J$583</definedName>
    <definedName name="BULLDOZER312_1" localSheetId="8">#REF!</definedName>
    <definedName name="BULLDOZER312_1" localSheetId="13">#REF!</definedName>
    <definedName name="BULLDOZER312_1" localSheetId="0">#REF!</definedName>
    <definedName name="BULLDOZER312_1" localSheetId="11">#REF!</definedName>
    <definedName name="BULLDOZER312_1" localSheetId="12">#REF!</definedName>
    <definedName name="BULLDOZER312_1" localSheetId="14">#REF!</definedName>
    <definedName name="BULLDOZER312_1" localSheetId="1">#REF!</definedName>
    <definedName name="BULLDOZER312_1" localSheetId="7">#REF!</definedName>
    <definedName name="BULLDOZER312_1" localSheetId="9">#REF!</definedName>
    <definedName name="BULLDOZER312_1" localSheetId="10">#REF!</definedName>
    <definedName name="BULLDOZER312_1">#REF!</definedName>
    <definedName name="BULLDOZER312_3">[28]ANL!$J$583</definedName>
    <definedName name="C." localSheetId="8">#REF!</definedName>
    <definedName name="C." localSheetId="13">#REF!</definedName>
    <definedName name="C." localSheetId="0">#REF!</definedName>
    <definedName name="C." localSheetId="11">#REF!</definedName>
    <definedName name="C." localSheetId="12">#REF!</definedName>
    <definedName name="C." localSheetId="14">#REF!</definedName>
    <definedName name="C." localSheetId="1">#REF!</definedName>
    <definedName name="C." localSheetId="7">#REF!</definedName>
    <definedName name="C." localSheetId="9">#REF!</definedName>
    <definedName name="C." localSheetId="10">#REF!</definedName>
    <definedName name="C.">#REF!</definedName>
    <definedName name="C_">'[3]BILL MC 1'!$A$1:$A$4</definedName>
    <definedName name="C__1" localSheetId="8">#REF!</definedName>
    <definedName name="C__1" localSheetId="13">#REF!</definedName>
    <definedName name="C__1" localSheetId="0">#REF!</definedName>
    <definedName name="C__1" localSheetId="11">#REF!</definedName>
    <definedName name="C__1" localSheetId="12">#REF!</definedName>
    <definedName name="C__1" localSheetId="14">#REF!</definedName>
    <definedName name="C__1" localSheetId="1">#REF!</definedName>
    <definedName name="C__1" localSheetId="7">#REF!</definedName>
    <definedName name="C__1" localSheetId="9">#REF!</definedName>
    <definedName name="C__1" localSheetId="10">#REF!</definedName>
    <definedName name="C__1">#REF!</definedName>
    <definedName name="C__3" localSheetId="8">#REF!</definedName>
    <definedName name="C__3" localSheetId="13">#REF!</definedName>
    <definedName name="C__3" localSheetId="0">#REF!</definedName>
    <definedName name="C__3" localSheetId="11">#REF!</definedName>
    <definedName name="C__3" localSheetId="12">#REF!</definedName>
    <definedName name="C__3" localSheetId="14">#REF!</definedName>
    <definedName name="C__3" localSheetId="1">#REF!</definedName>
    <definedName name="C__3" localSheetId="7">#REF!</definedName>
    <definedName name="C__3" localSheetId="9">#REF!</definedName>
    <definedName name="C__3" localSheetId="10">#REF!</definedName>
    <definedName name="C__3">#REF!</definedName>
    <definedName name="ca" localSheetId="8">#REF!</definedName>
    <definedName name="ca" localSheetId="13">#REF!</definedName>
    <definedName name="ca" localSheetId="0">#REF!</definedName>
    <definedName name="ca" localSheetId="11">#REF!</definedName>
    <definedName name="ca" localSheetId="12">#REF!</definedName>
    <definedName name="ca" localSheetId="14">#REF!</definedName>
    <definedName name="ca" localSheetId="1">#REF!</definedName>
    <definedName name="ca" localSheetId="7">#REF!</definedName>
    <definedName name="ca" localSheetId="9">#REF!</definedName>
    <definedName name="ca" localSheetId="10">#REF!</definedName>
    <definedName name="ca">#REF!</definedName>
    <definedName name="Camp.Aspal.Panas.Utk.Pek.Minor" localSheetId="8">[44]Analisa!#REF!</definedName>
    <definedName name="Camp.Aspal.Panas.Utk.Pek.Minor" localSheetId="13">[44]Analisa!#REF!</definedName>
    <definedName name="Camp.Aspal.Panas.Utk.Pek.Minor" localSheetId="0">[44]Analisa!#REF!</definedName>
    <definedName name="Camp.Aspal.Panas.Utk.Pek.Minor" localSheetId="11">[44]Analisa!#REF!</definedName>
    <definedName name="Camp.Aspal.Panas.Utk.Pek.Minor" localSheetId="12">[44]Analisa!#REF!</definedName>
    <definedName name="Camp.Aspal.Panas.Utk.Pek.Minor" localSheetId="14">[44]Analisa!#REF!</definedName>
    <definedName name="Camp.Aspal.Panas.Utk.Pek.Minor" localSheetId="1">[44]Analisa!#REF!</definedName>
    <definedName name="Camp.Aspal.Panas.Utk.Pek.Minor" localSheetId="7">[44]Analisa!#REF!</definedName>
    <definedName name="Camp.Aspal.Panas.Utk.Pek.Minor" localSheetId="9">[44]Analisa!#REF!</definedName>
    <definedName name="Camp.Aspal.Panas.Utk.Pek.Minor" localSheetId="10">[44]Analisa!#REF!</definedName>
    <definedName name="Camp.Aspal.Panas.Utk.Pek.Minor">[44]Analisa!#REF!</definedName>
    <definedName name="CAPDAT" localSheetId="8">[8]phuluc1!#REF!</definedName>
    <definedName name="CAPDAT" localSheetId="13">[8]phuluc1!#REF!</definedName>
    <definedName name="CAPDAT" localSheetId="0">[8]phuluc1!#REF!</definedName>
    <definedName name="CAPDAT" localSheetId="11">[8]phuluc1!#REF!</definedName>
    <definedName name="CAPDAT" localSheetId="12">[8]phuluc1!#REF!</definedName>
    <definedName name="CAPDAT" localSheetId="14">[8]phuluc1!#REF!</definedName>
    <definedName name="CAPDAT" localSheetId="1">[8]phuluc1!#REF!</definedName>
    <definedName name="CAPDAT" localSheetId="7">[8]phuluc1!#REF!</definedName>
    <definedName name="CAPDAT" localSheetId="9">[8]phuluc1!#REF!</definedName>
    <definedName name="CAPDAT" localSheetId="10">[8]phuluc1!#REF!</definedName>
    <definedName name="CAPDAT">[8]phuluc1!#REF!</definedName>
    <definedName name="carpen" localSheetId="8">#REF!</definedName>
    <definedName name="carpen" localSheetId="13">#REF!</definedName>
    <definedName name="carpen" localSheetId="0">#REF!</definedName>
    <definedName name="carpen" localSheetId="11">#REF!</definedName>
    <definedName name="carpen" localSheetId="12">#REF!</definedName>
    <definedName name="carpen" localSheetId="14">#REF!</definedName>
    <definedName name="carpen" localSheetId="1">#REF!</definedName>
    <definedName name="carpen" localSheetId="7">#REF!</definedName>
    <definedName name="carpen" localSheetId="9">#REF!</definedName>
    <definedName name="carpen" localSheetId="10">#REF!</definedName>
    <definedName name="carpen">#REF!</definedName>
    <definedName name="catmenie" localSheetId="8">'[33]harga lama'!#REF!</definedName>
    <definedName name="catmenie" localSheetId="13">'[33]harga lama'!#REF!</definedName>
    <definedName name="catmenie" localSheetId="0">'[33]harga lama'!#REF!</definedName>
    <definedName name="catmenie" localSheetId="11">'[33]harga lama'!#REF!</definedName>
    <definedName name="catmenie" localSheetId="12">'[33]harga lama'!#REF!</definedName>
    <definedName name="catmenie" localSheetId="14">'[33]harga lama'!#REF!</definedName>
    <definedName name="catmenie" localSheetId="1">'[33]harga lama'!#REF!</definedName>
    <definedName name="catmenie" localSheetId="7">'[33]harga lama'!#REF!</definedName>
    <definedName name="catmenie" localSheetId="9">'[33]harga lama'!#REF!</definedName>
    <definedName name="catmenie" localSheetId="10">'[33]harga lama'!#REF!</definedName>
    <definedName name="catmenie">'[33]harga lama'!#REF!</definedName>
    <definedName name="catminyak" localSheetId="8">'[33]harga lama'!#REF!</definedName>
    <definedName name="catminyak" localSheetId="13">'[33]harga lama'!#REF!</definedName>
    <definedName name="catminyak" localSheetId="0">'[33]harga lama'!#REF!</definedName>
    <definedName name="catminyak" localSheetId="11">'[33]harga lama'!#REF!</definedName>
    <definedName name="catminyak" localSheetId="12">'[33]harga lama'!#REF!</definedName>
    <definedName name="catminyak" localSheetId="14">'[33]harga lama'!#REF!</definedName>
    <definedName name="catminyak" localSheetId="1">'[33]harga lama'!#REF!</definedName>
    <definedName name="catminyak" localSheetId="7">'[33]harga lama'!#REF!</definedName>
    <definedName name="catminyak" localSheetId="9">'[33]harga lama'!#REF!</definedName>
    <definedName name="catminyak" localSheetId="10">'[33]harga lama'!#REF!</definedName>
    <definedName name="catminyak">'[33]harga lama'!#REF!</definedName>
    <definedName name="CatTembok">[43]HARGA!$D$66</definedName>
    <definedName name="cb" localSheetId="8">#REF!</definedName>
    <definedName name="cb" localSheetId="13">#REF!</definedName>
    <definedName name="cb" localSheetId="0">#REF!</definedName>
    <definedName name="cb" localSheetId="11">#REF!</definedName>
    <definedName name="cb" localSheetId="12">#REF!</definedName>
    <definedName name="cb" localSheetId="14">#REF!</definedName>
    <definedName name="cb" localSheetId="1">#REF!</definedName>
    <definedName name="cb" localSheetId="7">#REF!</definedName>
    <definedName name="cb" localSheetId="9">#REF!</definedName>
    <definedName name="cb" localSheetId="10">#REF!</definedName>
    <definedName name="cb">#REF!</definedName>
    <definedName name="CCS" localSheetId="8">#REF!</definedName>
    <definedName name="CCS" localSheetId="13">#REF!</definedName>
    <definedName name="CCS" localSheetId="0">#REF!</definedName>
    <definedName name="CCS" localSheetId="11">#REF!</definedName>
    <definedName name="CCS" localSheetId="12">#REF!</definedName>
    <definedName name="CCS" localSheetId="14">#REF!</definedName>
    <definedName name="CCS" localSheetId="1">#REF!</definedName>
    <definedName name="CCS" localSheetId="7">#REF!</definedName>
    <definedName name="CCS" localSheetId="9">#REF!</definedName>
    <definedName name="CCS" localSheetId="10">#REF!</definedName>
    <definedName name="CCS">#REF!</definedName>
    <definedName name="CDD" localSheetId="8">#REF!</definedName>
    <definedName name="CDD" localSheetId="13">#REF!</definedName>
    <definedName name="CDD" localSheetId="0">#REF!</definedName>
    <definedName name="CDD" localSheetId="11">#REF!</definedName>
    <definedName name="CDD" localSheetId="12">#REF!</definedName>
    <definedName name="CDD" localSheetId="14">#REF!</definedName>
    <definedName name="CDD" localSheetId="1">#REF!</definedName>
    <definedName name="CDD" localSheetId="7">#REF!</definedName>
    <definedName name="CDD" localSheetId="9">#REF!</definedName>
    <definedName name="CDD" localSheetId="10">#REF!</definedName>
    <definedName name="CDD">#REF!</definedName>
    <definedName name="CDDD" localSheetId="8">'[8]THPDMoi  _2_'!#REF!</definedName>
    <definedName name="CDDD" localSheetId="13">'[8]THPDMoi  _2_'!#REF!</definedName>
    <definedName name="CDDD" localSheetId="0">'[8]THPDMoi  _2_'!#REF!</definedName>
    <definedName name="CDDD" localSheetId="11">'[8]THPDMoi  _2_'!#REF!</definedName>
    <definedName name="CDDD" localSheetId="12">'[8]THPDMoi  _2_'!#REF!</definedName>
    <definedName name="CDDD" localSheetId="14">'[8]THPDMoi  _2_'!#REF!</definedName>
    <definedName name="CDDD" localSheetId="1">'[8]THPDMoi  _2_'!#REF!</definedName>
    <definedName name="CDDD" localSheetId="7">'[8]THPDMoi  _2_'!#REF!</definedName>
    <definedName name="CDDD" localSheetId="9">'[8]THPDMoi  _2_'!#REF!</definedName>
    <definedName name="CDDD" localSheetId="10">'[8]THPDMoi  _2_'!#REF!</definedName>
    <definedName name="CDDD">'[8]THPDMoi  _2_'!#REF!</definedName>
    <definedName name="cddd1p">'[8]TONG HOP VL_NC'!$C$3</definedName>
    <definedName name="cddd3p">'[8]TONG HOP VL_NC'!$C$2</definedName>
    <definedName name="cek" localSheetId="8">#REF!</definedName>
    <definedName name="cek" localSheetId="13">#REF!</definedName>
    <definedName name="cek" localSheetId="0">#REF!</definedName>
    <definedName name="cek" localSheetId="11">#REF!</definedName>
    <definedName name="cek" localSheetId="12">#REF!</definedName>
    <definedName name="cek" localSheetId="14">#REF!</definedName>
    <definedName name="cek" localSheetId="1">#REF!</definedName>
    <definedName name="cek" localSheetId="7">#REF!</definedName>
    <definedName name="cek" localSheetId="9">#REF!</definedName>
    <definedName name="cek" localSheetId="10">#REF!</definedName>
    <definedName name="cek">#REF!</definedName>
    <definedName name="Central">'[38]3Div10a'!$D$12</definedName>
    <definedName name="Cerucuk" localSheetId="8">#REF!</definedName>
    <definedName name="Cerucuk" localSheetId="13">#REF!</definedName>
    <definedName name="Cerucuk" localSheetId="0">#REF!</definedName>
    <definedName name="Cerucuk" localSheetId="11">#REF!</definedName>
    <definedName name="Cerucuk" localSheetId="12">#REF!</definedName>
    <definedName name="Cerucuk" localSheetId="14">#REF!</definedName>
    <definedName name="Cerucuk" localSheetId="1">#REF!</definedName>
    <definedName name="Cerucuk" localSheetId="7">#REF!</definedName>
    <definedName name="Cerucuk" localSheetId="9">#REF!</definedName>
    <definedName name="Cerucuk" localSheetId="10">#REF!</definedName>
    <definedName name="Cerucuk">#REF!</definedName>
    <definedName name="cetakan" localSheetId="8">#REF!</definedName>
    <definedName name="cetakan" localSheetId="13">#REF!</definedName>
    <definedName name="cetakan" localSheetId="0">#REF!</definedName>
    <definedName name="cetakan" localSheetId="11">#REF!</definedName>
    <definedName name="cetakan" localSheetId="12">#REF!</definedName>
    <definedName name="cetakan" localSheetId="14">#REF!</definedName>
    <definedName name="cetakan" localSheetId="1">#REF!</definedName>
    <definedName name="cetakan" localSheetId="7">#REF!</definedName>
    <definedName name="cetakan" localSheetId="9">#REF!</definedName>
    <definedName name="cetakan" localSheetId="10">#REF!</definedName>
    <definedName name="cetakan">#REF!</definedName>
    <definedName name="cgionc" localSheetId="8">[8]lam_moi!#REF!</definedName>
    <definedName name="cgionc" localSheetId="13">[8]lam_moi!#REF!</definedName>
    <definedName name="cgionc" localSheetId="0">[8]lam_moi!#REF!</definedName>
    <definedName name="cgionc" localSheetId="11">[8]lam_moi!#REF!</definedName>
    <definedName name="cgionc" localSheetId="12">[8]lam_moi!#REF!</definedName>
    <definedName name="cgionc" localSheetId="14">[8]lam_moi!#REF!</definedName>
    <definedName name="cgionc" localSheetId="1">[8]lam_moi!#REF!</definedName>
    <definedName name="cgionc" localSheetId="7">[8]lam_moi!#REF!</definedName>
    <definedName name="cgionc" localSheetId="9">[8]lam_moi!#REF!</definedName>
    <definedName name="cgionc" localSheetId="10">[8]lam_moi!#REF!</definedName>
    <definedName name="cgionc">[8]lam_moi!#REF!</definedName>
    <definedName name="cgiovl" localSheetId="8">[8]lam_moi!#REF!</definedName>
    <definedName name="cgiovl" localSheetId="13">[8]lam_moi!#REF!</definedName>
    <definedName name="cgiovl" localSheetId="0">[8]lam_moi!#REF!</definedName>
    <definedName name="cgiovl" localSheetId="11">[8]lam_moi!#REF!</definedName>
    <definedName name="cgiovl" localSheetId="12">[8]lam_moi!#REF!</definedName>
    <definedName name="cgiovl" localSheetId="14">[8]lam_moi!#REF!</definedName>
    <definedName name="cgiovl" localSheetId="1">[8]lam_moi!#REF!</definedName>
    <definedName name="cgiovl" localSheetId="7">[8]lam_moi!#REF!</definedName>
    <definedName name="cgiovl" localSheetId="9">[8]lam_moi!#REF!</definedName>
    <definedName name="cgiovl" localSheetId="10">[8]lam_moi!#REF!</definedName>
    <definedName name="cgiovl">[8]lam_moi!#REF!</definedName>
    <definedName name="CH" localSheetId="8">#REF!</definedName>
    <definedName name="CH" localSheetId="13">#REF!</definedName>
    <definedName name="CH" localSheetId="0">#REF!</definedName>
    <definedName name="CH" localSheetId="11">#REF!</definedName>
    <definedName name="CH" localSheetId="12">#REF!</definedName>
    <definedName name="CH" localSheetId="14">#REF!</definedName>
    <definedName name="CH" localSheetId="1">#REF!</definedName>
    <definedName name="CH" localSheetId="7">#REF!</definedName>
    <definedName name="CH" localSheetId="9">#REF!</definedName>
    <definedName name="CH" localSheetId="10">#REF!</definedName>
    <definedName name="CH">#REF!</definedName>
    <definedName name="chhtnc" localSheetId="8">[8]lam_moi!#REF!</definedName>
    <definedName name="chhtnc" localSheetId="13">[8]lam_moi!#REF!</definedName>
    <definedName name="chhtnc" localSheetId="0">[8]lam_moi!#REF!</definedName>
    <definedName name="chhtnc" localSheetId="11">[8]lam_moi!#REF!</definedName>
    <definedName name="chhtnc" localSheetId="12">[8]lam_moi!#REF!</definedName>
    <definedName name="chhtnc" localSheetId="14">[8]lam_moi!#REF!</definedName>
    <definedName name="chhtnc" localSheetId="1">[8]lam_moi!#REF!</definedName>
    <definedName name="chhtnc" localSheetId="7">[8]lam_moi!#REF!</definedName>
    <definedName name="chhtnc" localSheetId="9">[8]lam_moi!#REF!</definedName>
    <definedName name="chhtnc" localSheetId="10">[8]lam_moi!#REF!</definedName>
    <definedName name="chhtnc">[8]lam_moi!#REF!</definedName>
    <definedName name="chhtvl" localSheetId="8">[8]lam_moi!#REF!</definedName>
    <definedName name="chhtvl" localSheetId="13">[8]lam_moi!#REF!</definedName>
    <definedName name="chhtvl" localSheetId="0">[8]lam_moi!#REF!</definedName>
    <definedName name="chhtvl" localSheetId="11">[8]lam_moi!#REF!</definedName>
    <definedName name="chhtvl" localSheetId="12">[8]lam_moi!#REF!</definedName>
    <definedName name="chhtvl" localSheetId="14">[8]lam_moi!#REF!</definedName>
    <definedName name="chhtvl" localSheetId="1">[8]lam_moi!#REF!</definedName>
    <definedName name="chhtvl" localSheetId="7">[8]lam_moi!#REF!</definedName>
    <definedName name="chhtvl" localSheetId="9">[8]lam_moi!#REF!</definedName>
    <definedName name="chhtvl" localSheetId="10">[8]lam_moi!#REF!</definedName>
    <definedName name="chhtvl">[8]lam_moi!#REF!</definedName>
    <definedName name="chnc" localSheetId="8">[8]lam_moi!#REF!</definedName>
    <definedName name="chnc" localSheetId="13">[8]lam_moi!#REF!</definedName>
    <definedName name="chnc" localSheetId="0">[8]lam_moi!#REF!</definedName>
    <definedName name="chnc" localSheetId="11">[8]lam_moi!#REF!</definedName>
    <definedName name="chnc" localSheetId="12">[8]lam_moi!#REF!</definedName>
    <definedName name="chnc" localSheetId="14">[8]lam_moi!#REF!</definedName>
    <definedName name="chnc" localSheetId="1">[8]lam_moi!#REF!</definedName>
    <definedName name="chnc" localSheetId="7">[8]lam_moi!#REF!</definedName>
    <definedName name="chnc" localSheetId="9">[8]lam_moi!#REF!</definedName>
    <definedName name="chnc" localSheetId="10">[8]lam_moi!#REF!</definedName>
    <definedName name="chnc">[8]lam_moi!#REF!</definedName>
    <definedName name="chvl" localSheetId="8">[8]lam_moi!#REF!</definedName>
    <definedName name="chvl" localSheetId="13">[8]lam_moi!#REF!</definedName>
    <definedName name="chvl" localSheetId="0">[8]lam_moi!#REF!</definedName>
    <definedName name="chvl" localSheetId="11">[8]lam_moi!#REF!</definedName>
    <definedName name="chvl" localSheetId="12">[8]lam_moi!#REF!</definedName>
    <definedName name="chvl" localSheetId="14">[8]lam_moi!#REF!</definedName>
    <definedName name="chvl" localSheetId="1">[8]lam_moi!#REF!</definedName>
    <definedName name="chvl" localSheetId="7">[8]lam_moi!#REF!</definedName>
    <definedName name="chvl" localSheetId="9">[8]lam_moi!#REF!</definedName>
    <definedName name="chvl" localSheetId="10">[8]lam_moi!#REF!</definedName>
    <definedName name="chvl">[8]lam_moi!#REF!</definedName>
    <definedName name="citidd" localSheetId="8">'[8]dongia _2_'!#REF!</definedName>
    <definedName name="citidd" localSheetId="13">'[8]dongia _2_'!#REF!</definedName>
    <definedName name="citidd" localSheetId="0">'[8]dongia _2_'!#REF!</definedName>
    <definedName name="citidd" localSheetId="11">'[8]dongia _2_'!#REF!</definedName>
    <definedName name="citidd" localSheetId="12">'[8]dongia _2_'!#REF!</definedName>
    <definedName name="citidd" localSheetId="14">'[8]dongia _2_'!#REF!</definedName>
    <definedName name="citidd" localSheetId="1">'[8]dongia _2_'!#REF!</definedName>
    <definedName name="citidd" localSheetId="7">'[8]dongia _2_'!#REF!</definedName>
    <definedName name="citidd" localSheetId="9">'[8]dongia _2_'!#REF!</definedName>
    <definedName name="citidd" localSheetId="10">'[8]dongia _2_'!#REF!</definedName>
    <definedName name="citidd">'[8]dongia _2_'!#REF!</definedName>
    <definedName name="CK" localSheetId="8">#REF!</definedName>
    <definedName name="CK" localSheetId="13">#REF!</definedName>
    <definedName name="CK" localSheetId="0">#REF!</definedName>
    <definedName name="CK" localSheetId="11">#REF!</definedName>
    <definedName name="CK" localSheetId="12">#REF!</definedName>
    <definedName name="CK" localSheetId="14">#REF!</definedName>
    <definedName name="CK" localSheetId="1">#REF!</definedName>
    <definedName name="CK" localSheetId="7">#REF!</definedName>
    <definedName name="CK" localSheetId="9">#REF!</definedName>
    <definedName name="CK" localSheetId="10">#REF!</definedName>
    <definedName name="CK">#REF!</definedName>
    <definedName name="cknc" localSheetId="8">[8]lam_moi!#REF!</definedName>
    <definedName name="cknc" localSheetId="13">[8]lam_moi!#REF!</definedName>
    <definedName name="cknc" localSheetId="0">[8]lam_moi!#REF!</definedName>
    <definedName name="cknc" localSheetId="11">[8]lam_moi!#REF!</definedName>
    <definedName name="cknc" localSheetId="12">[8]lam_moi!#REF!</definedName>
    <definedName name="cknc" localSheetId="14">[8]lam_moi!#REF!</definedName>
    <definedName name="cknc" localSheetId="1">[8]lam_moi!#REF!</definedName>
    <definedName name="cknc" localSheetId="7">[8]lam_moi!#REF!</definedName>
    <definedName name="cknc" localSheetId="9">[8]lam_moi!#REF!</definedName>
    <definedName name="cknc" localSheetId="10">[8]lam_moi!#REF!</definedName>
    <definedName name="cknc">[8]lam_moi!#REF!</definedName>
    <definedName name="ckvl" localSheetId="8">[8]lam_moi!#REF!</definedName>
    <definedName name="ckvl" localSheetId="13">[8]lam_moi!#REF!</definedName>
    <definedName name="ckvl" localSheetId="0">[8]lam_moi!#REF!</definedName>
    <definedName name="ckvl" localSheetId="11">[8]lam_moi!#REF!</definedName>
    <definedName name="ckvl" localSheetId="12">[8]lam_moi!#REF!</definedName>
    <definedName name="ckvl" localSheetId="14">[8]lam_moi!#REF!</definedName>
    <definedName name="ckvl" localSheetId="1">[8]lam_moi!#REF!</definedName>
    <definedName name="ckvl" localSheetId="7">[8]lam_moi!#REF!</definedName>
    <definedName name="ckvl" localSheetId="9">[8]lam_moi!#REF!</definedName>
    <definedName name="ckvl" localSheetId="10">[8]lam_moi!#REF!</definedName>
    <definedName name="ckvl">[8]lam_moi!#REF!</definedName>
    <definedName name="CLEARFOOT" localSheetId="8">#REF!</definedName>
    <definedName name="CLEARFOOT" localSheetId="13">#REF!</definedName>
    <definedName name="CLEARFOOT" localSheetId="0">#REF!</definedName>
    <definedName name="CLEARFOOT" localSheetId="11">#REF!</definedName>
    <definedName name="CLEARFOOT" localSheetId="12">#REF!</definedName>
    <definedName name="CLEARFOOT" localSheetId="14">#REF!</definedName>
    <definedName name="CLEARFOOT" localSheetId="1">#REF!</definedName>
    <definedName name="CLEARFOOT" localSheetId="7">#REF!</definedName>
    <definedName name="CLEARFOOT" localSheetId="9">#REF!</definedName>
    <definedName name="CLEARFOOT" localSheetId="10">#REF!</definedName>
    <definedName name="CLEARFOOT">#REF!</definedName>
    <definedName name="CLEARHEAD" localSheetId="8">#REF!</definedName>
    <definedName name="CLEARHEAD" localSheetId="13">#REF!</definedName>
    <definedName name="CLEARHEAD" localSheetId="0">#REF!</definedName>
    <definedName name="CLEARHEAD" localSheetId="11">#REF!</definedName>
    <definedName name="CLEARHEAD" localSheetId="12">#REF!</definedName>
    <definedName name="CLEARHEAD" localSheetId="14">#REF!</definedName>
    <definedName name="CLEARHEAD" localSheetId="1">#REF!</definedName>
    <definedName name="CLEARHEAD" localSheetId="7">#REF!</definedName>
    <definedName name="CLEARHEAD" localSheetId="9">#REF!</definedName>
    <definedName name="CLEARHEAD" localSheetId="10">#REF!</definedName>
    <definedName name="CLEARHEAD">#REF!</definedName>
    <definedName name="clearing" localSheetId="8">#REF!</definedName>
    <definedName name="clearing" localSheetId="13">#REF!</definedName>
    <definedName name="clearing" localSheetId="0">#REF!</definedName>
    <definedName name="clearing" localSheetId="11">#REF!</definedName>
    <definedName name="clearing" localSheetId="12">#REF!</definedName>
    <definedName name="clearing" localSheetId="14">#REF!</definedName>
    <definedName name="clearing" localSheetId="1">#REF!</definedName>
    <definedName name="clearing" localSheetId="7">#REF!</definedName>
    <definedName name="clearing" localSheetId="9">#REF!</definedName>
    <definedName name="clearing" localSheetId="10">#REF!</definedName>
    <definedName name="clearing">#REF!</definedName>
    <definedName name="clearing_1" localSheetId="8">#REF!</definedName>
    <definedName name="clearing_1" localSheetId="13">#REF!</definedName>
    <definedName name="clearing_1" localSheetId="0">#REF!</definedName>
    <definedName name="clearing_1" localSheetId="11">#REF!</definedName>
    <definedName name="clearing_1" localSheetId="12">#REF!</definedName>
    <definedName name="clearing_1" localSheetId="14">#REF!</definedName>
    <definedName name="clearing_1" localSheetId="1">#REF!</definedName>
    <definedName name="clearing_1" localSheetId="7">#REF!</definedName>
    <definedName name="clearing_1" localSheetId="9">#REF!</definedName>
    <definedName name="clearing_1" localSheetId="10">#REF!</definedName>
    <definedName name="clearing_1">#REF!</definedName>
    <definedName name="clearing_2" localSheetId="8">#REF!</definedName>
    <definedName name="clearing_2" localSheetId="13">#REF!</definedName>
    <definedName name="clearing_2" localSheetId="0">#REF!</definedName>
    <definedName name="clearing_2" localSheetId="11">#REF!</definedName>
    <definedName name="clearing_2" localSheetId="12">#REF!</definedName>
    <definedName name="clearing_2" localSheetId="14">#REF!</definedName>
    <definedName name="clearing_2" localSheetId="1">#REF!</definedName>
    <definedName name="clearing_2" localSheetId="7">#REF!</definedName>
    <definedName name="clearing_2" localSheetId="9">#REF!</definedName>
    <definedName name="clearing_2" localSheetId="10">#REF!</definedName>
    <definedName name="clearing_2">#REF!</definedName>
    <definedName name="clearing_3" localSheetId="8">#REF!</definedName>
    <definedName name="clearing_3" localSheetId="13">#REF!</definedName>
    <definedName name="clearing_3" localSheetId="0">#REF!</definedName>
    <definedName name="clearing_3" localSheetId="11">#REF!</definedName>
    <definedName name="clearing_3" localSheetId="12">#REF!</definedName>
    <definedName name="clearing_3" localSheetId="14">#REF!</definedName>
    <definedName name="clearing_3" localSheetId="1">#REF!</definedName>
    <definedName name="clearing_3" localSheetId="7">#REF!</definedName>
    <definedName name="clearing_3" localSheetId="9">#REF!</definedName>
    <definedName name="clearing_3" localSheetId="10">#REF!</definedName>
    <definedName name="clearing_3">#REF!</definedName>
    <definedName name="clvc1">[8]chitiet!$D$3</definedName>
    <definedName name="CLVC3">0.1</definedName>
    <definedName name="CLVCTB" localSheetId="8">#REF!</definedName>
    <definedName name="CLVCTB" localSheetId="13">#REF!</definedName>
    <definedName name="CLVCTB" localSheetId="0">#REF!</definedName>
    <definedName name="CLVCTB" localSheetId="11">#REF!</definedName>
    <definedName name="CLVCTB" localSheetId="12">#REF!</definedName>
    <definedName name="CLVCTB" localSheetId="14">#REF!</definedName>
    <definedName name="CLVCTB" localSheetId="1">#REF!</definedName>
    <definedName name="CLVCTB" localSheetId="7">#REF!</definedName>
    <definedName name="CLVCTB" localSheetId="9">#REF!</definedName>
    <definedName name="CLVCTB" localSheetId="10">#REF!</definedName>
    <definedName name="CLVCTB">#REF!</definedName>
    <definedName name="cmixer" localSheetId="8">#REF!</definedName>
    <definedName name="cmixer" localSheetId="13">#REF!</definedName>
    <definedName name="cmixer" localSheetId="0">#REF!</definedName>
    <definedName name="cmixer" localSheetId="11">#REF!</definedName>
    <definedName name="cmixer" localSheetId="12">#REF!</definedName>
    <definedName name="cmixer" localSheetId="14">#REF!</definedName>
    <definedName name="cmixer" localSheetId="1">#REF!</definedName>
    <definedName name="cmixer" localSheetId="7">#REF!</definedName>
    <definedName name="cmixer" localSheetId="9">#REF!</definedName>
    <definedName name="cmixer" localSheetId="10">#REF!</definedName>
    <definedName name="cmixer">#REF!</definedName>
    <definedName name="CN3p">'[8]TONGKE3p '!$X$295</definedName>
    <definedName name="Cöï_ly_vaän_chuyeãn" localSheetId="8">#REF!</definedName>
    <definedName name="Cöï_ly_vaän_chuyeãn" localSheetId="13">#REF!</definedName>
    <definedName name="Cöï_ly_vaän_chuyeãn" localSheetId="0">#REF!</definedName>
    <definedName name="Cöï_ly_vaän_chuyeãn" localSheetId="11">#REF!</definedName>
    <definedName name="Cöï_ly_vaän_chuyeãn" localSheetId="12">#REF!</definedName>
    <definedName name="Cöï_ly_vaän_chuyeãn" localSheetId="14">#REF!</definedName>
    <definedName name="Cöï_ly_vaän_chuyeãn" localSheetId="1">#REF!</definedName>
    <definedName name="Cöï_ly_vaän_chuyeãn" localSheetId="7">#REF!</definedName>
    <definedName name="Cöï_ly_vaän_chuyeãn" localSheetId="9">#REF!</definedName>
    <definedName name="Cöï_ly_vaän_chuyeãn" localSheetId="10">#REF!</definedName>
    <definedName name="Cöï_ly_vaän_chuyeãn">#REF!</definedName>
    <definedName name="CÖÏ_LY_VAÄN_CHUYEÅN" localSheetId="8">#REF!</definedName>
    <definedName name="CÖÏ_LY_VAÄN_CHUYEÅN" localSheetId="13">#REF!</definedName>
    <definedName name="CÖÏ_LY_VAÄN_CHUYEÅN" localSheetId="0">#REF!</definedName>
    <definedName name="CÖÏ_LY_VAÄN_CHUYEÅN" localSheetId="11">#REF!</definedName>
    <definedName name="CÖÏ_LY_VAÄN_CHUYEÅN" localSheetId="12">#REF!</definedName>
    <definedName name="CÖÏ_LY_VAÄN_CHUYEÅN" localSheetId="14">#REF!</definedName>
    <definedName name="CÖÏ_LY_VAÄN_CHUYEÅN" localSheetId="1">#REF!</definedName>
    <definedName name="CÖÏ_LY_VAÄN_CHUYEÅN" localSheetId="7">#REF!</definedName>
    <definedName name="CÖÏ_LY_VAÄN_CHUYEÅN" localSheetId="9">#REF!</definedName>
    <definedName name="CÖÏ_LY_VAÄN_CHUYEÅN" localSheetId="10">#REF!</definedName>
    <definedName name="CÖÏ_LY_VAÄN_CHUYEÅN">#REF!</definedName>
    <definedName name="COMBO" localSheetId="8">#REF!</definedName>
    <definedName name="COMBO" localSheetId="13">#REF!</definedName>
    <definedName name="COMBO" localSheetId="0">#REF!</definedName>
    <definedName name="COMBO" localSheetId="11">#REF!</definedName>
    <definedName name="COMBO" localSheetId="12">#REF!</definedName>
    <definedName name="COMBO" localSheetId="14">#REF!</definedName>
    <definedName name="COMBO" localSheetId="1">#REF!</definedName>
    <definedName name="COMBO" localSheetId="7">#REF!</definedName>
    <definedName name="COMBO" localSheetId="9">#REF!</definedName>
    <definedName name="COMBO" localSheetId="10">#REF!</definedName>
    <definedName name="COMBO">#REF!</definedName>
    <definedName name="compactor" localSheetId="8">#REF!</definedName>
    <definedName name="compactor" localSheetId="13">#REF!</definedName>
    <definedName name="compactor" localSheetId="0">#REF!</definedName>
    <definedName name="compactor" localSheetId="11">#REF!</definedName>
    <definedName name="compactor" localSheetId="12">#REF!</definedName>
    <definedName name="compactor" localSheetId="14">#REF!</definedName>
    <definedName name="compactor" localSheetId="1">#REF!</definedName>
    <definedName name="compactor" localSheetId="7">#REF!</definedName>
    <definedName name="compactor" localSheetId="9">#REF!</definedName>
    <definedName name="compactor" localSheetId="10">#REF!</definedName>
    <definedName name="compactor">#REF!</definedName>
    <definedName name="compatcing" localSheetId="8">#REF!</definedName>
    <definedName name="compatcing" localSheetId="13">#REF!</definedName>
    <definedName name="compatcing" localSheetId="0">#REF!</definedName>
    <definedName name="compatcing" localSheetId="11">#REF!</definedName>
    <definedName name="compatcing" localSheetId="12">#REF!</definedName>
    <definedName name="compatcing" localSheetId="14">#REF!</definedName>
    <definedName name="compatcing" localSheetId="1">#REF!</definedName>
    <definedName name="compatcing" localSheetId="7">#REF!</definedName>
    <definedName name="compatcing" localSheetId="9">#REF!</definedName>
    <definedName name="compatcing" localSheetId="10">#REF!</definedName>
    <definedName name="compatcing">#REF!</definedName>
    <definedName name="compress">[34]Harsat!$E$73</definedName>
    <definedName name="COMPRESSOR">[14]Peralatan!$A$237:$J$295</definedName>
    <definedName name="CON" localSheetId="8">#REF!</definedName>
    <definedName name="CON" localSheetId="13">#REF!</definedName>
    <definedName name="CON" localSheetId="0">#REF!</definedName>
    <definedName name="CON" localSheetId="11">#REF!</definedName>
    <definedName name="CON" localSheetId="12">#REF!</definedName>
    <definedName name="CON" localSheetId="14">#REF!</definedName>
    <definedName name="CON" localSheetId="1">#REF!</definedName>
    <definedName name="CON" localSheetId="7">#REF!</definedName>
    <definedName name="CON" localSheetId="9">#REF!</definedName>
    <definedName name="CON" localSheetId="10">#REF!</definedName>
    <definedName name="CON">#REF!</definedName>
    <definedName name="conbo" localSheetId="8">#REF!</definedName>
    <definedName name="conbo" localSheetId="13">#REF!</definedName>
    <definedName name="conbo" localSheetId="0">#REF!</definedName>
    <definedName name="conbo" localSheetId="11">#REF!</definedName>
    <definedName name="conbo" localSheetId="12">#REF!</definedName>
    <definedName name="conbo" localSheetId="14">#REF!</definedName>
    <definedName name="conbo" localSheetId="1">#REF!</definedName>
    <definedName name="conbo" localSheetId="7">#REF!</definedName>
    <definedName name="conbo" localSheetId="9">#REF!</definedName>
    <definedName name="conbo" localSheetId="10">#REF!</definedName>
    <definedName name="conbo">#REF!</definedName>
    <definedName name="CONCRETEMIX818">[1]ANL!$J$6239</definedName>
    <definedName name="CONCRETEMIX818_1" localSheetId="8">#REF!</definedName>
    <definedName name="CONCRETEMIX818_1" localSheetId="13">#REF!</definedName>
    <definedName name="CONCRETEMIX818_1" localSheetId="0">#REF!</definedName>
    <definedName name="CONCRETEMIX818_1" localSheetId="11">#REF!</definedName>
    <definedName name="CONCRETEMIX818_1" localSheetId="12">#REF!</definedName>
    <definedName name="CONCRETEMIX818_1" localSheetId="14">#REF!</definedName>
    <definedName name="CONCRETEMIX818_1" localSheetId="1">#REF!</definedName>
    <definedName name="CONCRETEMIX818_1" localSheetId="7">#REF!</definedName>
    <definedName name="CONCRETEMIX818_1" localSheetId="9">#REF!</definedName>
    <definedName name="CONCRETEMIX818_1" localSheetId="10">#REF!</definedName>
    <definedName name="CONCRETEMIX818_1">#REF!</definedName>
    <definedName name="CONCRETEMIX818_3">[28]ANL!$J$6239</definedName>
    <definedName name="CONCRETEMIXER">[14]Peralatan!$A$296:$J$354</definedName>
    <definedName name="CONCRETEVIBRO">[14]Peralatan!$A$1122:$J$1180</definedName>
    <definedName name="CONCRETMIXER818">[1]ANL!$J$6242</definedName>
    <definedName name="CONCRETMIXER818_1" localSheetId="8">#REF!</definedName>
    <definedName name="CONCRETMIXER818_1" localSheetId="13">#REF!</definedName>
    <definedName name="CONCRETMIXER818_1" localSheetId="0">#REF!</definedName>
    <definedName name="CONCRETMIXER818_1" localSheetId="11">#REF!</definedName>
    <definedName name="CONCRETMIXER818_1" localSheetId="12">#REF!</definedName>
    <definedName name="CONCRETMIXER818_1" localSheetId="14">#REF!</definedName>
    <definedName name="CONCRETMIXER818_1" localSheetId="1">#REF!</definedName>
    <definedName name="CONCRETMIXER818_1" localSheetId="7">#REF!</definedName>
    <definedName name="CONCRETMIXER818_1" localSheetId="9">#REF!</definedName>
    <definedName name="CONCRETMIXER818_1" localSheetId="10">#REF!</definedName>
    <definedName name="CONCRETMIXER818_1">#REF!</definedName>
    <definedName name="CONCRETMIXER818_3">[28]ANL!$J$6242</definedName>
    <definedName name="CONFIR" localSheetId="8">#REF!</definedName>
    <definedName name="CONFIR" localSheetId="13">#REF!</definedName>
    <definedName name="CONFIR" localSheetId="0">#REF!</definedName>
    <definedName name="CONFIR" localSheetId="11">#REF!</definedName>
    <definedName name="CONFIR" localSheetId="12">#REF!</definedName>
    <definedName name="CONFIR" localSheetId="14">#REF!</definedName>
    <definedName name="CONFIR" localSheetId="1">#REF!</definedName>
    <definedName name="CONFIR" localSheetId="7">#REF!</definedName>
    <definedName name="CONFIR" localSheetId="9">#REF!</definedName>
    <definedName name="CONFIR" localSheetId="10">#REF!</definedName>
    <definedName name="CONFIR">#REF!</definedName>
    <definedName name="cong1x15" localSheetId="8">[8]giathanh1!#REF!</definedName>
    <definedName name="cong1x15" localSheetId="13">[8]giathanh1!#REF!</definedName>
    <definedName name="cong1x15" localSheetId="0">[8]giathanh1!#REF!</definedName>
    <definedName name="cong1x15" localSheetId="11">[8]giathanh1!#REF!</definedName>
    <definedName name="cong1x15" localSheetId="12">[8]giathanh1!#REF!</definedName>
    <definedName name="cong1x15" localSheetId="14">[8]giathanh1!#REF!</definedName>
    <definedName name="cong1x15" localSheetId="1">[8]giathanh1!#REF!</definedName>
    <definedName name="cong1x15" localSheetId="7">[8]giathanh1!#REF!</definedName>
    <definedName name="cong1x15" localSheetId="9">[8]giathanh1!#REF!</definedName>
    <definedName name="cong1x15" localSheetId="10">[8]giathanh1!#REF!</definedName>
    <definedName name="cong1x15">[8]giathanh1!#REF!</definedName>
    <definedName name="conmix" localSheetId="8">#REF!</definedName>
    <definedName name="conmix" localSheetId="13">#REF!</definedName>
    <definedName name="conmix" localSheetId="0">#REF!</definedName>
    <definedName name="conmix" localSheetId="11">#REF!</definedName>
    <definedName name="conmix" localSheetId="12">#REF!</definedName>
    <definedName name="conmix" localSheetId="14">#REF!</definedName>
    <definedName name="conmix" localSheetId="1">#REF!</definedName>
    <definedName name="conmix" localSheetId="7">#REF!</definedName>
    <definedName name="conmix" localSheetId="9">#REF!</definedName>
    <definedName name="conmix" localSheetId="10">#REF!</definedName>
    <definedName name="conmix">#REF!</definedName>
    <definedName name="CONTRACT" localSheetId="8">#REF!</definedName>
    <definedName name="CONTRACT" localSheetId="13">#REF!</definedName>
    <definedName name="CONTRACT" localSheetId="0">#REF!</definedName>
    <definedName name="CONTRACT" localSheetId="11">#REF!</definedName>
    <definedName name="CONTRACT" localSheetId="12">#REF!</definedName>
    <definedName name="CONTRACT" localSheetId="14">#REF!</definedName>
    <definedName name="CONTRACT" localSheetId="1">#REF!</definedName>
    <definedName name="CONTRACT" localSheetId="7">#REF!</definedName>
    <definedName name="CONTRACT" localSheetId="9">#REF!</definedName>
    <definedName name="CONTRACT" localSheetId="10">#REF!</definedName>
    <definedName name="CONTRACT">#REF!</definedName>
    <definedName name="convib" localSheetId="8">#REF!</definedName>
    <definedName name="convib" localSheetId="13">#REF!</definedName>
    <definedName name="convib" localSheetId="0">#REF!</definedName>
    <definedName name="convib" localSheetId="11">#REF!</definedName>
    <definedName name="convib" localSheetId="12">#REF!</definedName>
    <definedName name="convib" localSheetId="14">#REF!</definedName>
    <definedName name="convib" localSheetId="1">#REF!</definedName>
    <definedName name="convib" localSheetId="7">#REF!</definedName>
    <definedName name="convib" localSheetId="9">#REF!</definedName>
    <definedName name="convib" localSheetId="10">#REF!</definedName>
    <definedName name="convib">#REF!</definedName>
    <definedName name="Cot_thep">[50]Du_lieu!$C$19</definedName>
    <definedName name="cp" localSheetId="8">#REF!</definedName>
    <definedName name="cp" localSheetId="13">#REF!</definedName>
    <definedName name="cp" localSheetId="0">#REF!</definedName>
    <definedName name="cp" localSheetId="11">#REF!</definedName>
    <definedName name="cp" localSheetId="12">#REF!</definedName>
    <definedName name="cp" localSheetId="14">#REF!</definedName>
    <definedName name="cp" localSheetId="1">#REF!</definedName>
    <definedName name="cp" localSheetId="7">#REF!</definedName>
    <definedName name="cp" localSheetId="9">#REF!</definedName>
    <definedName name="cp" localSheetId="10">#REF!</definedName>
    <definedName name="cp">#REF!</definedName>
    <definedName name="cp200fur" localSheetId="8">#REF!</definedName>
    <definedName name="cp200fur" localSheetId="13">#REF!</definedName>
    <definedName name="cp200fur" localSheetId="0">#REF!</definedName>
    <definedName name="cp200fur" localSheetId="11">#REF!</definedName>
    <definedName name="cp200fur" localSheetId="12">#REF!</definedName>
    <definedName name="cp200fur" localSheetId="14">#REF!</definedName>
    <definedName name="cp200fur" localSheetId="1">#REF!</definedName>
    <definedName name="cp200fur" localSheetId="7">#REF!</definedName>
    <definedName name="cp200fur" localSheetId="9">#REF!</definedName>
    <definedName name="cp200fur" localSheetId="10">#REF!</definedName>
    <definedName name="cp200fur">#REF!</definedName>
    <definedName name="cp200fur_1" localSheetId="8">#REF!</definedName>
    <definedName name="cp200fur_1" localSheetId="13">#REF!</definedName>
    <definedName name="cp200fur_1" localSheetId="0">#REF!</definedName>
    <definedName name="cp200fur_1" localSheetId="11">#REF!</definedName>
    <definedName name="cp200fur_1" localSheetId="12">#REF!</definedName>
    <definedName name="cp200fur_1" localSheetId="14">#REF!</definedName>
    <definedName name="cp200fur_1" localSheetId="1">#REF!</definedName>
    <definedName name="cp200fur_1" localSheetId="7">#REF!</definedName>
    <definedName name="cp200fur_1" localSheetId="9">#REF!</definedName>
    <definedName name="cp200fur_1" localSheetId="10">#REF!</definedName>
    <definedName name="cp200fur_1">#REF!</definedName>
    <definedName name="cp200fur_2" localSheetId="8">#REF!</definedName>
    <definedName name="cp200fur_2" localSheetId="13">#REF!</definedName>
    <definedName name="cp200fur_2" localSheetId="0">#REF!</definedName>
    <definedName name="cp200fur_2" localSheetId="11">#REF!</definedName>
    <definedName name="cp200fur_2" localSheetId="12">#REF!</definedName>
    <definedName name="cp200fur_2" localSheetId="14">#REF!</definedName>
    <definedName name="cp200fur_2" localSheetId="1">#REF!</definedName>
    <definedName name="cp200fur_2" localSheetId="7">#REF!</definedName>
    <definedName name="cp200fur_2" localSheetId="9">#REF!</definedName>
    <definedName name="cp200fur_2" localSheetId="10">#REF!</definedName>
    <definedName name="cp200fur_2">#REF!</definedName>
    <definedName name="cp200fur_3" localSheetId="8">#REF!</definedName>
    <definedName name="cp200fur_3" localSheetId="13">#REF!</definedName>
    <definedName name="cp200fur_3" localSheetId="0">#REF!</definedName>
    <definedName name="cp200fur_3" localSheetId="11">#REF!</definedName>
    <definedName name="cp200fur_3" localSheetId="12">#REF!</definedName>
    <definedName name="cp200fur_3" localSheetId="14">#REF!</definedName>
    <definedName name="cp200fur_3" localSheetId="1">#REF!</definedName>
    <definedName name="cp200fur_3" localSheetId="7">#REF!</definedName>
    <definedName name="cp200fur_3" localSheetId="9">#REF!</definedName>
    <definedName name="cp200fur_3" localSheetId="10">#REF!</definedName>
    <definedName name="cp200fur_3">#REF!</definedName>
    <definedName name="cp200su" localSheetId="8">#REF!</definedName>
    <definedName name="cp200su" localSheetId="13">#REF!</definedName>
    <definedName name="cp200su" localSheetId="0">#REF!</definedName>
    <definedName name="cp200su" localSheetId="11">#REF!</definedName>
    <definedName name="cp200su" localSheetId="12">#REF!</definedName>
    <definedName name="cp200su" localSheetId="14">#REF!</definedName>
    <definedName name="cp200su" localSheetId="1">#REF!</definedName>
    <definedName name="cp200su" localSheetId="7">#REF!</definedName>
    <definedName name="cp200su" localSheetId="9">#REF!</definedName>
    <definedName name="cp200su" localSheetId="10">#REF!</definedName>
    <definedName name="cp200su">#REF!</definedName>
    <definedName name="cp200su_1" localSheetId="8">#REF!</definedName>
    <definedName name="cp200su_1" localSheetId="13">#REF!</definedName>
    <definedName name="cp200su_1" localSheetId="0">#REF!</definedName>
    <definedName name="cp200su_1" localSheetId="11">#REF!</definedName>
    <definedName name="cp200su_1" localSheetId="12">#REF!</definedName>
    <definedName name="cp200su_1" localSheetId="14">#REF!</definedName>
    <definedName name="cp200su_1" localSheetId="1">#REF!</definedName>
    <definedName name="cp200su_1" localSheetId="7">#REF!</definedName>
    <definedName name="cp200su_1" localSheetId="9">#REF!</definedName>
    <definedName name="cp200su_1" localSheetId="10">#REF!</definedName>
    <definedName name="cp200su_1">#REF!</definedName>
    <definedName name="cp200su_2" localSheetId="8">#REF!</definedName>
    <definedName name="cp200su_2" localSheetId="13">#REF!</definedName>
    <definedName name="cp200su_2" localSheetId="0">#REF!</definedName>
    <definedName name="cp200su_2" localSheetId="11">#REF!</definedName>
    <definedName name="cp200su_2" localSheetId="12">#REF!</definedName>
    <definedName name="cp200su_2" localSheetId="14">#REF!</definedName>
    <definedName name="cp200su_2" localSheetId="1">#REF!</definedName>
    <definedName name="cp200su_2" localSheetId="7">#REF!</definedName>
    <definedName name="cp200su_2" localSheetId="9">#REF!</definedName>
    <definedName name="cp200su_2" localSheetId="10">#REF!</definedName>
    <definedName name="cp200su_2">#REF!</definedName>
    <definedName name="cp200su_3" localSheetId="8">#REF!</definedName>
    <definedName name="cp200su_3" localSheetId="13">#REF!</definedName>
    <definedName name="cp200su_3" localSheetId="0">#REF!</definedName>
    <definedName name="cp200su_3" localSheetId="11">#REF!</definedName>
    <definedName name="cp200su_3" localSheetId="12">#REF!</definedName>
    <definedName name="cp200su_3" localSheetId="14">#REF!</definedName>
    <definedName name="cp200su_3" localSheetId="1">#REF!</definedName>
    <definedName name="cp200su_3" localSheetId="7">#REF!</definedName>
    <definedName name="cp200su_3" localSheetId="9">#REF!</definedName>
    <definedName name="cp200su_3" localSheetId="10">#REF!</definedName>
    <definedName name="cp200su_3">#REF!</definedName>
    <definedName name="cp250fur" localSheetId="8">#REF!</definedName>
    <definedName name="cp250fur" localSheetId="13">#REF!</definedName>
    <definedName name="cp250fur" localSheetId="0">#REF!</definedName>
    <definedName name="cp250fur" localSheetId="11">#REF!</definedName>
    <definedName name="cp250fur" localSheetId="12">#REF!</definedName>
    <definedName name="cp250fur" localSheetId="14">#REF!</definedName>
    <definedName name="cp250fur" localSheetId="1">#REF!</definedName>
    <definedName name="cp250fur" localSheetId="7">#REF!</definedName>
    <definedName name="cp250fur" localSheetId="9">#REF!</definedName>
    <definedName name="cp250fur" localSheetId="10">#REF!</definedName>
    <definedName name="cp250fur">#REF!</definedName>
    <definedName name="cp250fur_1" localSheetId="8">#REF!</definedName>
    <definedName name="cp250fur_1" localSheetId="13">#REF!</definedName>
    <definedName name="cp250fur_1" localSheetId="0">#REF!</definedName>
    <definedName name="cp250fur_1" localSheetId="11">#REF!</definedName>
    <definedName name="cp250fur_1" localSheetId="12">#REF!</definedName>
    <definedName name="cp250fur_1" localSheetId="14">#REF!</definedName>
    <definedName name="cp250fur_1" localSheetId="1">#REF!</definedName>
    <definedName name="cp250fur_1" localSheetId="7">#REF!</definedName>
    <definedName name="cp250fur_1" localSheetId="9">#REF!</definedName>
    <definedName name="cp250fur_1" localSheetId="10">#REF!</definedName>
    <definedName name="cp250fur_1">#REF!</definedName>
    <definedName name="cp250fur_2" localSheetId="8">#REF!</definedName>
    <definedName name="cp250fur_2" localSheetId="13">#REF!</definedName>
    <definedName name="cp250fur_2" localSheetId="0">#REF!</definedName>
    <definedName name="cp250fur_2" localSheetId="11">#REF!</definedName>
    <definedName name="cp250fur_2" localSheetId="12">#REF!</definedName>
    <definedName name="cp250fur_2" localSheetId="14">#REF!</definedName>
    <definedName name="cp250fur_2" localSheetId="1">#REF!</definedName>
    <definedName name="cp250fur_2" localSheetId="7">#REF!</definedName>
    <definedName name="cp250fur_2" localSheetId="9">#REF!</definedName>
    <definedName name="cp250fur_2" localSheetId="10">#REF!</definedName>
    <definedName name="cp250fur_2">#REF!</definedName>
    <definedName name="cp250fur_3" localSheetId="8">#REF!</definedName>
    <definedName name="cp250fur_3" localSheetId="13">#REF!</definedName>
    <definedName name="cp250fur_3" localSheetId="0">#REF!</definedName>
    <definedName name="cp250fur_3" localSheetId="11">#REF!</definedName>
    <definedName name="cp250fur_3" localSheetId="12">#REF!</definedName>
    <definedName name="cp250fur_3" localSheetId="14">#REF!</definedName>
    <definedName name="cp250fur_3" localSheetId="1">#REF!</definedName>
    <definedName name="cp250fur_3" localSheetId="7">#REF!</definedName>
    <definedName name="cp250fur_3" localSheetId="9">#REF!</definedName>
    <definedName name="cp250fur_3" localSheetId="10">#REF!</definedName>
    <definedName name="cp250fur_3">#REF!</definedName>
    <definedName name="cp250su" localSheetId="8">#REF!</definedName>
    <definedName name="cp250su" localSheetId="13">#REF!</definedName>
    <definedName name="cp250su" localSheetId="0">#REF!</definedName>
    <definedName name="cp250su" localSheetId="11">#REF!</definedName>
    <definedName name="cp250su" localSheetId="12">#REF!</definedName>
    <definedName name="cp250su" localSheetId="14">#REF!</definedName>
    <definedName name="cp250su" localSheetId="1">#REF!</definedName>
    <definedName name="cp250su" localSheetId="7">#REF!</definedName>
    <definedName name="cp250su" localSheetId="9">#REF!</definedName>
    <definedName name="cp250su" localSheetId="10">#REF!</definedName>
    <definedName name="cp250su">#REF!</definedName>
    <definedName name="cp250su_1" localSheetId="8">#REF!</definedName>
    <definedName name="cp250su_1" localSheetId="13">#REF!</definedName>
    <definedName name="cp250su_1" localSheetId="0">#REF!</definedName>
    <definedName name="cp250su_1" localSheetId="11">#REF!</definedName>
    <definedName name="cp250su_1" localSheetId="12">#REF!</definedName>
    <definedName name="cp250su_1" localSheetId="14">#REF!</definedName>
    <definedName name="cp250su_1" localSheetId="1">#REF!</definedName>
    <definedName name="cp250su_1" localSheetId="7">#REF!</definedName>
    <definedName name="cp250su_1" localSheetId="9">#REF!</definedName>
    <definedName name="cp250su_1" localSheetId="10">#REF!</definedName>
    <definedName name="cp250su_1">#REF!</definedName>
    <definedName name="cp250su_2" localSheetId="8">#REF!</definedName>
    <definedName name="cp250su_2" localSheetId="13">#REF!</definedName>
    <definedName name="cp250su_2" localSheetId="0">#REF!</definedName>
    <definedName name="cp250su_2" localSheetId="11">#REF!</definedName>
    <definedName name="cp250su_2" localSheetId="12">#REF!</definedName>
    <definedName name="cp250su_2" localSheetId="14">#REF!</definedName>
    <definedName name="cp250su_2" localSheetId="1">#REF!</definedName>
    <definedName name="cp250su_2" localSheetId="7">#REF!</definedName>
    <definedName name="cp250su_2" localSheetId="9">#REF!</definedName>
    <definedName name="cp250su_2" localSheetId="10">#REF!</definedName>
    <definedName name="cp250su_2">#REF!</definedName>
    <definedName name="cp250su_3" localSheetId="8">#REF!</definedName>
    <definedName name="cp250su_3" localSheetId="13">#REF!</definedName>
    <definedName name="cp250su_3" localSheetId="0">#REF!</definedName>
    <definedName name="cp250su_3" localSheetId="11">#REF!</definedName>
    <definedName name="cp250su_3" localSheetId="12">#REF!</definedName>
    <definedName name="cp250su_3" localSheetId="14">#REF!</definedName>
    <definedName name="cp250su_3" localSheetId="1">#REF!</definedName>
    <definedName name="cp250su_3" localSheetId="7">#REF!</definedName>
    <definedName name="cp250su_3" localSheetId="9">#REF!</definedName>
    <definedName name="cp250su_3" localSheetId="10">#REF!</definedName>
    <definedName name="cp250su_3">#REF!</definedName>
    <definedName name="CPVC100" localSheetId="8">#REF!</definedName>
    <definedName name="CPVC100" localSheetId="13">#REF!</definedName>
    <definedName name="CPVC100" localSheetId="0">#REF!</definedName>
    <definedName name="CPVC100" localSheetId="11">#REF!</definedName>
    <definedName name="CPVC100" localSheetId="12">#REF!</definedName>
    <definedName name="CPVC100" localSheetId="14">#REF!</definedName>
    <definedName name="CPVC100" localSheetId="1">#REF!</definedName>
    <definedName name="CPVC100" localSheetId="7">#REF!</definedName>
    <definedName name="CPVC100" localSheetId="9">#REF!</definedName>
    <definedName name="CPVC100" localSheetId="10">#REF!</definedName>
    <definedName name="CPVC100">#REF!</definedName>
    <definedName name="CPVC1KM">'[8]TH VL_ NC_ DDHT Thanhphuoc'!$J$19</definedName>
    <definedName name="CPVCDN">[8]_REF!$K$33</definedName>
    <definedName name="crane" localSheetId="8">'[33]harga lama'!#REF!</definedName>
    <definedName name="crane" localSheetId="13">'[33]harga lama'!#REF!</definedName>
    <definedName name="crane" localSheetId="0">'[33]harga lama'!#REF!</definedName>
    <definedName name="crane" localSheetId="11">'[33]harga lama'!#REF!</definedName>
    <definedName name="crane" localSheetId="12">'[33]harga lama'!#REF!</definedName>
    <definedName name="crane" localSheetId="14">'[33]harga lama'!#REF!</definedName>
    <definedName name="crane" localSheetId="1">'[33]harga lama'!#REF!</definedName>
    <definedName name="crane" localSheetId="7">'[33]harga lama'!#REF!</definedName>
    <definedName name="crane" localSheetId="9">'[33]harga lama'!#REF!</definedName>
    <definedName name="crane" localSheetId="10">'[33]harga lama'!#REF!</definedName>
    <definedName name="crane">'[33]harga lama'!#REF!</definedName>
    <definedName name="CRD" localSheetId="8">#REF!</definedName>
    <definedName name="CRD" localSheetId="13">#REF!</definedName>
    <definedName name="CRD" localSheetId="0">#REF!</definedName>
    <definedName name="CRD" localSheetId="11">#REF!</definedName>
    <definedName name="CRD" localSheetId="12">#REF!</definedName>
    <definedName name="CRD" localSheetId="14">#REF!</definedName>
    <definedName name="CRD" localSheetId="1">#REF!</definedName>
    <definedName name="CRD" localSheetId="7">#REF!</definedName>
    <definedName name="CRD" localSheetId="9">#REF!</definedName>
    <definedName name="CRD" localSheetId="10">#REF!</definedName>
    <definedName name="CRD">#REF!</definedName>
    <definedName name="CRS" localSheetId="8">#REF!</definedName>
    <definedName name="CRS" localSheetId="13">#REF!</definedName>
    <definedName name="CRS" localSheetId="0">#REF!</definedName>
    <definedName name="CRS" localSheetId="11">#REF!</definedName>
    <definedName name="CRS" localSheetId="12">#REF!</definedName>
    <definedName name="CRS" localSheetId="14">#REF!</definedName>
    <definedName name="CRS" localSheetId="1">#REF!</definedName>
    <definedName name="CRS" localSheetId="7">#REF!</definedName>
    <definedName name="CRS" localSheetId="9">#REF!</definedName>
    <definedName name="CRS" localSheetId="10">#REF!</definedName>
    <definedName name="CRS">#REF!</definedName>
    <definedName name="crusher" localSheetId="8">#REF!</definedName>
    <definedName name="crusher" localSheetId="13">#REF!</definedName>
    <definedName name="crusher" localSheetId="0">#REF!</definedName>
    <definedName name="crusher" localSheetId="11">#REF!</definedName>
    <definedName name="crusher" localSheetId="12">#REF!</definedName>
    <definedName name="crusher" localSheetId="14">#REF!</definedName>
    <definedName name="crusher" localSheetId="1">#REF!</definedName>
    <definedName name="crusher" localSheetId="7">#REF!</definedName>
    <definedName name="crusher" localSheetId="9">#REF!</definedName>
    <definedName name="crusher" localSheetId="10">#REF!</definedName>
    <definedName name="crusher">#REF!</definedName>
    <definedName name="crusher_1" localSheetId="8">#REF!</definedName>
    <definedName name="crusher_1" localSheetId="13">#REF!</definedName>
    <definedName name="crusher_1" localSheetId="0">#REF!</definedName>
    <definedName name="crusher_1" localSheetId="11">#REF!</definedName>
    <definedName name="crusher_1" localSheetId="12">#REF!</definedName>
    <definedName name="crusher_1" localSheetId="14">#REF!</definedName>
    <definedName name="crusher_1" localSheetId="1">#REF!</definedName>
    <definedName name="crusher_1" localSheetId="7">#REF!</definedName>
    <definedName name="crusher_1" localSheetId="9">#REF!</definedName>
    <definedName name="crusher_1" localSheetId="10">#REF!</definedName>
    <definedName name="crusher_1">#REF!</definedName>
    <definedName name="crusher_2" localSheetId="8">#REF!</definedName>
    <definedName name="crusher_2" localSheetId="13">#REF!</definedName>
    <definedName name="crusher_2" localSheetId="0">#REF!</definedName>
    <definedName name="crusher_2" localSheetId="11">#REF!</definedName>
    <definedName name="crusher_2" localSheetId="12">#REF!</definedName>
    <definedName name="crusher_2" localSheetId="14">#REF!</definedName>
    <definedName name="crusher_2" localSheetId="1">#REF!</definedName>
    <definedName name="crusher_2" localSheetId="7">#REF!</definedName>
    <definedName name="crusher_2" localSheetId="9">#REF!</definedName>
    <definedName name="crusher_2" localSheetId="10">#REF!</definedName>
    <definedName name="crusher_2">#REF!</definedName>
    <definedName name="crusher_3" localSheetId="8">#REF!</definedName>
    <definedName name="crusher_3" localSheetId="13">#REF!</definedName>
    <definedName name="crusher_3" localSheetId="0">#REF!</definedName>
    <definedName name="crusher_3" localSheetId="11">#REF!</definedName>
    <definedName name="crusher_3" localSheetId="12">#REF!</definedName>
    <definedName name="crusher_3" localSheetId="14">#REF!</definedName>
    <definedName name="crusher_3" localSheetId="1">#REF!</definedName>
    <definedName name="crusher_3" localSheetId="7">#REF!</definedName>
    <definedName name="crusher_3" localSheetId="9">#REF!</definedName>
    <definedName name="crusher_3" localSheetId="10">#REF!</definedName>
    <definedName name="crusher_3">#REF!</definedName>
    <definedName name="CS" localSheetId="8">#REF!</definedName>
    <definedName name="CS" localSheetId="13">#REF!</definedName>
    <definedName name="CS" localSheetId="0">#REF!</definedName>
    <definedName name="CS" localSheetId="11">#REF!</definedName>
    <definedName name="CS" localSheetId="12">#REF!</definedName>
    <definedName name="CS" localSheetId="14">#REF!</definedName>
    <definedName name="CS" localSheetId="1">#REF!</definedName>
    <definedName name="CS" localSheetId="7">#REF!</definedName>
    <definedName name="CS" localSheetId="9">#REF!</definedName>
    <definedName name="CS" localSheetId="10">#REF!</definedName>
    <definedName name="CS">#REF!</definedName>
    <definedName name="csd3p" localSheetId="8">#REF!</definedName>
    <definedName name="csd3p" localSheetId="13">#REF!</definedName>
    <definedName name="csd3p" localSheetId="0">#REF!</definedName>
    <definedName name="csd3p" localSheetId="11">#REF!</definedName>
    <definedName name="csd3p" localSheetId="12">#REF!</definedName>
    <definedName name="csd3p" localSheetId="14">#REF!</definedName>
    <definedName name="csd3p" localSheetId="1">#REF!</definedName>
    <definedName name="csd3p" localSheetId="7">#REF!</definedName>
    <definedName name="csd3p" localSheetId="9">#REF!</definedName>
    <definedName name="csd3p" localSheetId="10">#REF!</definedName>
    <definedName name="csd3p">#REF!</definedName>
    <definedName name="csddg1p" localSheetId="8">#REF!</definedName>
    <definedName name="csddg1p" localSheetId="13">#REF!</definedName>
    <definedName name="csddg1p" localSheetId="0">#REF!</definedName>
    <definedName name="csddg1p" localSheetId="11">#REF!</definedName>
    <definedName name="csddg1p" localSheetId="12">#REF!</definedName>
    <definedName name="csddg1p" localSheetId="14">#REF!</definedName>
    <definedName name="csddg1p" localSheetId="1">#REF!</definedName>
    <definedName name="csddg1p" localSheetId="7">#REF!</definedName>
    <definedName name="csddg1p" localSheetId="9">#REF!</definedName>
    <definedName name="csddg1p" localSheetId="10">#REF!</definedName>
    <definedName name="csddg1p">#REF!</definedName>
    <definedName name="csddt1p" localSheetId="8">#REF!</definedName>
    <definedName name="csddt1p" localSheetId="13">#REF!</definedName>
    <definedName name="csddt1p" localSheetId="0">#REF!</definedName>
    <definedName name="csddt1p" localSheetId="11">#REF!</definedName>
    <definedName name="csddt1p" localSheetId="12">#REF!</definedName>
    <definedName name="csddt1p" localSheetId="14">#REF!</definedName>
    <definedName name="csddt1p" localSheetId="1">#REF!</definedName>
    <definedName name="csddt1p" localSheetId="7">#REF!</definedName>
    <definedName name="csddt1p" localSheetId="9">#REF!</definedName>
    <definedName name="csddt1p" localSheetId="10">#REF!</definedName>
    <definedName name="csddt1p">#REF!</definedName>
    <definedName name="csht3p" localSheetId="8">#REF!</definedName>
    <definedName name="csht3p" localSheetId="13">#REF!</definedName>
    <definedName name="csht3p" localSheetId="0">#REF!</definedName>
    <definedName name="csht3p" localSheetId="11">#REF!</definedName>
    <definedName name="csht3p" localSheetId="12">#REF!</definedName>
    <definedName name="csht3p" localSheetId="14">#REF!</definedName>
    <definedName name="csht3p" localSheetId="1">#REF!</definedName>
    <definedName name="csht3p" localSheetId="7">#REF!</definedName>
    <definedName name="csht3p" localSheetId="9">#REF!</definedName>
    <definedName name="csht3p" localSheetId="10">#REF!</definedName>
    <definedName name="csht3p">#REF!</definedName>
    <definedName name="cti3x15" localSheetId="8">[8]giathanh1!#REF!</definedName>
    <definedName name="cti3x15" localSheetId="13">[8]giathanh1!#REF!</definedName>
    <definedName name="cti3x15" localSheetId="0">[8]giathanh1!#REF!</definedName>
    <definedName name="cti3x15" localSheetId="11">[8]giathanh1!#REF!</definedName>
    <definedName name="cti3x15" localSheetId="12">[8]giathanh1!#REF!</definedName>
    <definedName name="cti3x15" localSheetId="14">[8]giathanh1!#REF!</definedName>
    <definedName name="cti3x15" localSheetId="1">[8]giathanh1!#REF!</definedName>
    <definedName name="cti3x15" localSheetId="7">[8]giathanh1!#REF!</definedName>
    <definedName name="cti3x15" localSheetId="9">[8]giathanh1!#REF!</definedName>
    <definedName name="cti3x15" localSheetId="10">[8]giathanh1!#REF!</definedName>
    <definedName name="cti3x15">[8]giathanh1!#REF!</definedName>
    <definedName name="culy1" localSheetId="8">[8]DONGIA!#REF!</definedName>
    <definedName name="culy1" localSheetId="13">[8]DONGIA!#REF!</definedName>
    <definedName name="culy1" localSheetId="0">[8]DONGIA!#REF!</definedName>
    <definedName name="culy1" localSheetId="11">[8]DONGIA!#REF!</definedName>
    <definedName name="culy1" localSheetId="12">[8]DONGIA!#REF!</definedName>
    <definedName name="culy1" localSheetId="14">[8]DONGIA!#REF!</definedName>
    <definedName name="culy1" localSheetId="1">[8]DONGIA!#REF!</definedName>
    <definedName name="culy1" localSheetId="7">[8]DONGIA!#REF!</definedName>
    <definedName name="culy1" localSheetId="9">[8]DONGIA!#REF!</definedName>
    <definedName name="culy1" localSheetId="10">[8]DONGIA!#REF!</definedName>
    <definedName name="culy1">[8]DONGIA!#REF!</definedName>
    <definedName name="culy2" localSheetId="8">[8]DONGIA!#REF!</definedName>
    <definedName name="culy2" localSheetId="13">[8]DONGIA!#REF!</definedName>
    <definedName name="culy2" localSheetId="0">[8]DONGIA!#REF!</definedName>
    <definedName name="culy2" localSheetId="11">[8]DONGIA!#REF!</definedName>
    <definedName name="culy2" localSheetId="12">[8]DONGIA!#REF!</definedName>
    <definedName name="culy2" localSheetId="14">[8]DONGIA!#REF!</definedName>
    <definedName name="culy2" localSheetId="1">[8]DONGIA!#REF!</definedName>
    <definedName name="culy2" localSheetId="7">[8]DONGIA!#REF!</definedName>
    <definedName name="culy2" localSheetId="9">[8]DONGIA!#REF!</definedName>
    <definedName name="culy2" localSheetId="10">[8]DONGIA!#REF!</definedName>
    <definedName name="culy2">[8]DONGIA!#REF!</definedName>
    <definedName name="culy3" localSheetId="8">[8]DONGIA!#REF!</definedName>
    <definedName name="culy3" localSheetId="13">[8]DONGIA!#REF!</definedName>
    <definedName name="culy3" localSheetId="0">[8]DONGIA!#REF!</definedName>
    <definedName name="culy3" localSheetId="11">[8]DONGIA!#REF!</definedName>
    <definedName name="culy3" localSheetId="12">[8]DONGIA!#REF!</definedName>
    <definedName name="culy3" localSheetId="14">[8]DONGIA!#REF!</definedName>
    <definedName name="culy3" localSheetId="1">[8]DONGIA!#REF!</definedName>
    <definedName name="culy3" localSheetId="7">[8]DONGIA!#REF!</definedName>
    <definedName name="culy3" localSheetId="9">[8]DONGIA!#REF!</definedName>
    <definedName name="culy3" localSheetId="10">[8]DONGIA!#REF!</definedName>
    <definedName name="culy3">[8]DONGIA!#REF!</definedName>
    <definedName name="culy4" localSheetId="8">[8]DONGIA!#REF!</definedName>
    <definedName name="culy4" localSheetId="13">[8]DONGIA!#REF!</definedName>
    <definedName name="culy4" localSheetId="0">[8]DONGIA!#REF!</definedName>
    <definedName name="culy4" localSheetId="11">[8]DONGIA!#REF!</definedName>
    <definedName name="culy4" localSheetId="12">[8]DONGIA!#REF!</definedName>
    <definedName name="culy4" localSheetId="14">[8]DONGIA!#REF!</definedName>
    <definedName name="culy4" localSheetId="1">[8]DONGIA!#REF!</definedName>
    <definedName name="culy4" localSheetId="7">[8]DONGIA!#REF!</definedName>
    <definedName name="culy4" localSheetId="9">[8]DONGIA!#REF!</definedName>
    <definedName name="culy4" localSheetId="10">[8]DONGIA!#REF!</definedName>
    <definedName name="culy4">[8]DONGIA!#REF!</definedName>
    <definedName name="culy5" localSheetId="8">[8]DONGIA!#REF!</definedName>
    <definedName name="culy5" localSheetId="13">[8]DONGIA!#REF!</definedName>
    <definedName name="culy5" localSheetId="0">[8]DONGIA!#REF!</definedName>
    <definedName name="culy5" localSheetId="11">[8]DONGIA!#REF!</definedName>
    <definedName name="culy5" localSheetId="12">[8]DONGIA!#REF!</definedName>
    <definedName name="culy5" localSheetId="14">[8]DONGIA!#REF!</definedName>
    <definedName name="culy5" localSheetId="1">[8]DONGIA!#REF!</definedName>
    <definedName name="culy5" localSheetId="7">[8]DONGIA!#REF!</definedName>
    <definedName name="culy5" localSheetId="9">[8]DONGIA!#REF!</definedName>
    <definedName name="culy5" localSheetId="10">[8]DONGIA!#REF!</definedName>
    <definedName name="culy5">[8]DONGIA!#REF!</definedName>
    <definedName name="cuoc" localSheetId="8">[8]DONGIA!#REF!</definedName>
    <definedName name="cuoc" localSheetId="13">[8]DONGIA!#REF!</definedName>
    <definedName name="cuoc" localSheetId="0">[8]DONGIA!#REF!</definedName>
    <definedName name="cuoc" localSheetId="11">[8]DONGIA!#REF!</definedName>
    <definedName name="cuoc" localSheetId="12">[8]DONGIA!#REF!</definedName>
    <definedName name="cuoc" localSheetId="14">[8]DONGIA!#REF!</definedName>
    <definedName name="cuoc" localSheetId="1">[8]DONGIA!#REF!</definedName>
    <definedName name="cuoc" localSheetId="7">[8]DONGIA!#REF!</definedName>
    <definedName name="cuoc" localSheetId="9">[8]DONGIA!#REF!</definedName>
    <definedName name="cuoc" localSheetId="10">[8]DONGIA!#REF!</definedName>
    <definedName name="cuoc">[8]DONGIA!#REF!</definedName>
    <definedName name="cv">[51]Profil!$C$2</definedName>
    <definedName name="cvibrator" localSheetId="8">#REF!</definedName>
    <definedName name="cvibrator" localSheetId="13">#REF!</definedName>
    <definedName name="cvibrator" localSheetId="0">#REF!</definedName>
    <definedName name="cvibrator" localSheetId="11">#REF!</definedName>
    <definedName name="cvibrator" localSheetId="12">#REF!</definedName>
    <definedName name="cvibrator" localSheetId="14">#REF!</definedName>
    <definedName name="cvibrator" localSheetId="1">#REF!</definedName>
    <definedName name="cvibrator" localSheetId="7">#REF!</definedName>
    <definedName name="cvibrator" localSheetId="9">#REF!</definedName>
    <definedName name="cvibrator" localSheetId="10">#REF!</definedName>
    <definedName name="cvibrator">#REF!</definedName>
    <definedName name="CX" localSheetId="8">#REF!</definedName>
    <definedName name="CX" localSheetId="13">#REF!</definedName>
    <definedName name="CX" localSheetId="0">#REF!</definedName>
    <definedName name="CX" localSheetId="11">#REF!</definedName>
    <definedName name="CX" localSheetId="12">#REF!</definedName>
    <definedName name="CX" localSheetId="14">#REF!</definedName>
    <definedName name="CX" localSheetId="1">#REF!</definedName>
    <definedName name="CX" localSheetId="7">#REF!</definedName>
    <definedName name="CX" localSheetId="9">#REF!</definedName>
    <definedName name="CX" localSheetId="10">#REF!</definedName>
    <definedName name="CX">#REF!</definedName>
    <definedName name="cxhtnc" localSheetId="8">[8]lam_moi!#REF!</definedName>
    <definedName name="cxhtnc" localSheetId="13">[8]lam_moi!#REF!</definedName>
    <definedName name="cxhtnc" localSheetId="0">[8]lam_moi!#REF!</definedName>
    <definedName name="cxhtnc" localSheetId="11">[8]lam_moi!#REF!</definedName>
    <definedName name="cxhtnc" localSheetId="12">[8]lam_moi!#REF!</definedName>
    <definedName name="cxhtnc" localSheetId="14">[8]lam_moi!#REF!</definedName>
    <definedName name="cxhtnc" localSheetId="1">[8]lam_moi!#REF!</definedName>
    <definedName name="cxhtnc" localSheetId="7">[8]lam_moi!#REF!</definedName>
    <definedName name="cxhtnc" localSheetId="9">[8]lam_moi!#REF!</definedName>
    <definedName name="cxhtnc" localSheetId="10">[8]lam_moi!#REF!</definedName>
    <definedName name="cxhtnc">[8]lam_moi!#REF!</definedName>
    <definedName name="cxhtvl" localSheetId="8">[8]lam_moi!#REF!</definedName>
    <definedName name="cxhtvl" localSheetId="13">[8]lam_moi!#REF!</definedName>
    <definedName name="cxhtvl" localSheetId="0">[8]lam_moi!#REF!</definedName>
    <definedName name="cxhtvl" localSheetId="11">[8]lam_moi!#REF!</definedName>
    <definedName name="cxhtvl" localSheetId="12">[8]lam_moi!#REF!</definedName>
    <definedName name="cxhtvl" localSheetId="14">[8]lam_moi!#REF!</definedName>
    <definedName name="cxhtvl" localSheetId="1">[8]lam_moi!#REF!</definedName>
    <definedName name="cxhtvl" localSheetId="7">[8]lam_moi!#REF!</definedName>
    <definedName name="cxhtvl" localSheetId="9">[8]lam_moi!#REF!</definedName>
    <definedName name="cxhtvl" localSheetId="10">[8]lam_moi!#REF!</definedName>
    <definedName name="cxhtvl">[8]lam_moi!#REF!</definedName>
    <definedName name="cxnc" localSheetId="8">[8]lam_moi!#REF!</definedName>
    <definedName name="cxnc" localSheetId="13">[8]lam_moi!#REF!</definedName>
    <definedName name="cxnc" localSheetId="0">[8]lam_moi!#REF!</definedName>
    <definedName name="cxnc" localSheetId="11">[8]lam_moi!#REF!</definedName>
    <definedName name="cxnc" localSheetId="12">[8]lam_moi!#REF!</definedName>
    <definedName name="cxnc" localSheetId="14">[8]lam_moi!#REF!</definedName>
    <definedName name="cxnc" localSheetId="1">[8]lam_moi!#REF!</definedName>
    <definedName name="cxnc" localSheetId="7">[8]lam_moi!#REF!</definedName>
    <definedName name="cxnc" localSheetId="9">[8]lam_moi!#REF!</definedName>
    <definedName name="cxnc" localSheetId="10">[8]lam_moi!#REF!</definedName>
    <definedName name="cxnc">[8]lam_moi!#REF!</definedName>
    <definedName name="cxvl" localSheetId="8">[8]lam_moi!#REF!</definedName>
    <definedName name="cxvl" localSheetId="13">[8]lam_moi!#REF!</definedName>
    <definedName name="cxvl" localSheetId="0">[8]lam_moi!#REF!</definedName>
    <definedName name="cxvl" localSheetId="11">[8]lam_moi!#REF!</definedName>
    <definedName name="cxvl" localSheetId="12">[8]lam_moi!#REF!</definedName>
    <definedName name="cxvl" localSheetId="14">[8]lam_moi!#REF!</definedName>
    <definedName name="cxvl" localSheetId="1">[8]lam_moi!#REF!</definedName>
    <definedName name="cxvl" localSheetId="7">[8]lam_moi!#REF!</definedName>
    <definedName name="cxvl" localSheetId="9">[8]lam_moi!#REF!</definedName>
    <definedName name="cxvl" localSheetId="10">[8]lam_moi!#REF!</definedName>
    <definedName name="cxvl">[8]lam_moi!#REF!</definedName>
    <definedName name="cxxnc" localSheetId="8">[8]lam_moi!#REF!</definedName>
    <definedName name="cxxnc" localSheetId="13">[8]lam_moi!#REF!</definedName>
    <definedName name="cxxnc" localSheetId="0">[8]lam_moi!#REF!</definedName>
    <definedName name="cxxnc" localSheetId="11">[8]lam_moi!#REF!</definedName>
    <definedName name="cxxnc" localSheetId="12">[8]lam_moi!#REF!</definedName>
    <definedName name="cxxnc" localSheetId="14">[8]lam_moi!#REF!</definedName>
    <definedName name="cxxnc" localSheetId="1">[8]lam_moi!#REF!</definedName>
    <definedName name="cxxnc" localSheetId="7">[8]lam_moi!#REF!</definedName>
    <definedName name="cxxnc" localSheetId="9">[8]lam_moi!#REF!</definedName>
    <definedName name="cxxnc" localSheetId="10">[8]lam_moi!#REF!</definedName>
    <definedName name="cxxnc">[8]lam_moi!#REF!</definedName>
    <definedName name="cxxvl" localSheetId="8">[8]lam_moi!#REF!</definedName>
    <definedName name="cxxvl" localSheetId="13">[8]lam_moi!#REF!</definedName>
    <definedName name="cxxvl" localSheetId="0">[8]lam_moi!#REF!</definedName>
    <definedName name="cxxvl" localSheetId="11">[8]lam_moi!#REF!</definedName>
    <definedName name="cxxvl" localSheetId="12">[8]lam_moi!#REF!</definedName>
    <definedName name="cxxvl" localSheetId="14">[8]lam_moi!#REF!</definedName>
    <definedName name="cxxvl" localSheetId="1">[8]lam_moi!#REF!</definedName>
    <definedName name="cxxvl" localSheetId="7">[8]lam_moi!#REF!</definedName>
    <definedName name="cxxvl" localSheetId="9">[8]lam_moi!#REF!</definedName>
    <definedName name="cxxvl" localSheetId="10">[8]lam_moi!#REF!</definedName>
    <definedName name="cxxvl">[8]lam_moi!#REF!</definedName>
    <definedName name="D" localSheetId="8">#REF!</definedName>
    <definedName name="D" localSheetId="13">#REF!</definedName>
    <definedName name="D" localSheetId="0">#REF!</definedName>
    <definedName name="D" localSheetId="11">#REF!</definedName>
    <definedName name="D" localSheetId="12">#REF!</definedName>
    <definedName name="D" localSheetId="14">#REF!</definedName>
    <definedName name="D" localSheetId="1">#REF!</definedName>
    <definedName name="D" localSheetId="7">#REF!</definedName>
    <definedName name="D" localSheetId="9">#REF!</definedName>
    <definedName name="D" localSheetId="10">#REF!</definedName>
    <definedName name="D">#REF!</definedName>
    <definedName name="D." localSheetId="8">#REF!</definedName>
    <definedName name="D." localSheetId="13">#REF!</definedName>
    <definedName name="D." localSheetId="0">#REF!</definedName>
    <definedName name="D." localSheetId="11">#REF!</definedName>
    <definedName name="D." localSheetId="12">#REF!</definedName>
    <definedName name="D." localSheetId="14">#REF!</definedName>
    <definedName name="D." localSheetId="1">#REF!</definedName>
    <definedName name="D." localSheetId="7">#REF!</definedName>
    <definedName name="D." localSheetId="9">#REF!</definedName>
    <definedName name="D." localSheetId="10">#REF!</definedName>
    <definedName name="D.">#REF!</definedName>
    <definedName name="D.13" localSheetId="8">#REF!</definedName>
    <definedName name="D.13" localSheetId="13">#REF!</definedName>
    <definedName name="D.13" localSheetId="0">#REF!</definedName>
    <definedName name="D.13" localSheetId="11">#REF!</definedName>
    <definedName name="D.13" localSheetId="12">#REF!</definedName>
    <definedName name="D.13" localSheetId="14">#REF!</definedName>
    <definedName name="D.13" localSheetId="1">#REF!</definedName>
    <definedName name="D.13" localSheetId="7">#REF!</definedName>
    <definedName name="D.13" localSheetId="9">#REF!</definedName>
    <definedName name="D.13" localSheetId="10">#REF!</definedName>
    <definedName name="D.13">#REF!</definedName>
    <definedName name="D_1" localSheetId="8">#REF!</definedName>
    <definedName name="D_1" localSheetId="13">#REF!</definedName>
    <definedName name="D_1" localSheetId="0">#REF!</definedName>
    <definedName name="D_1" localSheetId="11">#REF!</definedName>
    <definedName name="D_1" localSheetId="12">#REF!</definedName>
    <definedName name="D_1" localSheetId="14">#REF!</definedName>
    <definedName name="D_1" localSheetId="1">#REF!</definedName>
    <definedName name="D_1" localSheetId="7">#REF!</definedName>
    <definedName name="D_1" localSheetId="9">#REF!</definedName>
    <definedName name="D_1" localSheetId="10">#REF!</definedName>
    <definedName name="D_1">#REF!</definedName>
    <definedName name="D_2" localSheetId="8">#REF!</definedName>
    <definedName name="D_2" localSheetId="13">#REF!</definedName>
    <definedName name="D_2" localSheetId="0">#REF!</definedName>
    <definedName name="D_2" localSheetId="11">#REF!</definedName>
    <definedName name="D_2" localSheetId="12">#REF!</definedName>
    <definedName name="D_2" localSheetId="14">#REF!</definedName>
    <definedName name="D_2" localSheetId="1">#REF!</definedName>
    <definedName name="D_2" localSheetId="7">#REF!</definedName>
    <definedName name="D_2" localSheetId="9">#REF!</definedName>
    <definedName name="D_2" localSheetId="10">#REF!</definedName>
    <definedName name="D_2">#REF!</definedName>
    <definedName name="D_3" localSheetId="8">#REF!</definedName>
    <definedName name="D_3" localSheetId="13">#REF!</definedName>
    <definedName name="D_3" localSheetId="0">#REF!</definedName>
    <definedName name="D_3" localSheetId="11">#REF!</definedName>
    <definedName name="D_3" localSheetId="12">#REF!</definedName>
    <definedName name="D_3" localSheetId="14">#REF!</definedName>
    <definedName name="D_3" localSheetId="1">#REF!</definedName>
    <definedName name="D_3" localSheetId="7">#REF!</definedName>
    <definedName name="D_3" localSheetId="9">#REF!</definedName>
    <definedName name="D_3" localSheetId="10">#REF!</definedName>
    <definedName name="D_3">#REF!</definedName>
    <definedName name="D1x49" localSheetId="8">[8]chitimc!#REF!</definedName>
    <definedName name="D1x49" localSheetId="13">[8]chitimc!#REF!</definedName>
    <definedName name="D1x49" localSheetId="0">[8]chitimc!#REF!</definedName>
    <definedName name="D1x49" localSheetId="11">[8]chitimc!#REF!</definedName>
    <definedName name="D1x49" localSheetId="12">[8]chitimc!#REF!</definedName>
    <definedName name="D1x49" localSheetId="14">[8]chitimc!#REF!</definedName>
    <definedName name="D1x49" localSheetId="1">[8]chitimc!#REF!</definedName>
    <definedName name="D1x49" localSheetId="7">[8]chitimc!#REF!</definedName>
    <definedName name="D1x49" localSheetId="9">[8]chitimc!#REF!</definedName>
    <definedName name="D1x49" localSheetId="10">[8]chitimc!#REF!</definedName>
    <definedName name="D1x49">[8]chitimc!#REF!</definedName>
    <definedName name="D1x49x49" localSheetId="8">[8]chitimc!#REF!</definedName>
    <definedName name="D1x49x49" localSheetId="13">[8]chitimc!#REF!</definedName>
    <definedName name="D1x49x49" localSheetId="0">[8]chitimc!#REF!</definedName>
    <definedName name="D1x49x49" localSheetId="11">[8]chitimc!#REF!</definedName>
    <definedName name="D1x49x49" localSheetId="12">[8]chitimc!#REF!</definedName>
    <definedName name="D1x49x49" localSheetId="14">[8]chitimc!#REF!</definedName>
    <definedName name="D1x49x49" localSheetId="1">[8]chitimc!#REF!</definedName>
    <definedName name="D1x49x49" localSheetId="7">[8]chitimc!#REF!</definedName>
    <definedName name="D1x49x49" localSheetId="9">[8]chitimc!#REF!</definedName>
    <definedName name="D1x49x49" localSheetId="10">[8]chitimc!#REF!</definedName>
    <definedName name="D1x49x49">[8]chitimc!#REF!</definedName>
    <definedName name="d24nc" localSheetId="8">[8]lam_moi!#REF!</definedName>
    <definedName name="d24nc" localSheetId="13">[8]lam_moi!#REF!</definedName>
    <definedName name="d24nc" localSheetId="0">[8]lam_moi!#REF!</definedName>
    <definedName name="d24nc" localSheetId="11">[8]lam_moi!#REF!</definedName>
    <definedName name="d24nc" localSheetId="12">[8]lam_moi!#REF!</definedName>
    <definedName name="d24nc" localSheetId="14">[8]lam_moi!#REF!</definedName>
    <definedName name="d24nc" localSheetId="1">[8]lam_moi!#REF!</definedName>
    <definedName name="d24nc" localSheetId="7">[8]lam_moi!#REF!</definedName>
    <definedName name="d24nc" localSheetId="9">[8]lam_moi!#REF!</definedName>
    <definedName name="d24nc" localSheetId="10">[8]lam_moi!#REF!</definedName>
    <definedName name="d24nc">[8]lam_moi!#REF!</definedName>
    <definedName name="d24vl" localSheetId="8">[8]lam_moi!#REF!</definedName>
    <definedName name="d24vl" localSheetId="13">[8]lam_moi!#REF!</definedName>
    <definedName name="d24vl" localSheetId="0">[8]lam_moi!#REF!</definedName>
    <definedName name="d24vl" localSheetId="11">[8]lam_moi!#REF!</definedName>
    <definedName name="d24vl" localSheetId="12">[8]lam_moi!#REF!</definedName>
    <definedName name="d24vl" localSheetId="14">[8]lam_moi!#REF!</definedName>
    <definedName name="d24vl" localSheetId="1">[8]lam_moi!#REF!</definedName>
    <definedName name="d24vl" localSheetId="7">[8]lam_moi!#REF!</definedName>
    <definedName name="d24vl" localSheetId="9">[8]lam_moi!#REF!</definedName>
    <definedName name="d24vl" localSheetId="10">[8]lam_moi!#REF!</definedName>
    <definedName name="d24vl">[8]lam_moi!#REF!</definedName>
    <definedName name="DAFTARSEWA">[14]Peralatan!$AO$1:$AX$49</definedName>
    <definedName name="DAT_BQ" localSheetId="8">#REF!</definedName>
    <definedName name="DAT_BQ" localSheetId="13">#REF!</definedName>
    <definedName name="DAT_BQ" localSheetId="0">#REF!</definedName>
    <definedName name="DAT_BQ" localSheetId="11">#REF!</definedName>
    <definedName name="DAT_BQ" localSheetId="12">#REF!</definedName>
    <definedName name="DAT_BQ" localSheetId="14">#REF!</definedName>
    <definedName name="DAT_BQ" localSheetId="1">#REF!</definedName>
    <definedName name="DAT_BQ" localSheetId="7">#REF!</definedName>
    <definedName name="DAT_BQ" localSheetId="9">#REF!</definedName>
    <definedName name="DAT_BQ" localSheetId="10">#REF!</definedName>
    <definedName name="DAT_BQ">#REF!</definedName>
    <definedName name="DATA">[52]HS!$B$9:$H$110</definedName>
    <definedName name="data_lokasi">'[53]DT PENDUKUNG'!$F$13</definedName>
    <definedName name="data_pekerjaan">'[53]DT PENDUKUNG'!$F$11</definedName>
    <definedName name="data_proyek">'[53]DT PENDUKUNG'!$F$9</definedName>
    <definedName name="_xlnm.Database" localSheetId="8">#REF!</definedName>
    <definedName name="_xlnm.Database" localSheetId="13">#REF!</definedName>
    <definedName name="_xlnm.Database" localSheetId="0">#REF!</definedName>
    <definedName name="_xlnm.Database" localSheetId="11">#REF!</definedName>
    <definedName name="_xlnm.Database" localSheetId="12">#REF!</definedName>
    <definedName name="_xlnm.Database" localSheetId="14">#REF!</definedName>
    <definedName name="_xlnm.Database" localSheetId="1">#REF!</definedName>
    <definedName name="_xlnm.Database" localSheetId="7">#REF!</definedName>
    <definedName name="_xlnm.Database" localSheetId="9">#REF!</definedName>
    <definedName name="_xlnm.Database" localSheetId="10">#REF!</definedName>
    <definedName name="_xlnm.Database">#REF!</definedName>
    <definedName name="DATAUPAH">[25]HB!$D$7:$F$37</definedName>
    <definedName name="DAYWORKS" localSheetId="8">#REF!</definedName>
    <definedName name="DAYWORKS" localSheetId="13">#REF!</definedName>
    <definedName name="DAYWORKS" localSheetId="0">#REF!</definedName>
    <definedName name="DAYWORKS" localSheetId="11">#REF!</definedName>
    <definedName name="DAYWORKS" localSheetId="12">#REF!</definedName>
    <definedName name="DAYWORKS" localSheetId="14">#REF!</definedName>
    <definedName name="DAYWORKS" localSheetId="1">#REF!</definedName>
    <definedName name="DAYWORKS" localSheetId="7">#REF!</definedName>
    <definedName name="DAYWORKS" localSheetId="9">#REF!</definedName>
    <definedName name="DAYWORKS" localSheetId="10">#REF!</definedName>
    <definedName name="DAYWORKS">#REF!</definedName>
    <definedName name="DAYWORKS_1" localSheetId="8">'[16]Kuantitas &amp; Harga'!#REF!</definedName>
    <definedName name="DAYWORKS_1" localSheetId="13">'[16]Kuantitas &amp; Harga'!#REF!</definedName>
    <definedName name="DAYWORKS_1" localSheetId="0">'[16]Kuantitas &amp; Harga'!#REF!</definedName>
    <definedName name="DAYWORKS_1" localSheetId="11">'[16]Kuantitas &amp; Harga'!#REF!</definedName>
    <definedName name="DAYWORKS_1" localSheetId="12">'[16]Kuantitas &amp; Harga'!#REF!</definedName>
    <definedName name="DAYWORKS_1" localSheetId="14">'[16]Kuantitas &amp; Harga'!#REF!</definedName>
    <definedName name="DAYWORKS_1" localSheetId="1">'[16]Kuantitas &amp; Harga'!#REF!</definedName>
    <definedName name="DAYWORKS_1" localSheetId="7">'[16]Kuantitas &amp; Harga'!#REF!</definedName>
    <definedName name="DAYWORKS_1" localSheetId="9">'[16]Kuantitas &amp; Harga'!#REF!</definedName>
    <definedName name="DAYWORKS_1" localSheetId="10">'[16]Kuantitas &amp; Harga'!#REF!</definedName>
    <definedName name="DAYWORKS_1">'[16]Kuantitas &amp; Harga'!#REF!</definedName>
    <definedName name="DAYWORKS_2" localSheetId="8">'[16]Kuantitas &amp; Harga'!#REF!</definedName>
    <definedName name="DAYWORKS_2" localSheetId="13">'[16]Kuantitas &amp; Harga'!#REF!</definedName>
    <definedName name="DAYWORKS_2" localSheetId="0">'[16]Kuantitas &amp; Harga'!#REF!</definedName>
    <definedName name="DAYWORKS_2" localSheetId="11">'[16]Kuantitas &amp; Harga'!#REF!</definedName>
    <definedName name="DAYWORKS_2" localSheetId="12">'[16]Kuantitas &amp; Harga'!#REF!</definedName>
    <definedName name="DAYWORKS_2" localSheetId="14">'[16]Kuantitas &amp; Harga'!#REF!</definedName>
    <definedName name="DAYWORKS_2" localSheetId="1">'[16]Kuantitas &amp; Harga'!#REF!</definedName>
    <definedName name="DAYWORKS_2" localSheetId="7">'[16]Kuantitas &amp; Harga'!#REF!</definedName>
    <definedName name="DAYWORKS_2" localSheetId="9">'[16]Kuantitas &amp; Harga'!#REF!</definedName>
    <definedName name="DAYWORKS_2" localSheetId="10">'[16]Kuantitas &amp; Harga'!#REF!</definedName>
    <definedName name="DAYWORKS_2">'[16]Kuantitas &amp; Harga'!#REF!</definedName>
    <definedName name="DAYWORKS_3" localSheetId="8">'[16]Kuantitas &amp; Harga'!#REF!</definedName>
    <definedName name="DAYWORKS_3" localSheetId="13">'[16]Kuantitas &amp; Harga'!#REF!</definedName>
    <definedName name="DAYWORKS_3" localSheetId="0">'[16]Kuantitas &amp; Harga'!#REF!</definedName>
    <definedName name="DAYWORKS_3" localSheetId="11">'[16]Kuantitas &amp; Harga'!#REF!</definedName>
    <definedName name="DAYWORKS_3" localSheetId="12">'[16]Kuantitas &amp; Harga'!#REF!</definedName>
    <definedName name="DAYWORKS_3" localSheetId="14">'[16]Kuantitas &amp; Harga'!#REF!</definedName>
    <definedName name="DAYWORKS_3" localSheetId="1">'[16]Kuantitas &amp; Harga'!#REF!</definedName>
    <definedName name="DAYWORKS_3" localSheetId="7">'[16]Kuantitas &amp; Harga'!#REF!</definedName>
    <definedName name="DAYWORKS_3" localSheetId="9">'[16]Kuantitas &amp; Harga'!#REF!</definedName>
    <definedName name="DAYWORKS_3" localSheetId="10">'[16]Kuantitas &amp; Harga'!#REF!</definedName>
    <definedName name="DAYWORKS_3">'[16]Kuantitas &amp; Harga'!#REF!</definedName>
    <definedName name="dd">[54]Peralatan!$BO$487</definedName>
    <definedName name="dd1pnc">[8]chitiet!$G$404</definedName>
    <definedName name="dd1pvl">[8]chitiet!$G$383</definedName>
    <definedName name="dd1x2">[55]gvl!$N$9</definedName>
    <definedName name="dd3pctnc" localSheetId="8">[8]lam_moi!#REF!</definedName>
    <definedName name="dd3pctnc" localSheetId="13">[8]lam_moi!#REF!</definedName>
    <definedName name="dd3pctnc" localSheetId="0">[8]lam_moi!#REF!</definedName>
    <definedName name="dd3pctnc" localSheetId="11">[8]lam_moi!#REF!</definedName>
    <definedName name="dd3pctnc" localSheetId="12">[8]lam_moi!#REF!</definedName>
    <definedName name="dd3pctnc" localSheetId="14">[8]lam_moi!#REF!</definedName>
    <definedName name="dd3pctnc" localSheetId="1">[8]lam_moi!#REF!</definedName>
    <definedName name="dd3pctnc" localSheetId="7">[8]lam_moi!#REF!</definedName>
    <definedName name="dd3pctnc" localSheetId="9">[8]lam_moi!#REF!</definedName>
    <definedName name="dd3pctnc" localSheetId="10">[8]lam_moi!#REF!</definedName>
    <definedName name="dd3pctnc">[8]lam_moi!#REF!</definedName>
    <definedName name="dd3pctvl" localSheetId="8">[8]lam_moi!#REF!</definedName>
    <definedName name="dd3pctvl" localSheetId="13">[8]lam_moi!#REF!</definedName>
    <definedName name="dd3pctvl" localSheetId="0">[8]lam_moi!#REF!</definedName>
    <definedName name="dd3pctvl" localSheetId="11">[8]lam_moi!#REF!</definedName>
    <definedName name="dd3pctvl" localSheetId="12">[8]lam_moi!#REF!</definedName>
    <definedName name="dd3pctvl" localSheetId="14">[8]lam_moi!#REF!</definedName>
    <definedName name="dd3pctvl" localSheetId="1">[8]lam_moi!#REF!</definedName>
    <definedName name="dd3pctvl" localSheetId="7">[8]lam_moi!#REF!</definedName>
    <definedName name="dd3pctvl" localSheetId="9">[8]lam_moi!#REF!</definedName>
    <definedName name="dd3pctvl" localSheetId="10">[8]lam_moi!#REF!</definedName>
    <definedName name="dd3pctvl">[8]lam_moi!#REF!</definedName>
    <definedName name="dd3plmvl" localSheetId="8">[8]lam_moi!#REF!</definedName>
    <definedName name="dd3plmvl" localSheetId="13">[8]lam_moi!#REF!</definedName>
    <definedName name="dd3plmvl" localSheetId="0">[8]lam_moi!#REF!</definedName>
    <definedName name="dd3plmvl" localSheetId="11">[8]lam_moi!#REF!</definedName>
    <definedName name="dd3plmvl" localSheetId="12">[8]lam_moi!#REF!</definedName>
    <definedName name="dd3plmvl" localSheetId="14">[8]lam_moi!#REF!</definedName>
    <definedName name="dd3plmvl" localSheetId="1">[8]lam_moi!#REF!</definedName>
    <definedName name="dd3plmvl" localSheetId="7">[8]lam_moi!#REF!</definedName>
    <definedName name="dd3plmvl" localSheetId="9">[8]lam_moi!#REF!</definedName>
    <definedName name="dd3plmvl" localSheetId="10">[8]lam_moi!#REF!</definedName>
    <definedName name="dd3plmvl">[8]lam_moi!#REF!</definedName>
    <definedName name="dd3pnc" localSheetId="8">[8]lam_moi!#REF!</definedName>
    <definedName name="dd3pnc" localSheetId="13">[8]lam_moi!#REF!</definedName>
    <definedName name="dd3pnc" localSheetId="0">[8]lam_moi!#REF!</definedName>
    <definedName name="dd3pnc" localSheetId="11">[8]lam_moi!#REF!</definedName>
    <definedName name="dd3pnc" localSheetId="12">[8]lam_moi!#REF!</definedName>
    <definedName name="dd3pnc" localSheetId="14">[8]lam_moi!#REF!</definedName>
    <definedName name="dd3pnc" localSheetId="1">[8]lam_moi!#REF!</definedName>
    <definedName name="dd3pnc" localSheetId="7">[8]lam_moi!#REF!</definedName>
    <definedName name="dd3pnc" localSheetId="9">[8]lam_moi!#REF!</definedName>
    <definedName name="dd3pnc" localSheetId="10">[8]lam_moi!#REF!</definedName>
    <definedName name="dd3pnc">[8]lam_moi!#REF!</definedName>
    <definedName name="dd3pvl" localSheetId="8">[8]lam_moi!#REF!</definedName>
    <definedName name="dd3pvl" localSheetId="13">[8]lam_moi!#REF!</definedName>
    <definedName name="dd3pvl" localSheetId="0">[8]lam_moi!#REF!</definedName>
    <definedName name="dd3pvl" localSheetId="11">[8]lam_moi!#REF!</definedName>
    <definedName name="dd3pvl" localSheetId="12">[8]lam_moi!#REF!</definedName>
    <definedName name="dd3pvl" localSheetId="14">[8]lam_moi!#REF!</definedName>
    <definedName name="dd3pvl" localSheetId="1">[8]lam_moi!#REF!</definedName>
    <definedName name="dd3pvl" localSheetId="7">[8]lam_moi!#REF!</definedName>
    <definedName name="dd3pvl" localSheetId="9">[8]lam_moi!#REF!</definedName>
    <definedName name="dd3pvl" localSheetId="10">[8]lam_moi!#REF!</definedName>
    <definedName name="dd3pvl">[8]lam_moi!#REF!</definedName>
    <definedName name="ddhtnc" localSheetId="8">[8]lam_moi!#REF!</definedName>
    <definedName name="ddhtnc" localSheetId="13">[8]lam_moi!#REF!</definedName>
    <definedName name="ddhtnc" localSheetId="0">[8]lam_moi!#REF!</definedName>
    <definedName name="ddhtnc" localSheetId="11">[8]lam_moi!#REF!</definedName>
    <definedName name="ddhtnc" localSheetId="12">[8]lam_moi!#REF!</definedName>
    <definedName name="ddhtnc" localSheetId="14">[8]lam_moi!#REF!</definedName>
    <definedName name="ddhtnc" localSheetId="1">[8]lam_moi!#REF!</definedName>
    <definedName name="ddhtnc" localSheetId="7">[8]lam_moi!#REF!</definedName>
    <definedName name="ddhtnc" localSheetId="9">[8]lam_moi!#REF!</definedName>
    <definedName name="ddhtnc" localSheetId="10">[8]lam_moi!#REF!</definedName>
    <definedName name="ddhtnc">[8]lam_moi!#REF!</definedName>
    <definedName name="ddhtvl" localSheetId="8">[8]lam_moi!#REF!</definedName>
    <definedName name="ddhtvl" localSheetId="13">[8]lam_moi!#REF!</definedName>
    <definedName name="ddhtvl" localSheetId="0">[8]lam_moi!#REF!</definedName>
    <definedName name="ddhtvl" localSheetId="11">[8]lam_moi!#REF!</definedName>
    <definedName name="ddhtvl" localSheetId="12">[8]lam_moi!#REF!</definedName>
    <definedName name="ddhtvl" localSheetId="14">[8]lam_moi!#REF!</definedName>
    <definedName name="ddhtvl" localSheetId="1">[8]lam_moi!#REF!</definedName>
    <definedName name="ddhtvl" localSheetId="7">[8]lam_moi!#REF!</definedName>
    <definedName name="ddhtvl" localSheetId="9">[8]lam_moi!#REF!</definedName>
    <definedName name="ddhtvl" localSheetId="10">[8]lam_moi!#REF!</definedName>
    <definedName name="ddhtvl">[8]lam_moi!#REF!</definedName>
    <definedName name="ddt2nc" localSheetId="8">[8]gtrinh!#REF!</definedName>
    <definedName name="ddt2nc" localSheetId="13">[8]gtrinh!#REF!</definedName>
    <definedName name="ddt2nc" localSheetId="0">[8]gtrinh!#REF!</definedName>
    <definedName name="ddt2nc" localSheetId="11">[8]gtrinh!#REF!</definedName>
    <definedName name="ddt2nc" localSheetId="12">[8]gtrinh!#REF!</definedName>
    <definedName name="ddt2nc" localSheetId="14">[8]gtrinh!#REF!</definedName>
    <definedName name="ddt2nc" localSheetId="1">[8]gtrinh!#REF!</definedName>
    <definedName name="ddt2nc" localSheetId="7">[8]gtrinh!#REF!</definedName>
    <definedName name="ddt2nc" localSheetId="9">[8]gtrinh!#REF!</definedName>
    <definedName name="ddt2nc" localSheetId="10">[8]gtrinh!#REF!</definedName>
    <definedName name="ddt2nc">[8]gtrinh!#REF!</definedName>
    <definedName name="ddt2vl" localSheetId="8">[8]gtrinh!#REF!</definedName>
    <definedName name="ddt2vl" localSheetId="13">[8]gtrinh!#REF!</definedName>
    <definedName name="ddt2vl" localSheetId="0">[8]gtrinh!#REF!</definedName>
    <definedName name="ddt2vl" localSheetId="11">[8]gtrinh!#REF!</definedName>
    <definedName name="ddt2vl" localSheetId="12">[8]gtrinh!#REF!</definedName>
    <definedName name="ddt2vl" localSheetId="14">[8]gtrinh!#REF!</definedName>
    <definedName name="ddt2vl" localSheetId="1">[8]gtrinh!#REF!</definedName>
    <definedName name="ddt2vl" localSheetId="7">[8]gtrinh!#REF!</definedName>
    <definedName name="ddt2vl" localSheetId="9">[8]gtrinh!#REF!</definedName>
    <definedName name="ddt2vl" localSheetId="10">[8]gtrinh!#REF!</definedName>
    <definedName name="ddt2vl">[8]gtrinh!#REF!</definedName>
    <definedName name="ddtd3pnc" localSheetId="8">[8]thao_go!#REF!</definedName>
    <definedName name="ddtd3pnc" localSheetId="13">[8]thao_go!#REF!</definedName>
    <definedName name="ddtd3pnc" localSheetId="0">[8]thao_go!#REF!</definedName>
    <definedName name="ddtd3pnc" localSheetId="11">[8]thao_go!#REF!</definedName>
    <definedName name="ddtd3pnc" localSheetId="12">[8]thao_go!#REF!</definedName>
    <definedName name="ddtd3pnc" localSheetId="14">[8]thao_go!#REF!</definedName>
    <definedName name="ddtd3pnc" localSheetId="1">[8]thao_go!#REF!</definedName>
    <definedName name="ddtd3pnc" localSheetId="7">[8]thao_go!#REF!</definedName>
    <definedName name="ddtd3pnc" localSheetId="9">[8]thao_go!#REF!</definedName>
    <definedName name="ddtd3pnc" localSheetId="10">[8]thao_go!#REF!</definedName>
    <definedName name="ddtd3pnc">[8]thao_go!#REF!</definedName>
    <definedName name="ddtt1pnc" localSheetId="8">[8]gtrinh!#REF!</definedName>
    <definedName name="ddtt1pnc" localSheetId="13">[8]gtrinh!#REF!</definedName>
    <definedName name="ddtt1pnc" localSheetId="0">[8]gtrinh!#REF!</definedName>
    <definedName name="ddtt1pnc" localSheetId="11">[8]gtrinh!#REF!</definedName>
    <definedName name="ddtt1pnc" localSheetId="12">[8]gtrinh!#REF!</definedName>
    <definedName name="ddtt1pnc" localSheetId="14">[8]gtrinh!#REF!</definedName>
    <definedName name="ddtt1pnc" localSheetId="1">[8]gtrinh!#REF!</definedName>
    <definedName name="ddtt1pnc" localSheetId="7">[8]gtrinh!#REF!</definedName>
    <definedName name="ddtt1pnc" localSheetId="9">[8]gtrinh!#REF!</definedName>
    <definedName name="ddtt1pnc" localSheetId="10">[8]gtrinh!#REF!</definedName>
    <definedName name="ddtt1pnc">[8]gtrinh!#REF!</definedName>
    <definedName name="ddtt1pvl" localSheetId="8">[8]gtrinh!#REF!</definedName>
    <definedName name="ddtt1pvl" localSheetId="13">[8]gtrinh!#REF!</definedName>
    <definedName name="ddtt1pvl" localSheetId="0">[8]gtrinh!#REF!</definedName>
    <definedName name="ddtt1pvl" localSheetId="11">[8]gtrinh!#REF!</definedName>
    <definedName name="ddtt1pvl" localSheetId="12">[8]gtrinh!#REF!</definedName>
    <definedName name="ddtt1pvl" localSheetId="14">[8]gtrinh!#REF!</definedName>
    <definedName name="ddtt1pvl" localSheetId="1">[8]gtrinh!#REF!</definedName>
    <definedName name="ddtt1pvl" localSheetId="7">[8]gtrinh!#REF!</definedName>
    <definedName name="ddtt1pvl" localSheetId="9">[8]gtrinh!#REF!</definedName>
    <definedName name="ddtt1pvl" localSheetId="10">[8]gtrinh!#REF!</definedName>
    <definedName name="ddtt1pvl">[8]gtrinh!#REF!</definedName>
    <definedName name="ddtt3pnc" localSheetId="8">[8]gtrinh!#REF!</definedName>
    <definedName name="ddtt3pnc" localSheetId="13">[8]gtrinh!#REF!</definedName>
    <definedName name="ddtt3pnc" localSheetId="0">[8]gtrinh!#REF!</definedName>
    <definedName name="ddtt3pnc" localSheetId="11">[8]gtrinh!#REF!</definedName>
    <definedName name="ddtt3pnc" localSheetId="12">[8]gtrinh!#REF!</definedName>
    <definedName name="ddtt3pnc" localSheetId="14">[8]gtrinh!#REF!</definedName>
    <definedName name="ddtt3pnc" localSheetId="1">[8]gtrinh!#REF!</definedName>
    <definedName name="ddtt3pnc" localSheetId="7">[8]gtrinh!#REF!</definedName>
    <definedName name="ddtt3pnc" localSheetId="9">[8]gtrinh!#REF!</definedName>
    <definedName name="ddtt3pnc" localSheetId="10">[8]gtrinh!#REF!</definedName>
    <definedName name="ddtt3pnc">[8]gtrinh!#REF!</definedName>
    <definedName name="ddtt3pvl" localSheetId="8">[8]gtrinh!#REF!</definedName>
    <definedName name="ddtt3pvl" localSheetId="13">[8]gtrinh!#REF!</definedName>
    <definedName name="ddtt3pvl" localSheetId="0">[8]gtrinh!#REF!</definedName>
    <definedName name="ddtt3pvl" localSheetId="11">[8]gtrinh!#REF!</definedName>
    <definedName name="ddtt3pvl" localSheetId="12">[8]gtrinh!#REF!</definedName>
    <definedName name="ddtt3pvl" localSheetId="14">[8]gtrinh!#REF!</definedName>
    <definedName name="ddtt3pvl" localSheetId="1">[8]gtrinh!#REF!</definedName>
    <definedName name="ddtt3pvl" localSheetId="7">[8]gtrinh!#REF!</definedName>
    <definedName name="ddtt3pvl" localSheetId="9">[8]gtrinh!#REF!</definedName>
    <definedName name="ddtt3pvl" localSheetId="10">[8]gtrinh!#REF!</definedName>
    <definedName name="ddtt3pvl">[8]gtrinh!#REF!</definedName>
    <definedName name="debuilding" localSheetId="8">#REF!</definedName>
    <definedName name="debuilding" localSheetId="13">#REF!</definedName>
    <definedName name="debuilding" localSheetId="0">#REF!</definedName>
    <definedName name="debuilding" localSheetId="11">#REF!</definedName>
    <definedName name="debuilding" localSheetId="12">#REF!</definedName>
    <definedName name="debuilding" localSheetId="14">#REF!</definedName>
    <definedName name="debuilding" localSheetId="1">#REF!</definedName>
    <definedName name="debuilding" localSheetId="7">#REF!</definedName>
    <definedName name="debuilding" localSheetId="9">#REF!</definedName>
    <definedName name="debuilding" localSheetId="10">#REF!</definedName>
    <definedName name="debuilding">#REF!</definedName>
    <definedName name="deconcrete" localSheetId="8">#REF!</definedName>
    <definedName name="deconcrete" localSheetId="13">#REF!</definedName>
    <definedName name="deconcrete" localSheetId="0">#REF!</definedName>
    <definedName name="deconcrete" localSheetId="11">#REF!</definedName>
    <definedName name="deconcrete" localSheetId="12">#REF!</definedName>
    <definedName name="deconcrete" localSheetId="14">#REF!</definedName>
    <definedName name="deconcrete" localSheetId="1">#REF!</definedName>
    <definedName name="deconcrete" localSheetId="7">#REF!</definedName>
    <definedName name="deconcrete" localSheetId="9">#REF!</definedName>
    <definedName name="deconcrete" localSheetId="10">#REF!</definedName>
    <definedName name="deconcrete">#REF!</definedName>
    <definedName name="dekplang" localSheetId="8">#REF!</definedName>
    <definedName name="dekplang" localSheetId="13">#REF!</definedName>
    <definedName name="dekplang" localSheetId="0">#REF!</definedName>
    <definedName name="dekplang" localSheetId="11">#REF!</definedName>
    <definedName name="dekplang" localSheetId="12">#REF!</definedName>
    <definedName name="dekplang" localSheetId="14">#REF!</definedName>
    <definedName name="dekplang" localSheetId="1">#REF!</definedName>
    <definedName name="dekplang" localSheetId="7">#REF!</definedName>
    <definedName name="dekplang" localSheetId="9">#REF!</definedName>
    <definedName name="dekplang" localSheetId="10">#REF!</definedName>
    <definedName name="dekplang">#REF!</definedName>
    <definedName name="Deletasi">[31]ANALISA!$H$475</definedName>
    <definedName name="demansory" localSheetId="8">#REF!</definedName>
    <definedName name="demansory" localSheetId="13">#REF!</definedName>
    <definedName name="demansory" localSheetId="0">#REF!</definedName>
    <definedName name="demansory" localSheetId="11">#REF!</definedName>
    <definedName name="demansory" localSheetId="12">#REF!</definedName>
    <definedName name="demansory" localSheetId="14">#REF!</definedName>
    <definedName name="demansory" localSheetId="1">#REF!</definedName>
    <definedName name="demansory" localSheetId="7">#REF!</definedName>
    <definedName name="demansory" localSheetId="9">#REF!</definedName>
    <definedName name="demansory" localSheetId="10">#REF!</definedName>
    <definedName name="demansory">#REF!</definedName>
    <definedName name="Dempul_Kayu">[43]HARGA!$D$71</definedName>
    <definedName name="Denso_Paste">[43]HARGA!$D$72</definedName>
    <definedName name="Denso_Pool">[43]HARGA!$D$73</definedName>
    <definedName name="Denso_Tape">[43]HARGA!$D$74</definedName>
    <definedName name="densopaste" localSheetId="8">'[33]harga lama'!#REF!</definedName>
    <definedName name="densopaste" localSheetId="13">'[33]harga lama'!#REF!</definedName>
    <definedName name="densopaste" localSheetId="0">'[33]harga lama'!#REF!</definedName>
    <definedName name="densopaste" localSheetId="11">'[33]harga lama'!#REF!</definedName>
    <definedName name="densopaste" localSheetId="12">'[33]harga lama'!#REF!</definedName>
    <definedName name="densopaste" localSheetId="14">'[33]harga lama'!#REF!</definedName>
    <definedName name="densopaste" localSheetId="1">'[33]harga lama'!#REF!</definedName>
    <definedName name="densopaste" localSheetId="7">'[33]harga lama'!#REF!</definedName>
    <definedName name="densopaste" localSheetId="9">'[33]harga lama'!#REF!</definedName>
    <definedName name="densopaste" localSheetId="10">'[33]harga lama'!#REF!</definedName>
    <definedName name="densopaste">'[33]harga lama'!#REF!</definedName>
    <definedName name="densopool" localSheetId="8">'[33]harga lama'!#REF!</definedName>
    <definedName name="densopool" localSheetId="13">'[33]harga lama'!#REF!</definedName>
    <definedName name="densopool" localSheetId="0">'[33]harga lama'!#REF!</definedName>
    <definedName name="densopool" localSheetId="11">'[33]harga lama'!#REF!</definedName>
    <definedName name="densopool" localSheetId="12">'[33]harga lama'!#REF!</definedName>
    <definedName name="densopool" localSheetId="14">'[33]harga lama'!#REF!</definedName>
    <definedName name="densopool" localSheetId="1">'[33]harga lama'!#REF!</definedName>
    <definedName name="densopool" localSheetId="7">'[33]harga lama'!#REF!</definedName>
    <definedName name="densopool" localSheetId="9">'[33]harga lama'!#REF!</definedName>
    <definedName name="densopool" localSheetId="10">'[33]harga lama'!#REF!</definedName>
    <definedName name="densopool">'[33]harga lama'!#REF!</definedName>
    <definedName name="densotape" localSheetId="8">'[33]harga lama'!#REF!</definedName>
    <definedName name="densotape" localSheetId="13">'[33]harga lama'!#REF!</definedName>
    <definedName name="densotape" localSheetId="0">'[33]harga lama'!#REF!</definedName>
    <definedName name="densotape" localSheetId="11">'[33]harga lama'!#REF!</definedName>
    <definedName name="densotape" localSheetId="12">'[33]harga lama'!#REF!</definedName>
    <definedName name="densotape" localSheetId="14">'[33]harga lama'!#REF!</definedName>
    <definedName name="densotape" localSheetId="1">'[33]harga lama'!#REF!</definedName>
    <definedName name="densotape" localSheetId="7">'[33]harga lama'!#REF!</definedName>
    <definedName name="densotape" localSheetId="9">'[33]harga lama'!#REF!</definedName>
    <definedName name="densotape" localSheetId="10">'[33]harga lama'!#REF!</definedName>
    <definedName name="densotape">'[33]harga lama'!#REF!</definedName>
    <definedName name="dess" localSheetId="8">#REF!</definedName>
    <definedName name="dess" localSheetId="13">#REF!</definedName>
    <definedName name="dess" localSheetId="0">#REF!</definedName>
    <definedName name="dess" localSheetId="11">#REF!</definedName>
    <definedName name="dess" localSheetId="12">#REF!</definedName>
    <definedName name="dess" localSheetId="14">#REF!</definedName>
    <definedName name="dess" localSheetId="1">#REF!</definedName>
    <definedName name="dess" localSheetId="7">#REF!</definedName>
    <definedName name="dess" localSheetId="9">#REF!</definedName>
    <definedName name="dess" localSheetId="10">#REF!</definedName>
    <definedName name="dess">#REF!</definedName>
    <definedName name="DGM">[8]DONGIA!$A$453:$F$459</definedName>
    <definedName name="dgnc" localSheetId="8">#REF!</definedName>
    <definedName name="dgnc" localSheetId="13">#REF!</definedName>
    <definedName name="dgnc" localSheetId="0">#REF!</definedName>
    <definedName name="dgnc" localSheetId="11">#REF!</definedName>
    <definedName name="dgnc" localSheetId="12">#REF!</definedName>
    <definedName name="dgnc" localSheetId="14">#REF!</definedName>
    <definedName name="dgnc" localSheetId="1">#REF!</definedName>
    <definedName name="dgnc" localSheetId="7">#REF!</definedName>
    <definedName name="dgnc" localSheetId="9">#REF!</definedName>
    <definedName name="dgnc" localSheetId="10">#REF!</definedName>
    <definedName name="dgnc">#REF!</definedName>
    <definedName name="DGTH" localSheetId="8">[8]DONGIA!#REF!</definedName>
    <definedName name="DGTH" localSheetId="13">[8]DONGIA!#REF!</definedName>
    <definedName name="DGTH" localSheetId="0">[8]DONGIA!#REF!</definedName>
    <definedName name="DGTH" localSheetId="11">[8]DONGIA!#REF!</definedName>
    <definedName name="DGTH" localSheetId="12">[8]DONGIA!#REF!</definedName>
    <definedName name="DGTH" localSheetId="14">[8]DONGIA!#REF!</definedName>
    <definedName name="DGTH" localSheetId="1">[8]DONGIA!#REF!</definedName>
    <definedName name="DGTH" localSheetId="7">[8]DONGIA!#REF!</definedName>
    <definedName name="DGTH" localSheetId="9">[8]DONGIA!#REF!</definedName>
    <definedName name="DGTH" localSheetId="10">[8]DONGIA!#REF!</definedName>
    <definedName name="DGTH">[8]DONGIA!#REF!</definedName>
    <definedName name="DGTH1">[8]DONGIA!$A$414:$G$452</definedName>
    <definedName name="dgth2">[8]DONGIA!$A$414:$G$439</definedName>
    <definedName name="DGTR">[8]DONGIA!$A$472:$I$521</definedName>
    <definedName name="dgvl" localSheetId="8">#REF!</definedName>
    <definedName name="dgvl" localSheetId="13">#REF!</definedName>
    <definedName name="dgvl" localSheetId="0">#REF!</definedName>
    <definedName name="dgvl" localSheetId="11">#REF!</definedName>
    <definedName name="dgvl" localSheetId="12">#REF!</definedName>
    <definedName name="dgvl" localSheetId="14">#REF!</definedName>
    <definedName name="dgvl" localSheetId="1">#REF!</definedName>
    <definedName name="dgvl" localSheetId="7">#REF!</definedName>
    <definedName name="dgvl" localSheetId="9">#REF!</definedName>
    <definedName name="dgvl" localSheetId="10">#REF!</definedName>
    <definedName name="dgvl">#REF!</definedName>
    <definedName name="DGVL1">[8]DONGIA!$A$5:$F$235</definedName>
    <definedName name="DGVT">'[8]DON GIA'!$C$5:$G$137</definedName>
    <definedName name="dharga">[56]Hrg!$B$13:$F$13</definedName>
    <definedName name="dir">[30]Ch!$A$12</definedName>
    <definedName name="disiapkan_oleh" localSheetId="8">#REF!</definedName>
    <definedName name="disiapkan_oleh" localSheetId="13">#REF!</definedName>
    <definedName name="disiapkan_oleh" localSheetId="0">#REF!</definedName>
    <definedName name="disiapkan_oleh" localSheetId="11">#REF!</definedName>
    <definedName name="disiapkan_oleh" localSheetId="12">#REF!</definedName>
    <definedName name="disiapkan_oleh" localSheetId="14">#REF!</definedName>
    <definedName name="disiapkan_oleh" localSheetId="1">#REF!</definedName>
    <definedName name="disiapkan_oleh" localSheetId="7">#REF!</definedName>
    <definedName name="disiapkan_oleh" localSheetId="9">#REF!</definedName>
    <definedName name="disiapkan_oleh" localSheetId="10">#REF!</definedName>
    <definedName name="disiapkan_oleh">#REF!</definedName>
    <definedName name="disiapkan_tanggal" localSheetId="8">#REF!</definedName>
    <definedName name="disiapkan_tanggal" localSheetId="13">#REF!</definedName>
    <definedName name="disiapkan_tanggal" localSheetId="0">#REF!</definedName>
    <definedName name="disiapkan_tanggal" localSheetId="11">#REF!</definedName>
    <definedName name="disiapkan_tanggal" localSheetId="12">#REF!</definedName>
    <definedName name="disiapkan_tanggal" localSheetId="14">#REF!</definedName>
    <definedName name="disiapkan_tanggal" localSheetId="1">#REF!</definedName>
    <definedName name="disiapkan_tanggal" localSheetId="7">#REF!</definedName>
    <definedName name="disiapkan_tanggal" localSheetId="9">#REF!</definedName>
    <definedName name="disiapkan_tanggal" localSheetId="10">#REF!</definedName>
    <definedName name="disiapkan_tanggal">#REF!</definedName>
    <definedName name="DIV_I" localSheetId="8">#REF!</definedName>
    <definedName name="DIV_I" localSheetId="13">#REF!</definedName>
    <definedName name="DIV_I" localSheetId="0">#REF!</definedName>
    <definedName name="DIV_I" localSheetId="11">#REF!</definedName>
    <definedName name="DIV_I" localSheetId="12">#REF!</definedName>
    <definedName name="DIV_I" localSheetId="14">#REF!</definedName>
    <definedName name="DIV_I" localSheetId="1">#REF!</definedName>
    <definedName name="DIV_I" localSheetId="7">#REF!</definedName>
    <definedName name="DIV_I" localSheetId="9">#REF!</definedName>
    <definedName name="DIV_I" localSheetId="10">#REF!</definedName>
    <definedName name="DIV_I">#REF!</definedName>
    <definedName name="DIV_I_1" localSheetId="8">#REF!</definedName>
    <definedName name="DIV_I_1" localSheetId="13">#REF!</definedName>
    <definedName name="DIV_I_1" localSheetId="0">#REF!</definedName>
    <definedName name="DIV_I_1" localSheetId="11">#REF!</definedName>
    <definedName name="DIV_I_1" localSheetId="12">#REF!</definedName>
    <definedName name="DIV_I_1" localSheetId="14">#REF!</definedName>
    <definedName name="DIV_I_1" localSheetId="1">#REF!</definedName>
    <definedName name="DIV_I_1" localSheetId="7">#REF!</definedName>
    <definedName name="DIV_I_1" localSheetId="9">#REF!</definedName>
    <definedName name="DIV_I_1" localSheetId="10">#REF!</definedName>
    <definedName name="DIV_I_1">#REF!</definedName>
    <definedName name="DIV_II" localSheetId="8">#REF!</definedName>
    <definedName name="DIV_II" localSheetId="13">#REF!</definedName>
    <definedName name="DIV_II" localSheetId="0">#REF!</definedName>
    <definedName name="DIV_II" localSheetId="11">#REF!</definedName>
    <definedName name="DIV_II" localSheetId="12">#REF!</definedName>
    <definedName name="DIV_II" localSheetId="14">#REF!</definedName>
    <definedName name="DIV_II" localSheetId="1">#REF!</definedName>
    <definedName name="DIV_II" localSheetId="7">#REF!</definedName>
    <definedName name="DIV_II" localSheetId="9">#REF!</definedName>
    <definedName name="DIV_II" localSheetId="10">#REF!</definedName>
    <definedName name="DIV_II">#REF!</definedName>
    <definedName name="DIV_II_1" localSheetId="8">#REF!</definedName>
    <definedName name="DIV_II_1" localSheetId="13">#REF!</definedName>
    <definedName name="DIV_II_1" localSheetId="0">#REF!</definedName>
    <definedName name="DIV_II_1" localSheetId="11">#REF!</definedName>
    <definedName name="DIV_II_1" localSheetId="12">#REF!</definedName>
    <definedName name="DIV_II_1" localSheetId="14">#REF!</definedName>
    <definedName name="DIV_II_1" localSheetId="1">#REF!</definedName>
    <definedName name="DIV_II_1" localSheetId="7">#REF!</definedName>
    <definedName name="DIV_II_1" localSheetId="9">#REF!</definedName>
    <definedName name="DIV_II_1" localSheetId="10">#REF!</definedName>
    <definedName name="DIV_II_1">#REF!</definedName>
    <definedName name="DIV_III" localSheetId="8">#REF!</definedName>
    <definedName name="DIV_III" localSheetId="13">#REF!</definedName>
    <definedName name="DIV_III" localSheetId="0">#REF!</definedName>
    <definedName name="DIV_III" localSheetId="11">#REF!</definedName>
    <definedName name="DIV_III" localSheetId="12">#REF!</definedName>
    <definedName name="DIV_III" localSheetId="14">#REF!</definedName>
    <definedName name="DIV_III" localSheetId="1">#REF!</definedName>
    <definedName name="DIV_III" localSheetId="7">#REF!</definedName>
    <definedName name="DIV_III" localSheetId="9">#REF!</definedName>
    <definedName name="DIV_III" localSheetId="10">#REF!</definedName>
    <definedName name="DIV_III">#REF!</definedName>
    <definedName name="DIV_III_1" localSheetId="8">#REF!</definedName>
    <definedName name="DIV_III_1" localSheetId="13">#REF!</definedName>
    <definedName name="DIV_III_1" localSheetId="0">#REF!</definedName>
    <definedName name="DIV_III_1" localSheetId="11">#REF!</definedName>
    <definedName name="DIV_III_1" localSheetId="12">#REF!</definedName>
    <definedName name="DIV_III_1" localSheetId="14">#REF!</definedName>
    <definedName name="DIV_III_1" localSheetId="1">#REF!</definedName>
    <definedName name="DIV_III_1" localSheetId="7">#REF!</definedName>
    <definedName name="DIV_III_1" localSheetId="9">#REF!</definedName>
    <definedName name="DIV_III_1" localSheetId="10">#REF!</definedName>
    <definedName name="DIV_III_1">#REF!</definedName>
    <definedName name="DIV_IV" localSheetId="8">#REF!</definedName>
    <definedName name="DIV_IV" localSheetId="13">#REF!</definedName>
    <definedName name="DIV_IV" localSheetId="0">#REF!</definedName>
    <definedName name="DIV_IV" localSheetId="11">#REF!</definedName>
    <definedName name="DIV_IV" localSheetId="12">#REF!</definedName>
    <definedName name="DIV_IV" localSheetId="14">#REF!</definedName>
    <definedName name="DIV_IV" localSheetId="1">#REF!</definedName>
    <definedName name="DIV_IV" localSheetId="7">#REF!</definedName>
    <definedName name="DIV_IV" localSheetId="9">#REF!</definedName>
    <definedName name="DIV_IV" localSheetId="10">#REF!</definedName>
    <definedName name="DIV_IV">#REF!</definedName>
    <definedName name="DIV_IV_1" localSheetId="8">#REF!</definedName>
    <definedName name="DIV_IV_1" localSheetId="13">#REF!</definedName>
    <definedName name="DIV_IV_1" localSheetId="0">#REF!</definedName>
    <definedName name="DIV_IV_1" localSheetId="11">#REF!</definedName>
    <definedName name="DIV_IV_1" localSheetId="12">#REF!</definedName>
    <definedName name="DIV_IV_1" localSheetId="14">#REF!</definedName>
    <definedName name="DIV_IV_1" localSheetId="1">#REF!</definedName>
    <definedName name="DIV_IV_1" localSheetId="7">#REF!</definedName>
    <definedName name="DIV_IV_1" localSheetId="9">#REF!</definedName>
    <definedName name="DIV_IV_1" localSheetId="10">#REF!</definedName>
    <definedName name="DIV_IV_1">#REF!</definedName>
    <definedName name="DIV_IX" localSheetId="8">#REF!</definedName>
    <definedName name="DIV_IX" localSheetId="13">#REF!</definedName>
    <definedName name="DIV_IX" localSheetId="0">#REF!</definedName>
    <definedName name="DIV_IX" localSheetId="11">#REF!</definedName>
    <definedName name="DIV_IX" localSheetId="12">#REF!</definedName>
    <definedName name="DIV_IX" localSheetId="14">#REF!</definedName>
    <definedName name="DIV_IX" localSheetId="1">#REF!</definedName>
    <definedName name="DIV_IX" localSheetId="7">#REF!</definedName>
    <definedName name="DIV_IX" localSheetId="9">#REF!</definedName>
    <definedName name="DIV_IX" localSheetId="10">#REF!</definedName>
    <definedName name="DIV_IX">#REF!</definedName>
    <definedName name="DIV_IX_1" localSheetId="8">#REF!</definedName>
    <definedName name="DIV_IX_1" localSheetId="13">#REF!</definedName>
    <definedName name="DIV_IX_1" localSheetId="0">#REF!</definedName>
    <definedName name="DIV_IX_1" localSheetId="11">#REF!</definedName>
    <definedName name="DIV_IX_1" localSheetId="12">#REF!</definedName>
    <definedName name="DIV_IX_1" localSheetId="14">#REF!</definedName>
    <definedName name="DIV_IX_1" localSheetId="1">#REF!</definedName>
    <definedName name="DIV_IX_1" localSheetId="7">#REF!</definedName>
    <definedName name="DIV_IX_1" localSheetId="9">#REF!</definedName>
    <definedName name="DIV_IX_1" localSheetId="10">#REF!</definedName>
    <definedName name="DIV_IX_1">#REF!</definedName>
    <definedName name="DIV_V" localSheetId="8">#REF!</definedName>
    <definedName name="DIV_V" localSheetId="13">#REF!</definedName>
    <definedName name="DIV_V" localSheetId="0">#REF!</definedName>
    <definedName name="DIV_V" localSheetId="11">#REF!</definedName>
    <definedName name="DIV_V" localSheetId="12">#REF!</definedName>
    <definedName name="DIV_V" localSheetId="14">#REF!</definedName>
    <definedName name="DIV_V" localSheetId="1">#REF!</definedName>
    <definedName name="DIV_V" localSheetId="7">#REF!</definedName>
    <definedName name="DIV_V" localSheetId="9">#REF!</definedName>
    <definedName name="DIV_V" localSheetId="10">#REF!</definedName>
    <definedName name="DIV_V">#REF!</definedName>
    <definedName name="DIV_V_1" localSheetId="8">#REF!</definedName>
    <definedName name="DIV_V_1" localSheetId="13">#REF!</definedName>
    <definedName name="DIV_V_1" localSheetId="0">#REF!</definedName>
    <definedName name="DIV_V_1" localSheetId="11">#REF!</definedName>
    <definedName name="DIV_V_1" localSheetId="12">#REF!</definedName>
    <definedName name="DIV_V_1" localSheetId="14">#REF!</definedName>
    <definedName name="DIV_V_1" localSheetId="1">#REF!</definedName>
    <definedName name="DIV_V_1" localSheetId="7">#REF!</definedName>
    <definedName name="DIV_V_1" localSheetId="9">#REF!</definedName>
    <definedName name="DIV_V_1" localSheetId="10">#REF!</definedName>
    <definedName name="DIV_V_1">#REF!</definedName>
    <definedName name="DIV_VI" localSheetId="8">#REF!</definedName>
    <definedName name="DIV_VI" localSheetId="13">#REF!</definedName>
    <definedName name="DIV_VI" localSheetId="0">#REF!</definedName>
    <definedName name="DIV_VI" localSheetId="11">#REF!</definedName>
    <definedName name="DIV_VI" localSheetId="12">#REF!</definedName>
    <definedName name="DIV_VI" localSheetId="14">#REF!</definedName>
    <definedName name="DIV_VI" localSheetId="1">#REF!</definedName>
    <definedName name="DIV_VI" localSheetId="7">#REF!</definedName>
    <definedName name="DIV_VI" localSheetId="9">#REF!</definedName>
    <definedName name="DIV_VI" localSheetId="10">#REF!</definedName>
    <definedName name="DIV_VI">#REF!</definedName>
    <definedName name="DIV_VI_1" localSheetId="8">#REF!</definedName>
    <definedName name="DIV_VI_1" localSheetId="13">#REF!</definedName>
    <definedName name="DIV_VI_1" localSheetId="0">#REF!</definedName>
    <definedName name="DIV_VI_1" localSheetId="11">#REF!</definedName>
    <definedName name="DIV_VI_1" localSheetId="12">#REF!</definedName>
    <definedName name="DIV_VI_1" localSheetId="14">#REF!</definedName>
    <definedName name="DIV_VI_1" localSheetId="1">#REF!</definedName>
    <definedName name="DIV_VI_1" localSheetId="7">#REF!</definedName>
    <definedName name="DIV_VI_1" localSheetId="9">#REF!</definedName>
    <definedName name="DIV_VI_1" localSheetId="10">#REF!</definedName>
    <definedName name="DIV_VI_1">#REF!</definedName>
    <definedName name="DIV_VII" localSheetId="8">#REF!</definedName>
    <definedName name="DIV_VII" localSheetId="13">#REF!</definedName>
    <definedName name="DIV_VII" localSheetId="0">#REF!</definedName>
    <definedName name="DIV_VII" localSheetId="11">#REF!</definedName>
    <definedName name="DIV_VII" localSheetId="12">#REF!</definedName>
    <definedName name="DIV_VII" localSheetId="14">#REF!</definedName>
    <definedName name="DIV_VII" localSheetId="1">#REF!</definedName>
    <definedName name="DIV_VII" localSheetId="7">#REF!</definedName>
    <definedName name="DIV_VII" localSheetId="9">#REF!</definedName>
    <definedName name="DIV_VII" localSheetId="10">#REF!</definedName>
    <definedName name="DIV_VII">#REF!</definedName>
    <definedName name="DIV_VII_1" localSheetId="8">#REF!</definedName>
    <definedName name="DIV_VII_1" localSheetId="13">#REF!</definedName>
    <definedName name="DIV_VII_1" localSheetId="0">#REF!</definedName>
    <definedName name="DIV_VII_1" localSheetId="11">#REF!</definedName>
    <definedName name="DIV_VII_1" localSheetId="12">#REF!</definedName>
    <definedName name="DIV_VII_1" localSheetId="14">#REF!</definedName>
    <definedName name="DIV_VII_1" localSheetId="1">#REF!</definedName>
    <definedName name="DIV_VII_1" localSheetId="7">#REF!</definedName>
    <definedName name="DIV_VII_1" localSheetId="9">#REF!</definedName>
    <definedName name="DIV_VII_1" localSheetId="10">#REF!</definedName>
    <definedName name="DIV_VII_1">#REF!</definedName>
    <definedName name="DIV_VIII" localSheetId="8">#REF!</definedName>
    <definedName name="DIV_VIII" localSheetId="13">#REF!</definedName>
    <definedName name="DIV_VIII" localSheetId="0">#REF!</definedName>
    <definedName name="DIV_VIII" localSheetId="11">#REF!</definedName>
    <definedName name="DIV_VIII" localSheetId="12">#REF!</definedName>
    <definedName name="DIV_VIII" localSheetId="14">#REF!</definedName>
    <definedName name="DIV_VIII" localSheetId="1">#REF!</definedName>
    <definedName name="DIV_VIII" localSheetId="7">#REF!</definedName>
    <definedName name="DIV_VIII" localSheetId="9">#REF!</definedName>
    <definedName name="DIV_VIII" localSheetId="10">#REF!</definedName>
    <definedName name="DIV_VIII">#REF!</definedName>
    <definedName name="DIV_VIII_1" localSheetId="8">#REF!</definedName>
    <definedName name="DIV_VIII_1" localSheetId="13">#REF!</definedName>
    <definedName name="DIV_VIII_1" localSheetId="0">#REF!</definedName>
    <definedName name="DIV_VIII_1" localSheetId="11">#REF!</definedName>
    <definedName name="DIV_VIII_1" localSheetId="12">#REF!</definedName>
    <definedName name="DIV_VIII_1" localSheetId="14">#REF!</definedName>
    <definedName name="DIV_VIII_1" localSheetId="1">#REF!</definedName>
    <definedName name="DIV_VIII_1" localSheetId="7">#REF!</definedName>
    <definedName name="DIV_VIII_1" localSheetId="9">#REF!</definedName>
    <definedName name="DIV_VIII_1" localSheetId="10">#REF!</definedName>
    <definedName name="DIV_VIII_1">#REF!</definedName>
    <definedName name="DIV_X" localSheetId="8">#REF!</definedName>
    <definedName name="DIV_X" localSheetId="13">#REF!</definedName>
    <definedName name="DIV_X" localSheetId="0">#REF!</definedName>
    <definedName name="DIV_X" localSheetId="11">#REF!</definedName>
    <definedName name="DIV_X" localSheetId="12">#REF!</definedName>
    <definedName name="DIV_X" localSheetId="14">#REF!</definedName>
    <definedName name="DIV_X" localSheetId="1">#REF!</definedName>
    <definedName name="DIV_X" localSheetId="7">#REF!</definedName>
    <definedName name="DIV_X" localSheetId="9">#REF!</definedName>
    <definedName name="DIV_X" localSheetId="10">#REF!</definedName>
    <definedName name="DIV_X">#REF!</definedName>
    <definedName name="DIV_X_1" localSheetId="8">#REF!</definedName>
    <definedName name="DIV_X_1" localSheetId="13">#REF!</definedName>
    <definedName name="DIV_X_1" localSheetId="0">#REF!</definedName>
    <definedName name="DIV_X_1" localSheetId="11">#REF!</definedName>
    <definedName name="DIV_X_1" localSheetId="12">#REF!</definedName>
    <definedName name="DIV_X_1" localSheetId="14">#REF!</definedName>
    <definedName name="DIV_X_1" localSheetId="1">#REF!</definedName>
    <definedName name="DIV_X_1" localSheetId="7">#REF!</definedName>
    <definedName name="DIV_X_1" localSheetId="9">#REF!</definedName>
    <definedName name="DIV_X_1" localSheetId="10">#REF!</definedName>
    <definedName name="DIV_X_1">#REF!</definedName>
    <definedName name="DIV1_3" localSheetId="8">'[16]Kuantitas &amp; Harga'!#REF!</definedName>
    <definedName name="DIV1_3" localSheetId="13">'[16]Kuantitas &amp; Harga'!#REF!</definedName>
    <definedName name="DIV1_3" localSheetId="0">'[16]Kuantitas &amp; Harga'!#REF!</definedName>
    <definedName name="DIV1_3" localSheetId="11">'[16]Kuantitas &amp; Harga'!#REF!</definedName>
    <definedName name="DIV1_3" localSheetId="12">'[16]Kuantitas &amp; Harga'!#REF!</definedName>
    <definedName name="DIV1_3" localSheetId="14">'[16]Kuantitas &amp; Harga'!#REF!</definedName>
    <definedName name="DIV1_3" localSheetId="1">'[16]Kuantitas &amp; Harga'!#REF!</definedName>
    <definedName name="DIV1_3" localSheetId="7">'[16]Kuantitas &amp; Harga'!#REF!</definedName>
    <definedName name="DIV1_3" localSheetId="9">'[16]Kuantitas &amp; Harga'!#REF!</definedName>
    <definedName name="DIV1_3" localSheetId="10">'[16]Kuantitas &amp; Harga'!#REF!</definedName>
    <definedName name="DIV1_3">'[16]Kuantitas &amp; Harga'!#REF!</definedName>
    <definedName name="DIV10_1" localSheetId="8">'[16]Kuantitas &amp; Harga'!#REF!</definedName>
    <definedName name="DIV10_1" localSheetId="13">'[16]Kuantitas &amp; Harga'!#REF!</definedName>
    <definedName name="DIV10_1" localSheetId="0">'[16]Kuantitas &amp; Harga'!#REF!</definedName>
    <definedName name="DIV10_1" localSheetId="11">'[16]Kuantitas &amp; Harga'!#REF!</definedName>
    <definedName name="DIV10_1" localSheetId="12">'[16]Kuantitas &amp; Harga'!#REF!</definedName>
    <definedName name="DIV10_1" localSheetId="14">'[16]Kuantitas &amp; Harga'!#REF!</definedName>
    <definedName name="DIV10_1" localSheetId="1">'[16]Kuantitas &amp; Harga'!#REF!</definedName>
    <definedName name="DIV10_1" localSheetId="7">'[16]Kuantitas &amp; Harga'!#REF!</definedName>
    <definedName name="DIV10_1" localSheetId="9">'[16]Kuantitas &amp; Harga'!#REF!</definedName>
    <definedName name="DIV10_1" localSheetId="10">'[16]Kuantitas &amp; Harga'!#REF!</definedName>
    <definedName name="DIV10_1">'[16]Kuantitas &amp; Harga'!#REF!</definedName>
    <definedName name="DIV10_2" localSheetId="8">'[16]Kuantitas &amp; Harga'!#REF!</definedName>
    <definedName name="DIV10_2" localSheetId="13">'[16]Kuantitas &amp; Harga'!#REF!</definedName>
    <definedName name="DIV10_2" localSheetId="0">'[16]Kuantitas &amp; Harga'!#REF!</definedName>
    <definedName name="DIV10_2" localSheetId="11">'[16]Kuantitas &amp; Harga'!#REF!</definedName>
    <definedName name="DIV10_2" localSheetId="12">'[16]Kuantitas &amp; Harga'!#REF!</definedName>
    <definedName name="DIV10_2" localSheetId="14">'[16]Kuantitas &amp; Harga'!#REF!</definedName>
    <definedName name="DIV10_2" localSheetId="1">'[16]Kuantitas &amp; Harga'!#REF!</definedName>
    <definedName name="DIV10_2" localSheetId="7">'[16]Kuantitas &amp; Harga'!#REF!</definedName>
    <definedName name="DIV10_2" localSheetId="9">'[16]Kuantitas &amp; Harga'!#REF!</definedName>
    <definedName name="DIV10_2" localSheetId="10">'[16]Kuantitas &amp; Harga'!#REF!</definedName>
    <definedName name="DIV10_2">'[16]Kuantitas &amp; Harga'!#REF!</definedName>
    <definedName name="DIV10_3" localSheetId="8">'[16]Kuantitas &amp; Harga'!#REF!</definedName>
    <definedName name="DIV10_3" localSheetId="13">'[16]Kuantitas &amp; Harga'!#REF!</definedName>
    <definedName name="DIV10_3" localSheetId="0">'[16]Kuantitas &amp; Harga'!#REF!</definedName>
    <definedName name="DIV10_3" localSheetId="11">'[16]Kuantitas &amp; Harga'!#REF!</definedName>
    <definedName name="DIV10_3" localSheetId="12">'[16]Kuantitas &amp; Harga'!#REF!</definedName>
    <definedName name="DIV10_3" localSheetId="14">'[16]Kuantitas &amp; Harga'!#REF!</definedName>
    <definedName name="DIV10_3" localSheetId="1">'[16]Kuantitas &amp; Harga'!#REF!</definedName>
    <definedName name="DIV10_3" localSheetId="7">'[16]Kuantitas &amp; Harga'!#REF!</definedName>
    <definedName name="DIV10_3" localSheetId="9">'[16]Kuantitas &amp; Harga'!#REF!</definedName>
    <definedName name="DIV10_3" localSheetId="10">'[16]Kuantitas &amp; Harga'!#REF!</definedName>
    <definedName name="DIV10_3">'[16]Kuantitas &amp; Harga'!#REF!</definedName>
    <definedName name="DIV11_1" localSheetId="8">#REF!</definedName>
    <definedName name="DIV11_1" localSheetId="13">#REF!</definedName>
    <definedName name="DIV11_1" localSheetId="0">#REF!</definedName>
    <definedName name="DIV11_1" localSheetId="11">#REF!</definedName>
    <definedName name="DIV11_1" localSheetId="12">#REF!</definedName>
    <definedName name="DIV11_1" localSheetId="14">#REF!</definedName>
    <definedName name="DIV11_1" localSheetId="1">#REF!</definedName>
    <definedName name="DIV11_1" localSheetId="7">#REF!</definedName>
    <definedName name="DIV11_1" localSheetId="9">#REF!</definedName>
    <definedName name="DIV11_1" localSheetId="10">#REF!</definedName>
    <definedName name="DIV11_1">#REF!</definedName>
    <definedName name="DIV11_2" localSheetId="8">#REF!</definedName>
    <definedName name="DIV11_2" localSheetId="13">#REF!</definedName>
    <definedName name="DIV11_2" localSheetId="0">#REF!</definedName>
    <definedName name="DIV11_2" localSheetId="11">#REF!</definedName>
    <definedName name="DIV11_2" localSheetId="12">#REF!</definedName>
    <definedName name="DIV11_2" localSheetId="14">#REF!</definedName>
    <definedName name="DIV11_2" localSheetId="1">#REF!</definedName>
    <definedName name="DIV11_2" localSheetId="7">#REF!</definedName>
    <definedName name="DIV11_2" localSheetId="9">#REF!</definedName>
    <definedName name="DIV11_2" localSheetId="10">#REF!</definedName>
    <definedName name="DIV11_2">#REF!</definedName>
    <definedName name="DIV11_3" localSheetId="8">'[16]Kuantitas &amp; Harga'!#REF!</definedName>
    <definedName name="DIV11_3" localSheetId="13">'[16]Kuantitas &amp; Harga'!#REF!</definedName>
    <definedName name="DIV11_3" localSheetId="0">'[16]Kuantitas &amp; Harga'!#REF!</definedName>
    <definedName name="DIV11_3" localSheetId="11">'[16]Kuantitas &amp; Harga'!#REF!</definedName>
    <definedName name="DIV11_3" localSheetId="12">'[16]Kuantitas &amp; Harga'!#REF!</definedName>
    <definedName name="DIV11_3" localSheetId="14">'[16]Kuantitas &amp; Harga'!#REF!</definedName>
    <definedName name="DIV11_3" localSheetId="1">'[16]Kuantitas &amp; Harga'!#REF!</definedName>
    <definedName name="DIV11_3" localSheetId="7">'[16]Kuantitas &amp; Harga'!#REF!</definedName>
    <definedName name="DIV11_3" localSheetId="9">'[16]Kuantitas &amp; Harga'!#REF!</definedName>
    <definedName name="DIV11_3" localSheetId="10">'[16]Kuantitas &amp; Harga'!#REF!</definedName>
    <definedName name="DIV11_3">'[16]Kuantitas &amp; Harga'!#REF!</definedName>
    <definedName name="DIV2_3" localSheetId="8">'[16]Kuantitas &amp; Harga'!#REF!</definedName>
    <definedName name="DIV2_3" localSheetId="13">'[16]Kuantitas &amp; Harga'!#REF!</definedName>
    <definedName name="DIV2_3" localSheetId="0">'[16]Kuantitas &amp; Harga'!#REF!</definedName>
    <definedName name="DIV2_3" localSheetId="11">'[16]Kuantitas &amp; Harga'!#REF!</definedName>
    <definedName name="DIV2_3" localSheetId="12">'[16]Kuantitas &amp; Harga'!#REF!</definedName>
    <definedName name="DIV2_3" localSheetId="14">'[16]Kuantitas &amp; Harga'!#REF!</definedName>
    <definedName name="DIV2_3" localSheetId="1">'[16]Kuantitas &amp; Harga'!#REF!</definedName>
    <definedName name="DIV2_3" localSheetId="7">'[16]Kuantitas &amp; Harga'!#REF!</definedName>
    <definedName name="DIV2_3" localSheetId="9">'[16]Kuantitas &amp; Harga'!#REF!</definedName>
    <definedName name="DIV2_3" localSheetId="10">'[16]Kuantitas &amp; Harga'!#REF!</definedName>
    <definedName name="DIV2_3">'[16]Kuantitas &amp; Harga'!#REF!</definedName>
    <definedName name="DIV3_3" localSheetId="8">'[16]Kuantitas &amp; Harga'!#REF!</definedName>
    <definedName name="DIV3_3" localSheetId="13">'[16]Kuantitas &amp; Harga'!#REF!</definedName>
    <definedName name="DIV3_3" localSheetId="0">'[16]Kuantitas &amp; Harga'!#REF!</definedName>
    <definedName name="DIV3_3" localSheetId="11">'[16]Kuantitas &amp; Harga'!#REF!</definedName>
    <definedName name="DIV3_3" localSheetId="12">'[16]Kuantitas &amp; Harga'!#REF!</definedName>
    <definedName name="DIV3_3" localSheetId="14">'[16]Kuantitas &amp; Harga'!#REF!</definedName>
    <definedName name="DIV3_3" localSheetId="1">'[16]Kuantitas &amp; Harga'!#REF!</definedName>
    <definedName name="DIV3_3" localSheetId="7">'[16]Kuantitas &amp; Harga'!#REF!</definedName>
    <definedName name="DIV3_3" localSheetId="9">'[16]Kuantitas &amp; Harga'!#REF!</definedName>
    <definedName name="DIV3_3" localSheetId="10">'[16]Kuantitas &amp; Harga'!#REF!</definedName>
    <definedName name="DIV3_3">'[16]Kuantitas &amp; Harga'!#REF!</definedName>
    <definedName name="DIV4_3" localSheetId="8">'[16]Kuantitas &amp; Harga'!#REF!</definedName>
    <definedName name="DIV4_3" localSheetId="13">'[16]Kuantitas &amp; Harga'!#REF!</definedName>
    <definedName name="DIV4_3" localSheetId="0">'[16]Kuantitas &amp; Harga'!#REF!</definedName>
    <definedName name="DIV4_3" localSheetId="11">'[16]Kuantitas &amp; Harga'!#REF!</definedName>
    <definedName name="DIV4_3" localSheetId="12">'[16]Kuantitas &amp; Harga'!#REF!</definedName>
    <definedName name="DIV4_3" localSheetId="14">'[16]Kuantitas &amp; Harga'!#REF!</definedName>
    <definedName name="DIV4_3" localSheetId="1">'[16]Kuantitas &amp; Harga'!#REF!</definedName>
    <definedName name="DIV4_3" localSheetId="7">'[16]Kuantitas &amp; Harga'!#REF!</definedName>
    <definedName name="DIV4_3" localSheetId="9">'[16]Kuantitas &amp; Harga'!#REF!</definedName>
    <definedName name="DIV4_3" localSheetId="10">'[16]Kuantitas &amp; Harga'!#REF!</definedName>
    <definedName name="DIV4_3">'[16]Kuantitas &amp; Harga'!#REF!</definedName>
    <definedName name="DIV5_3" localSheetId="8">'[16]Kuantitas &amp; Harga'!#REF!</definedName>
    <definedName name="DIV5_3" localSheetId="13">'[16]Kuantitas &amp; Harga'!#REF!</definedName>
    <definedName name="DIV5_3" localSheetId="0">'[16]Kuantitas &amp; Harga'!#REF!</definedName>
    <definedName name="DIV5_3" localSheetId="11">'[16]Kuantitas &amp; Harga'!#REF!</definedName>
    <definedName name="DIV5_3" localSheetId="12">'[16]Kuantitas &amp; Harga'!#REF!</definedName>
    <definedName name="DIV5_3" localSheetId="14">'[16]Kuantitas &amp; Harga'!#REF!</definedName>
    <definedName name="DIV5_3" localSheetId="1">'[16]Kuantitas &amp; Harga'!#REF!</definedName>
    <definedName name="DIV5_3" localSheetId="7">'[16]Kuantitas &amp; Harga'!#REF!</definedName>
    <definedName name="DIV5_3" localSheetId="9">'[16]Kuantitas &amp; Harga'!#REF!</definedName>
    <definedName name="DIV5_3" localSheetId="10">'[16]Kuantitas &amp; Harga'!#REF!</definedName>
    <definedName name="DIV5_3">'[16]Kuantitas &amp; Harga'!#REF!</definedName>
    <definedName name="DIV6_3" localSheetId="8">'[16]Kuantitas &amp; Harga'!#REF!</definedName>
    <definedName name="DIV6_3" localSheetId="13">'[16]Kuantitas &amp; Harga'!#REF!</definedName>
    <definedName name="DIV6_3" localSheetId="0">'[16]Kuantitas &amp; Harga'!#REF!</definedName>
    <definedName name="DIV6_3" localSheetId="11">'[16]Kuantitas &amp; Harga'!#REF!</definedName>
    <definedName name="DIV6_3" localSheetId="12">'[16]Kuantitas &amp; Harga'!#REF!</definedName>
    <definedName name="DIV6_3" localSheetId="14">'[16]Kuantitas &amp; Harga'!#REF!</definedName>
    <definedName name="DIV6_3" localSheetId="1">'[16]Kuantitas &amp; Harga'!#REF!</definedName>
    <definedName name="DIV6_3" localSheetId="7">'[16]Kuantitas &amp; Harga'!#REF!</definedName>
    <definedName name="DIV6_3" localSheetId="9">'[16]Kuantitas &amp; Harga'!#REF!</definedName>
    <definedName name="DIV6_3" localSheetId="10">'[16]Kuantitas &amp; Harga'!#REF!</definedName>
    <definedName name="DIV6_3">'[16]Kuantitas &amp; Harga'!#REF!</definedName>
    <definedName name="DIV7_3" localSheetId="8">'[16]Kuantitas &amp; Harga'!#REF!</definedName>
    <definedName name="DIV7_3" localSheetId="13">'[16]Kuantitas &amp; Harga'!#REF!</definedName>
    <definedName name="DIV7_3" localSheetId="0">'[16]Kuantitas &amp; Harga'!#REF!</definedName>
    <definedName name="DIV7_3" localSheetId="11">'[16]Kuantitas &amp; Harga'!#REF!</definedName>
    <definedName name="DIV7_3" localSheetId="12">'[16]Kuantitas &amp; Harga'!#REF!</definedName>
    <definedName name="DIV7_3" localSheetId="14">'[16]Kuantitas &amp; Harga'!#REF!</definedName>
    <definedName name="DIV7_3" localSheetId="1">'[16]Kuantitas &amp; Harga'!#REF!</definedName>
    <definedName name="DIV7_3" localSheetId="7">'[16]Kuantitas &amp; Harga'!#REF!</definedName>
    <definedName name="DIV7_3" localSheetId="9">'[16]Kuantitas &amp; Harga'!#REF!</definedName>
    <definedName name="DIV7_3" localSheetId="10">'[16]Kuantitas &amp; Harga'!#REF!</definedName>
    <definedName name="DIV7_3">'[16]Kuantitas &amp; Harga'!#REF!</definedName>
    <definedName name="DIV8_3" localSheetId="8">'[16]Kuantitas &amp; Harga'!#REF!</definedName>
    <definedName name="DIV8_3" localSheetId="13">'[16]Kuantitas &amp; Harga'!#REF!</definedName>
    <definedName name="DIV8_3" localSheetId="0">'[16]Kuantitas &amp; Harga'!#REF!</definedName>
    <definedName name="DIV8_3" localSheetId="11">'[16]Kuantitas &amp; Harga'!#REF!</definedName>
    <definedName name="DIV8_3" localSheetId="12">'[16]Kuantitas &amp; Harga'!#REF!</definedName>
    <definedName name="DIV8_3" localSheetId="14">'[16]Kuantitas &amp; Harga'!#REF!</definedName>
    <definedName name="DIV8_3" localSheetId="1">'[16]Kuantitas &amp; Harga'!#REF!</definedName>
    <definedName name="DIV8_3" localSheetId="7">'[16]Kuantitas &amp; Harga'!#REF!</definedName>
    <definedName name="DIV8_3" localSheetId="9">'[16]Kuantitas &amp; Harga'!#REF!</definedName>
    <definedName name="DIV8_3" localSheetId="10">'[16]Kuantitas &amp; Harga'!#REF!</definedName>
    <definedName name="DIV8_3">'[16]Kuantitas &amp; Harga'!#REF!</definedName>
    <definedName name="DIV9_3" localSheetId="8">'[16]Kuantitas &amp; Harga'!#REF!</definedName>
    <definedName name="DIV9_3" localSheetId="13">'[16]Kuantitas &amp; Harga'!#REF!</definedName>
    <definedName name="DIV9_3" localSheetId="0">'[16]Kuantitas &amp; Harga'!#REF!</definedName>
    <definedName name="DIV9_3" localSheetId="11">'[16]Kuantitas &amp; Harga'!#REF!</definedName>
    <definedName name="DIV9_3" localSheetId="12">'[16]Kuantitas &amp; Harga'!#REF!</definedName>
    <definedName name="DIV9_3" localSheetId="14">'[16]Kuantitas &amp; Harga'!#REF!</definedName>
    <definedName name="DIV9_3" localSheetId="1">'[16]Kuantitas &amp; Harga'!#REF!</definedName>
    <definedName name="DIV9_3" localSheetId="7">'[16]Kuantitas &amp; Harga'!#REF!</definedName>
    <definedName name="DIV9_3" localSheetId="9">'[16]Kuantitas &amp; Harga'!#REF!</definedName>
    <definedName name="DIV9_3" localSheetId="10">'[16]Kuantitas &amp; Harga'!#REF!</definedName>
    <definedName name="DIV9_3">'[16]Kuantitas &amp; Harga'!#REF!</definedName>
    <definedName name="DIVI">'[3]BILL MC 1'!$P$18</definedName>
    <definedName name="DIVII">'[3]BILL MC 1'!$P$70</definedName>
    <definedName name="DIVIII">'[3]BILL MC 1'!$P$122</definedName>
    <definedName name="DIVISI" localSheetId="8">#REF!</definedName>
    <definedName name="DIVISI" localSheetId="13">#REF!</definedName>
    <definedName name="DIVISI" localSheetId="0">#REF!</definedName>
    <definedName name="DIVISI" localSheetId="11">#REF!</definedName>
    <definedName name="DIVISI" localSheetId="12">#REF!</definedName>
    <definedName name="DIVISI" localSheetId="14">#REF!</definedName>
    <definedName name="DIVISI" localSheetId="1">#REF!</definedName>
    <definedName name="DIVISI" localSheetId="7">#REF!</definedName>
    <definedName name="DIVISI" localSheetId="9">#REF!</definedName>
    <definedName name="DIVISI" localSheetId="10">#REF!</definedName>
    <definedName name="DIVISI">#REF!</definedName>
    <definedName name="DIVIV">'[3]BILL MC 1'!$P$174</definedName>
    <definedName name="DIVIX">'[3]BILL MC 1'!$P$382</definedName>
    <definedName name="DIVV">'[3]BILL MC 1'!$P$226</definedName>
    <definedName name="DIVVI" localSheetId="8">'[3]BILL MC 1'!#REF!</definedName>
    <definedName name="DIVVI" localSheetId="13">'[3]BILL MC 1'!#REF!</definedName>
    <definedName name="DIVVI" localSheetId="0">'[3]BILL MC 1'!#REF!</definedName>
    <definedName name="DIVVI" localSheetId="11">'[3]BILL MC 1'!#REF!</definedName>
    <definedName name="DIVVI" localSheetId="12">'[3]BILL MC 1'!#REF!</definedName>
    <definedName name="DIVVI" localSheetId="14">'[3]BILL MC 1'!#REF!</definedName>
    <definedName name="DIVVI" localSheetId="1">'[3]BILL MC 1'!#REF!</definedName>
    <definedName name="DIVVI" localSheetId="7">'[3]BILL MC 1'!#REF!</definedName>
    <definedName name="DIVVI" localSheetId="9">'[3]BILL MC 1'!#REF!</definedName>
    <definedName name="DIVVI" localSheetId="10">'[3]BILL MC 1'!#REF!</definedName>
    <definedName name="DIVVI">'[3]BILL MC 1'!#REF!</definedName>
    <definedName name="DIVVII">'[3]BILL MC 1'!$P$278</definedName>
    <definedName name="DIVVIII">'[3]BILL MC 1'!$P$330</definedName>
    <definedName name="DIVX">'[3]BILL MC 1'!$P$434</definedName>
    <definedName name="DL15HT" localSheetId="8">[8]TONGKE_HT!#REF!</definedName>
    <definedName name="DL15HT" localSheetId="13">[8]TONGKE_HT!#REF!</definedName>
    <definedName name="DL15HT" localSheetId="0">[8]TONGKE_HT!#REF!</definedName>
    <definedName name="DL15HT" localSheetId="11">[8]TONGKE_HT!#REF!</definedName>
    <definedName name="DL15HT" localSheetId="12">[8]TONGKE_HT!#REF!</definedName>
    <definedName name="DL15HT" localSheetId="14">[8]TONGKE_HT!#REF!</definedName>
    <definedName name="DL15HT" localSheetId="1">[8]TONGKE_HT!#REF!</definedName>
    <definedName name="DL15HT" localSheetId="7">[8]TONGKE_HT!#REF!</definedName>
    <definedName name="DL15HT" localSheetId="9">[8]TONGKE_HT!#REF!</definedName>
    <definedName name="DL15HT" localSheetId="10">[8]TONGKE_HT!#REF!</definedName>
    <definedName name="DL15HT">[8]TONGKE_HT!#REF!</definedName>
    <definedName name="DL16HT" localSheetId="8">[8]TONGKE_HT!#REF!</definedName>
    <definedName name="DL16HT" localSheetId="13">[8]TONGKE_HT!#REF!</definedName>
    <definedName name="DL16HT" localSheetId="0">[8]TONGKE_HT!#REF!</definedName>
    <definedName name="DL16HT" localSheetId="11">[8]TONGKE_HT!#REF!</definedName>
    <definedName name="DL16HT" localSheetId="12">[8]TONGKE_HT!#REF!</definedName>
    <definedName name="DL16HT" localSheetId="14">[8]TONGKE_HT!#REF!</definedName>
    <definedName name="DL16HT" localSheetId="1">[8]TONGKE_HT!#REF!</definedName>
    <definedName name="DL16HT" localSheetId="7">[8]TONGKE_HT!#REF!</definedName>
    <definedName name="DL16HT" localSheetId="9">[8]TONGKE_HT!#REF!</definedName>
    <definedName name="DL16HT" localSheetId="10">[8]TONGKE_HT!#REF!</definedName>
    <definedName name="DL16HT">[8]TONGKE_HT!#REF!</definedName>
    <definedName name="DL19HT" localSheetId="8">[8]TONGKE_HT!#REF!</definedName>
    <definedName name="DL19HT" localSheetId="13">[8]TONGKE_HT!#REF!</definedName>
    <definedName name="DL19HT" localSheetId="0">[8]TONGKE_HT!#REF!</definedName>
    <definedName name="DL19HT" localSheetId="11">[8]TONGKE_HT!#REF!</definedName>
    <definedName name="DL19HT" localSheetId="12">[8]TONGKE_HT!#REF!</definedName>
    <definedName name="DL19HT" localSheetId="14">[8]TONGKE_HT!#REF!</definedName>
    <definedName name="DL19HT" localSheetId="1">[8]TONGKE_HT!#REF!</definedName>
    <definedName name="DL19HT" localSheetId="7">[8]TONGKE_HT!#REF!</definedName>
    <definedName name="DL19HT" localSheetId="9">[8]TONGKE_HT!#REF!</definedName>
    <definedName name="DL19HT" localSheetId="10">[8]TONGKE_HT!#REF!</definedName>
    <definedName name="DL19HT">[8]TONGKE_HT!#REF!</definedName>
    <definedName name="DL20HT" localSheetId="8">[8]TONGKE_HT!#REF!</definedName>
    <definedName name="DL20HT" localSheetId="13">[8]TONGKE_HT!#REF!</definedName>
    <definedName name="DL20HT" localSheetId="0">[8]TONGKE_HT!#REF!</definedName>
    <definedName name="DL20HT" localSheetId="11">[8]TONGKE_HT!#REF!</definedName>
    <definedName name="DL20HT" localSheetId="12">[8]TONGKE_HT!#REF!</definedName>
    <definedName name="DL20HT" localSheetId="14">[8]TONGKE_HT!#REF!</definedName>
    <definedName name="DL20HT" localSheetId="1">[8]TONGKE_HT!#REF!</definedName>
    <definedName name="DL20HT" localSheetId="7">[8]TONGKE_HT!#REF!</definedName>
    <definedName name="DL20HT" localSheetId="9">[8]TONGKE_HT!#REF!</definedName>
    <definedName name="DL20HT" localSheetId="10">[8]TONGKE_HT!#REF!</definedName>
    <definedName name="DL20HT">[8]TONGKE_HT!#REF!</definedName>
    <definedName name="dongia">[8]DG!$A$4:$I$567</definedName>
    <definedName name="dongia1">[8]DG!$A$4:$H$606</definedName>
    <definedName name="double" localSheetId="8">#REF!</definedName>
    <definedName name="double" localSheetId="13">#REF!</definedName>
    <definedName name="double" localSheetId="0">#REF!</definedName>
    <definedName name="double" localSheetId="11">#REF!</definedName>
    <definedName name="double" localSheetId="12">#REF!</definedName>
    <definedName name="double" localSheetId="14">#REF!</definedName>
    <definedName name="double" localSheetId="1">#REF!</definedName>
    <definedName name="double" localSheetId="7">#REF!</definedName>
    <definedName name="double" localSheetId="9">#REF!</definedName>
    <definedName name="double" localSheetId="10">#REF!</definedName>
    <definedName name="double">#REF!</definedName>
    <definedName name="DRAINASE" localSheetId="8">#REF!</definedName>
    <definedName name="DRAINASE" localSheetId="13">#REF!</definedName>
    <definedName name="DRAINASE" localSheetId="0">#REF!</definedName>
    <definedName name="DRAINASE" localSheetId="11">#REF!</definedName>
    <definedName name="DRAINASE" localSheetId="12">#REF!</definedName>
    <definedName name="DRAINASE" localSheetId="14">#REF!</definedName>
    <definedName name="DRAINASE" localSheetId="1">#REF!</definedName>
    <definedName name="DRAINASE" localSheetId="7">#REF!</definedName>
    <definedName name="DRAINASE" localSheetId="9">#REF!</definedName>
    <definedName name="DRAINASE" localSheetId="10">#REF!</definedName>
    <definedName name="DRAINASE">#REF!</definedName>
    <definedName name="DRAINASE_1" localSheetId="8">'[16]Kuantitas &amp; Harga'!#REF!</definedName>
    <definedName name="DRAINASE_1" localSheetId="13">'[16]Kuantitas &amp; Harga'!#REF!</definedName>
    <definedName name="DRAINASE_1" localSheetId="0">'[16]Kuantitas &amp; Harga'!#REF!</definedName>
    <definedName name="DRAINASE_1" localSheetId="11">'[16]Kuantitas &amp; Harga'!#REF!</definedName>
    <definedName name="DRAINASE_1" localSheetId="12">'[16]Kuantitas &amp; Harga'!#REF!</definedName>
    <definedName name="DRAINASE_1" localSheetId="14">'[16]Kuantitas &amp; Harga'!#REF!</definedName>
    <definedName name="DRAINASE_1" localSheetId="1">'[16]Kuantitas &amp; Harga'!#REF!</definedName>
    <definedName name="DRAINASE_1" localSheetId="7">'[16]Kuantitas &amp; Harga'!#REF!</definedName>
    <definedName name="DRAINASE_1" localSheetId="9">'[16]Kuantitas &amp; Harga'!#REF!</definedName>
    <definedName name="DRAINASE_1" localSheetId="10">'[16]Kuantitas &amp; Harga'!#REF!</definedName>
    <definedName name="DRAINASE_1">'[16]Kuantitas &amp; Harga'!#REF!</definedName>
    <definedName name="DRAINASE_2" localSheetId="8">'[16]Kuantitas &amp; Harga'!#REF!</definedName>
    <definedName name="DRAINASE_2" localSheetId="13">'[16]Kuantitas &amp; Harga'!#REF!</definedName>
    <definedName name="DRAINASE_2" localSheetId="0">'[16]Kuantitas &amp; Harga'!#REF!</definedName>
    <definedName name="DRAINASE_2" localSheetId="11">'[16]Kuantitas &amp; Harga'!#REF!</definedName>
    <definedName name="DRAINASE_2" localSheetId="12">'[16]Kuantitas &amp; Harga'!#REF!</definedName>
    <definedName name="DRAINASE_2" localSheetId="14">'[16]Kuantitas &amp; Harga'!#REF!</definedName>
    <definedName name="DRAINASE_2" localSheetId="1">'[16]Kuantitas &amp; Harga'!#REF!</definedName>
    <definedName name="DRAINASE_2" localSheetId="7">'[16]Kuantitas &amp; Harga'!#REF!</definedName>
    <definedName name="DRAINASE_2" localSheetId="9">'[16]Kuantitas &amp; Harga'!#REF!</definedName>
    <definedName name="DRAINASE_2" localSheetId="10">'[16]Kuantitas &amp; Harga'!#REF!</definedName>
    <definedName name="DRAINASE_2">'[16]Kuantitas &amp; Harga'!#REF!</definedName>
    <definedName name="DRAINASE_3" localSheetId="8">'[16]Kuantitas &amp; Harga'!#REF!</definedName>
    <definedName name="DRAINASE_3" localSheetId="13">'[16]Kuantitas &amp; Harga'!#REF!</definedName>
    <definedName name="DRAINASE_3" localSheetId="0">'[16]Kuantitas &amp; Harga'!#REF!</definedName>
    <definedName name="DRAINASE_3" localSheetId="11">'[16]Kuantitas &amp; Harga'!#REF!</definedName>
    <definedName name="DRAINASE_3" localSheetId="12">'[16]Kuantitas &amp; Harga'!#REF!</definedName>
    <definedName name="DRAINASE_3" localSheetId="14">'[16]Kuantitas &amp; Harga'!#REF!</definedName>
    <definedName name="DRAINASE_3" localSheetId="1">'[16]Kuantitas &amp; Harga'!#REF!</definedName>
    <definedName name="DRAINASE_3" localSheetId="7">'[16]Kuantitas &amp; Harga'!#REF!</definedName>
    <definedName name="DRAINASE_3" localSheetId="9">'[16]Kuantitas &amp; Harga'!#REF!</definedName>
    <definedName name="DRAINASE_3" localSheetId="10">'[16]Kuantitas &amp; Harga'!#REF!</definedName>
    <definedName name="DRAINASE_3">'[16]Kuantitas &amp; Harga'!#REF!</definedName>
    <definedName name="ds1pnc" localSheetId="8">#REF!</definedName>
    <definedName name="ds1pnc" localSheetId="13">#REF!</definedName>
    <definedName name="ds1pnc" localSheetId="0">#REF!</definedName>
    <definedName name="ds1pnc" localSheetId="11">#REF!</definedName>
    <definedName name="ds1pnc" localSheetId="12">#REF!</definedName>
    <definedName name="ds1pnc" localSheetId="14">#REF!</definedName>
    <definedName name="ds1pnc" localSheetId="1">#REF!</definedName>
    <definedName name="ds1pnc" localSheetId="7">#REF!</definedName>
    <definedName name="ds1pnc" localSheetId="9">#REF!</definedName>
    <definedName name="ds1pnc" localSheetId="10">#REF!</definedName>
    <definedName name="ds1pnc">#REF!</definedName>
    <definedName name="ds1pvl" localSheetId="8">#REF!</definedName>
    <definedName name="ds1pvl" localSheetId="13">#REF!</definedName>
    <definedName name="ds1pvl" localSheetId="0">#REF!</definedName>
    <definedName name="ds1pvl" localSheetId="11">#REF!</definedName>
    <definedName name="ds1pvl" localSheetId="12">#REF!</definedName>
    <definedName name="ds1pvl" localSheetId="14">#REF!</definedName>
    <definedName name="ds1pvl" localSheetId="1">#REF!</definedName>
    <definedName name="ds1pvl" localSheetId="7">#REF!</definedName>
    <definedName name="ds1pvl" localSheetId="9">#REF!</definedName>
    <definedName name="ds1pvl" localSheetId="10">#REF!</definedName>
    <definedName name="ds1pvl">#REF!</definedName>
    <definedName name="ds3pnc" localSheetId="8">#REF!</definedName>
    <definedName name="ds3pnc" localSheetId="13">#REF!</definedName>
    <definedName name="ds3pnc" localSheetId="0">#REF!</definedName>
    <definedName name="ds3pnc" localSheetId="11">#REF!</definedName>
    <definedName name="ds3pnc" localSheetId="12">#REF!</definedName>
    <definedName name="ds3pnc" localSheetId="14">#REF!</definedName>
    <definedName name="ds3pnc" localSheetId="1">#REF!</definedName>
    <definedName name="ds3pnc" localSheetId="7">#REF!</definedName>
    <definedName name="ds3pnc" localSheetId="9">#REF!</definedName>
    <definedName name="ds3pnc" localSheetId="10">#REF!</definedName>
    <definedName name="ds3pnc">#REF!</definedName>
    <definedName name="ds3pvl" localSheetId="8">#REF!</definedName>
    <definedName name="ds3pvl" localSheetId="13">#REF!</definedName>
    <definedName name="ds3pvl" localSheetId="0">#REF!</definedName>
    <definedName name="ds3pvl" localSheetId="11">#REF!</definedName>
    <definedName name="ds3pvl" localSheetId="12">#REF!</definedName>
    <definedName name="ds3pvl" localSheetId="14">#REF!</definedName>
    <definedName name="ds3pvl" localSheetId="1">#REF!</definedName>
    <definedName name="ds3pvl" localSheetId="7">#REF!</definedName>
    <definedName name="ds3pvl" localSheetId="9">#REF!</definedName>
    <definedName name="ds3pvl" localSheetId="10">#REF!</definedName>
    <definedName name="ds3pvl">#REF!</definedName>
    <definedName name="dsct3pnc" localSheetId="8">[8]_REF!#REF!</definedName>
    <definedName name="dsct3pnc" localSheetId="13">[8]_REF!#REF!</definedName>
    <definedName name="dsct3pnc" localSheetId="0">[8]_REF!#REF!</definedName>
    <definedName name="dsct3pnc" localSheetId="11">[8]_REF!#REF!</definedName>
    <definedName name="dsct3pnc" localSheetId="12">[8]_REF!#REF!</definedName>
    <definedName name="dsct3pnc" localSheetId="14">[8]_REF!#REF!</definedName>
    <definedName name="dsct3pnc" localSheetId="1">[8]_REF!#REF!</definedName>
    <definedName name="dsct3pnc" localSheetId="7">[8]_REF!#REF!</definedName>
    <definedName name="dsct3pnc" localSheetId="9">[8]_REF!#REF!</definedName>
    <definedName name="dsct3pnc" localSheetId="10">[8]_REF!#REF!</definedName>
    <definedName name="dsct3pnc">[8]_REF!#REF!</definedName>
    <definedName name="dsct3pvl" localSheetId="8">[8]_REF!#REF!</definedName>
    <definedName name="dsct3pvl" localSheetId="13">[8]_REF!#REF!</definedName>
    <definedName name="dsct3pvl" localSheetId="0">[8]_REF!#REF!</definedName>
    <definedName name="dsct3pvl" localSheetId="11">[8]_REF!#REF!</definedName>
    <definedName name="dsct3pvl" localSheetId="12">[8]_REF!#REF!</definedName>
    <definedName name="dsct3pvl" localSheetId="14">[8]_REF!#REF!</definedName>
    <definedName name="dsct3pvl" localSheetId="1">[8]_REF!#REF!</definedName>
    <definedName name="dsct3pvl" localSheetId="7">[8]_REF!#REF!</definedName>
    <definedName name="dsct3pvl" localSheetId="9">[8]_REF!#REF!</definedName>
    <definedName name="dsct3pvl" localSheetId="10">[8]_REF!#REF!</definedName>
    <definedName name="dsct3pvl">[8]_REF!#REF!</definedName>
    <definedName name="dt" localSheetId="8">'[45]DU&amp;B'!#REF!</definedName>
    <definedName name="dt" localSheetId="13">'[45]DU&amp;B'!#REF!</definedName>
    <definedName name="dt" localSheetId="0">'[45]DU&amp;B'!#REF!</definedName>
    <definedName name="dt" localSheetId="11">'[45]DU&amp;B'!#REF!</definedName>
    <definedName name="dt" localSheetId="12">'[45]DU&amp;B'!#REF!</definedName>
    <definedName name="dt" localSheetId="14">'[45]DU&amp;B'!#REF!</definedName>
    <definedName name="dt" localSheetId="1">'[45]DU&amp;B'!#REF!</definedName>
    <definedName name="dt" localSheetId="7">'[45]DU&amp;B'!#REF!</definedName>
    <definedName name="dt" localSheetId="9">'[45]DU&amp;B'!#REF!</definedName>
    <definedName name="dt" localSheetId="10">'[45]DU&amp;B'!#REF!</definedName>
    <definedName name="dt">'[45]DU&amp;B'!#REF!</definedName>
    <definedName name="du" localSheetId="8">#REF!</definedName>
    <definedName name="du" localSheetId="13">#REF!</definedName>
    <definedName name="du" localSheetId="0">#REF!</definedName>
    <definedName name="du" localSheetId="11">#REF!</definedName>
    <definedName name="du" localSheetId="12">#REF!</definedName>
    <definedName name="du" localSheetId="14">#REF!</definedName>
    <definedName name="du" localSheetId="1">#REF!</definedName>
    <definedName name="du" localSheetId="7">#REF!</definedName>
    <definedName name="du" localSheetId="9">#REF!</definedName>
    <definedName name="du" localSheetId="10">#REF!</definedName>
    <definedName name="du">#REF!</definedName>
    <definedName name="dua" localSheetId="8">#REF!</definedName>
    <definedName name="dua" localSheetId="13">#REF!</definedName>
    <definedName name="dua" localSheetId="0">#REF!</definedName>
    <definedName name="dua" localSheetId="11">#REF!</definedName>
    <definedName name="dua" localSheetId="12">#REF!</definedName>
    <definedName name="dua" localSheetId="14">#REF!</definedName>
    <definedName name="dua" localSheetId="1">#REF!</definedName>
    <definedName name="dua" localSheetId="7">#REF!</definedName>
    <definedName name="dua" localSheetId="9">#REF!</definedName>
    <definedName name="dua" localSheetId="10">#REF!</definedName>
    <definedName name="dua">#REF!</definedName>
    <definedName name="dump34" localSheetId="8">#REF!</definedName>
    <definedName name="dump34" localSheetId="13">#REF!</definedName>
    <definedName name="dump34" localSheetId="0">#REF!</definedName>
    <definedName name="dump34" localSheetId="11">#REF!</definedName>
    <definedName name="dump34" localSheetId="12">#REF!</definedName>
    <definedName name="dump34" localSheetId="14">#REF!</definedName>
    <definedName name="dump34" localSheetId="1">#REF!</definedName>
    <definedName name="dump34" localSheetId="7">#REF!</definedName>
    <definedName name="dump34" localSheetId="9">#REF!</definedName>
    <definedName name="dump34" localSheetId="10">#REF!</definedName>
    <definedName name="dump34">#REF!</definedName>
    <definedName name="dump68" localSheetId="8">#REF!</definedName>
    <definedName name="dump68" localSheetId="13">#REF!</definedName>
    <definedName name="dump68" localSheetId="0">#REF!</definedName>
    <definedName name="dump68" localSheetId="11">#REF!</definedName>
    <definedName name="dump68" localSheetId="12">#REF!</definedName>
    <definedName name="dump68" localSheetId="14">#REF!</definedName>
    <definedName name="dump68" localSheetId="1">#REF!</definedName>
    <definedName name="dump68" localSheetId="7">#REF!</definedName>
    <definedName name="dump68" localSheetId="9">#REF!</definedName>
    <definedName name="dump68" localSheetId="10">#REF!</definedName>
    <definedName name="dump68">#REF!</definedName>
    <definedName name="DUMPTRUCK1">[14]Peralatan!$A$414:$J$472</definedName>
    <definedName name="DUMPTRUCK2">[14]Peralatan!$A$473:$J$531</definedName>
    <definedName name="DUMPTRUCK321">[1]ANL!$J$1085</definedName>
    <definedName name="DUMPTRUCK321_1" localSheetId="8">#REF!</definedName>
    <definedName name="DUMPTRUCK321_1" localSheetId="13">#REF!</definedName>
    <definedName name="DUMPTRUCK321_1" localSheetId="0">#REF!</definedName>
    <definedName name="DUMPTRUCK321_1" localSheetId="11">#REF!</definedName>
    <definedName name="DUMPTRUCK321_1" localSheetId="12">#REF!</definedName>
    <definedName name="DUMPTRUCK321_1" localSheetId="14">#REF!</definedName>
    <definedName name="DUMPTRUCK321_1" localSheetId="1">#REF!</definedName>
    <definedName name="DUMPTRUCK321_1" localSheetId="7">#REF!</definedName>
    <definedName name="DUMPTRUCK321_1" localSheetId="9">#REF!</definedName>
    <definedName name="DUMPTRUCK321_1" localSheetId="10">#REF!</definedName>
    <definedName name="DUMPTRUCK321_1">#REF!</definedName>
    <definedName name="DUMPTRUCK321_3">[28]ANL!$J$1085</definedName>
    <definedName name="DUMPTRUCK511">[1]ANL!$J$2113</definedName>
    <definedName name="DUMPTRUCK511_1" localSheetId="8">#REF!</definedName>
    <definedName name="DUMPTRUCK511_1" localSheetId="13">#REF!</definedName>
    <definedName name="DUMPTRUCK511_1" localSheetId="0">#REF!</definedName>
    <definedName name="DUMPTRUCK511_1" localSheetId="11">#REF!</definedName>
    <definedName name="DUMPTRUCK511_1" localSheetId="12">#REF!</definedName>
    <definedName name="DUMPTRUCK511_1" localSheetId="14">#REF!</definedName>
    <definedName name="DUMPTRUCK511_1" localSheetId="1">#REF!</definedName>
    <definedName name="DUMPTRUCK511_1" localSheetId="7">#REF!</definedName>
    <definedName name="DUMPTRUCK511_1" localSheetId="9">#REF!</definedName>
    <definedName name="DUMPTRUCK511_1" localSheetId="10">#REF!</definedName>
    <definedName name="DUMPTRUCK511_1">#REF!</definedName>
    <definedName name="DUMPTRUCK511_3">[28]ANL!$J$2113</definedName>
    <definedName name="DUMPTRUCK512">[1]ANL!$J$2258</definedName>
    <definedName name="DUMPTRUCK512_1" localSheetId="8">#REF!</definedName>
    <definedName name="DUMPTRUCK512_1" localSheetId="13">#REF!</definedName>
    <definedName name="DUMPTRUCK512_1" localSheetId="0">#REF!</definedName>
    <definedName name="DUMPTRUCK512_1" localSheetId="11">#REF!</definedName>
    <definedName name="DUMPTRUCK512_1" localSheetId="12">#REF!</definedName>
    <definedName name="DUMPTRUCK512_1" localSheetId="14">#REF!</definedName>
    <definedName name="DUMPTRUCK512_1" localSheetId="1">#REF!</definedName>
    <definedName name="DUMPTRUCK512_1" localSheetId="7">#REF!</definedName>
    <definedName name="DUMPTRUCK512_1" localSheetId="9">#REF!</definedName>
    <definedName name="DUMPTRUCK512_1" localSheetId="10">#REF!</definedName>
    <definedName name="DUMPTRUCK512_1">#REF!</definedName>
    <definedName name="DUMPTRUCK512_3">[28]ANL!$J$2258</definedName>
    <definedName name="DUMPTRUCK521">[1]ANL!$J$2421</definedName>
    <definedName name="DUMPTRUCK521_1" localSheetId="8">#REF!</definedName>
    <definedName name="DUMPTRUCK521_1" localSheetId="13">#REF!</definedName>
    <definedName name="DUMPTRUCK521_1" localSheetId="0">#REF!</definedName>
    <definedName name="DUMPTRUCK521_1" localSheetId="11">#REF!</definedName>
    <definedName name="DUMPTRUCK521_1" localSheetId="12">#REF!</definedName>
    <definedName name="DUMPTRUCK521_1" localSheetId="14">#REF!</definedName>
    <definedName name="DUMPTRUCK521_1" localSheetId="1">#REF!</definedName>
    <definedName name="DUMPTRUCK521_1" localSheetId="7">#REF!</definedName>
    <definedName name="DUMPTRUCK521_1" localSheetId="9">#REF!</definedName>
    <definedName name="DUMPTRUCK521_1" localSheetId="10">#REF!</definedName>
    <definedName name="DUMPTRUCK521_1">#REF!</definedName>
    <definedName name="DUMPTRUCK521_3">[28]ANL!$J$2421</definedName>
    <definedName name="DUMPTRUCK611">[1]ANL!$J$2559</definedName>
    <definedName name="DUMPTRUCK611_1" localSheetId="8">#REF!</definedName>
    <definedName name="DUMPTRUCK611_1" localSheetId="13">#REF!</definedName>
    <definedName name="DUMPTRUCK611_1" localSheetId="0">#REF!</definedName>
    <definedName name="DUMPTRUCK611_1" localSheetId="11">#REF!</definedName>
    <definedName name="DUMPTRUCK611_1" localSheetId="12">#REF!</definedName>
    <definedName name="DUMPTRUCK611_1" localSheetId="14">#REF!</definedName>
    <definedName name="DUMPTRUCK611_1" localSheetId="1">#REF!</definedName>
    <definedName name="DUMPTRUCK611_1" localSheetId="7">#REF!</definedName>
    <definedName name="DUMPTRUCK611_1" localSheetId="9">#REF!</definedName>
    <definedName name="DUMPTRUCK611_1" localSheetId="10">#REF!</definedName>
    <definedName name="DUMPTRUCK611_1">#REF!</definedName>
    <definedName name="DUMPTRUCK611_3">[28]ANL!$J$2559</definedName>
    <definedName name="DUMPTRUCK818">[1]ANL!$J$6281</definedName>
    <definedName name="DUMPTRUCK818_1" localSheetId="8">#REF!</definedName>
    <definedName name="DUMPTRUCK818_1" localSheetId="13">#REF!</definedName>
    <definedName name="DUMPTRUCK818_1" localSheetId="0">#REF!</definedName>
    <definedName name="DUMPTRUCK818_1" localSheetId="11">#REF!</definedName>
    <definedName name="DUMPTRUCK818_1" localSheetId="12">#REF!</definedName>
    <definedName name="DUMPTRUCK818_1" localSheetId="14">#REF!</definedName>
    <definedName name="DUMPTRUCK818_1" localSheetId="1">#REF!</definedName>
    <definedName name="DUMPTRUCK818_1" localSheetId="7">#REF!</definedName>
    <definedName name="DUMPTRUCK818_1" localSheetId="9">#REF!</definedName>
    <definedName name="DUMPTRUCK818_1" localSheetId="10">#REF!</definedName>
    <definedName name="DUMPTRUCK818_1">#REF!</definedName>
    <definedName name="DUMPTRUCK818_3">[28]ANL!$J$6281</definedName>
    <definedName name="DUMPTRUCK819">[1]ANL!$J$6375</definedName>
    <definedName name="DUMPTRUCK819_1" localSheetId="8">#REF!</definedName>
    <definedName name="DUMPTRUCK819_1" localSheetId="13">#REF!</definedName>
    <definedName name="DUMPTRUCK819_1" localSheetId="0">#REF!</definedName>
    <definedName name="DUMPTRUCK819_1" localSheetId="11">#REF!</definedName>
    <definedName name="DUMPTRUCK819_1" localSheetId="12">#REF!</definedName>
    <definedName name="DUMPTRUCK819_1" localSheetId="14">#REF!</definedName>
    <definedName name="DUMPTRUCK819_1" localSheetId="1">#REF!</definedName>
    <definedName name="DUMPTRUCK819_1" localSheetId="7">#REF!</definedName>
    <definedName name="DUMPTRUCK819_1" localSheetId="9">#REF!</definedName>
    <definedName name="DUMPTRUCK819_1" localSheetId="10">#REF!</definedName>
    <definedName name="DUMPTRUCK819_1">#REF!</definedName>
    <definedName name="DUMPTRUCK819_3">[28]ANL!$J$6375</definedName>
    <definedName name="duong1" localSheetId="8">[8]DONGIA!#REF!</definedName>
    <definedName name="duong1" localSheetId="13">[8]DONGIA!#REF!</definedName>
    <definedName name="duong1" localSheetId="0">[8]DONGIA!#REF!</definedName>
    <definedName name="duong1" localSheetId="11">[8]DONGIA!#REF!</definedName>
    <definedName name="duong1" localSheetId="12">[8]DONGIA!#REF!</definedName>
    <definedName name="duong1" localSheetId="14">[8]DONGIA!#REF!</definedName>
    <definedName name="duong1" localSheetId="1">[8]DONGIA!#REF!</definedName>
    <definedName name="duong1" localSheetId="7">[8]DONGIA!#REF!</definedName>
    <definedName name="duong1" localSheetId="9">[8]DONGIA!#REF!</definedName>
    <definedName name="duong1" localSheetId="10">[8]DONGIA!#REF!</definedName>
    <definedName name="duong1">[8]DONGIA!#REF!</definedName>
    <definedName name="duong2" localSheetId="8">[8]DONGIA!#REF!</definedName>
    <definedName name="duong2" localSheetId="13">[8]DONGIA!#REF!</definedName>
    <definedName name="duong2" localSheetId="0">[8]DONGIA!#REF!</definedName>
    <definedName name="duong2" localSheetId="11">[8]DONGIA!#REF!</definedName>
    <definedName name="duong2" localSheetId="12">[8]DONGIA!#REF!</definedName>
    <definedName name="duong2" localSheetId="14">[8]DONGIA!#REF!</definedName>
    <definedName name="duong2" localSheetId="1">[8]DONGIA!#REF!</definedName>
    <definedName name="duong2" localSheetId="7">[8]DONGIA!#REF!</definedName>
    <definedName name="duong2" localSheetId="9">[8]DONGIA!#REF!</definedName>
    <definedName name="duong2" localSheetId="10">[8]DONGIA!#REF!</definedName>
    <definedName name="duong2">[8]DONGIA!#REF!</definedName>
    <definedName name="duong3" localSheetId="8">[8]DONGIA!#REF!</definedName>
    <definedName name="duong3" localSheetId="13">[8]DONGIA!#REF!</definedName>
    <definedName name="duong3" localSheetId="0">[8]DONGIA!#REF!</definedName>
    <definedName name="duong3" localSheetId="11">[8]DONGIA!#REF!</definedName>
    <definedName name="duong3" localSheetId="12">[8]DONGIA!#REF!</definedName>
    <definedName name="duong3" localSheetId="14">[8]DONGIA!#REF!</definedName>
    <definedName name="duong3" localSheetId="1">[8]DONGIA!#REF!</definedName>
    <definedName name="duong3" localSheetId="7">[8]DONGIA!#REF!</definedName>
    <definedName name="duong3" localSheetId="9">[8]DONGIA!#REF!</definedName>
    <definedName name="duong3" localSheetId="10">[8]DONGIA!#REF!</definedName>
    <definedName name="duong3">[8]DONGIA!#REF!</definedName>
    <definedName name="duong4" localSheetId="8">[8]DONGIA!#REF!</definedName>
    <definedName name="duong4" localSheetId="13">[8]DONGIA!#REF!</definedName>
    <definedName name="duong4" localSheetId="0">[8]DONGIA!#REF!</definedName>
    <definedName name="duong4" localSheetId="11">[8]DONGIA!#REF!</definedName>
    <definedName name="duong4" localSheetId="12">[8]DONGIA!#REF!</definedName>
    <definedName name="duong4" localSheetId="14">[8]DONGIA!#REF!</definedName>
    <definedName name="duong4" localSheetId="1">[8]DONGIA!#REF!</definedName>
    <definedName name="duong4" localSheetId="7">[8]DONGIA!#REF!</definedName>
    <definedName name="duong4" localSheetId="9">[8]DONGIA!#REF!</definedName>
    <definedName name="duong4" localSheetId="10">[8]DONGIA!#REF!</definedName>
    <definedName name="duong4">[8]DONGIA!#REF!</definedName>
    <definedName name="duong5" localSheetId="8">[8]DONGIA!#REF!</definedName>
    <definedName name="duong5" localSheetId="13">[8]DONGIA!#REF!</definedName>
    <definedName name="duong5" localSheetId="0">[8]DONGIA!#REF!</definedName>
    <definedName name="duong5" localSheetId="11">[8]DONGIA!#REF!</definedName>
    <definedName name="duong5" localSheetId="12">[8]DONGIA!#REF!</definedName>
    <definedName name="duong5" localSheetId="14">[8]DONGIA!#REF!</definedName>
    <definedName name="duong5" localSheetId="1">[8]DONGIA!#REF!</definedName>
    <definedName name="duong5" localSheetId="7">[8]DONGIA!#REF!</definedName>
    <definedName name="duong5" localSheetId="9">[8]DONGIA!#REF!</definedName>
    <definedName name="duong5" localSheetId="10">[8]DONGIA!#REF!</definedName>
    <definedName name="duong5">[8]DONGIA!#REF!</definedName>
    <definedName name="E." localSheetId="8">#REF!</definedName>
    <definedName name="E." localSheetId="13">#REF!</definedName>
    <definedName name="E." localSheetId="0">#REF!</definedName>
    <definedName name="E." localSheetId="11">#REF!</definedName>
    <definedName name="E." localSheetId="12">#REF!</definedName>
    <definedName name="E." localSheetId="14">#REF!</definedName>
    <definedName name="E." localSheetId="1">#REF!</definedName>
    <definedName name="E." localSheetId="7">#REF!</definedName>
    <definedName name="E." localSheetId="9">#REF!</definedName>
    <definedName name="E." localSheetId="10">#REF!</definedName>
    <definedName name="E.">#REF!</definedName>
    <definedName name="EEE06REV">'[57]5-Peralatan'!$AW$13</definedName>
    <definedName name="EEE09REV1">'[57]5-Peralatan'!$AW$16</definedName>
    <definedName name="EEE17REV">'[57]5-Peralatan'!$AW$24</definedName>
    <definedName name="EEE17REV1">'[57]5-Peralatan'!$AW$24</definedName>
    <definedName name="EEEEEEE" localSheetId="8">#REF!</definedName>
    <definedName name="EEEEEEE" localSheetId="13">#REF!</definedName>
    <definedName name="EEEEEEE" localSheetId="0">#REF!</definedName>
    <definedName name="EEEEEEE" localSheetId="11">#REF!</definedName>
    <definedName name="EEEEEEE" localSheetId="12">#REF!</definedName>
    <definedName name="EEEEEEE" localSheetId="14">#REF!</definedName>
    <definedName name="EEEEEEE" localSheetId="1">#REF!</definedName>
    <definedName name="EEEEEEE" localSheetId="7">#REF!</definedName>
    <definedName name="EEEEEEE" localSheetId="9">#REF!</definedName>
    <definedName name="EEEEEEE" localSheetId="10">#REF!</definedName>
    <definedName name="EEEEEEE">#REF!</definedName>
    <definedName name="eff" localSheetId="8">'[58]meth hsl nego'!#REF!</definedName>
    <definedName name="eff" localSheetId="13">'[58]meth hsl nego'!#REF!</definedName>
    <definedName name="eff" localSheetId="0">'[58]meth hsl nego'!#REF!</definedName>
    <definedName name="eff" localSheetId="11">'[58]meth hsl nego'!#REF!</definedName>
    <definedName name="eff" localSheetId="12">'[58]meth hsl nego'!#REF!</definedName>
    <definedName name="eff" localSheetId="14">'[58]meth hsl nego'!#REF!</definedName>
    <definedName name="eff" localSheetId="1">'[58]meth hsl nego'!#REF!</definedName>
    <definedName name="eff" localSheetId="7">'[58]meth hsl nego'!#REF!</definedName>
    <definedName name="eff" localSheetId="9">'[58]meth hsl nego'!#REF!</definedName>
    <definedName name="eff" localSheetId="10">'[58]meth hsl nego'!#REF!</definedName>
    <definedName name="eff">'[58]meth hsl nego'!#REF!</definedName>
    <definedName name="eff_1" localSheetId="8">'[36]meth hsl nego'!#REF!</definedName>
    <definedName name="eff_1" localSheetId="13">'[36]meth hsl nego'!#REF!</definedName>
    <definedName name="eff_1" localSheetId="0">'[36]meth hsl nego'!#REF!</definedName>
    <definedName name="eff_1" localSheetId="11">'[36]meth hsl nego'!#REF!</definedName>
    <definedName name="eff_1" localSheetId="12">'[36]meth hsl nego'!#REF!</definedName>
    <definedName name="eff_1" localSheetId="14">'[36]meth hsl nego'!#REF!</definedName>
    <definedName name="eff_1" localSheetId="1">'[36]meth hsl nego'!#REF!</definedName>
    <definedName name="eff_1" localSheetId="7">'[36]meth hsl nego'!#REF!</definedName>
    <definedName name="eff_1" localSheetId="9">'[36]meth hsl nego'!#REF!</definedName>
    <definedName name="eff_1" localSheetId="10">'[36]meth hsl nego'!#REF!</definedName>
    <definedName name="eff_1">'[36]meth hsl nego'!#REF!</definedName>
    <definedName name="eff_2" localSheetId="8">'[36]meth hsl nego'!#REF!</definedName>
    <definedName name="eff_2" localSheetId="13">'[36]meth hsl nego'!#REF!</definedName>
    <definedName name="eff_2" localSheetId="0">'[36]meth hsl nego'!#REF!</definedName>
    <definedName name="eff_2" localSheetId="11">'[36]meth hsl nego'!#REF!</definedName>
    <definedName name="eff_2" localSheetId="12">'[36]meth hsl nego'!#REF!</definedName>
    <definedName name="eff_2" localSheetId="14">'[36]meth hsl nego'!#REF!</definedName>
    <definedName name="eff_2" localSheetId="1">'[36]meth hsl nego'!#REF!</definedName>
    <definedName name="eff_2" localSheetId="7">'[36]meth hsl nego'!#REF!</definedName>
    <definedName name="eff_2" localSheetId="9">'[36]meth hsl nego'!#REF!</definedName>
    <definedName name="eff_2" localSheetId="10">'[36]meth hsl nego'!#REF!</definedName>
    <definedName name="eff_2">'[36]meth hsl nego'!#REF!</definedName>
    <definedName name="eff_3" localSheetId="8">'[36]meth hsl nego'!#REF!</definedName>
    <definedName name="eff_3" localSheetId="13">'[36]meth hsl nego'!#REF!</definedName>
    <definedName name="eff_3" localSheetId="0">'[36]meth hsl nego'!#REF!</definedName>
    <definedName name="eff_3" localSheetId="11">'[36]meth hsl nego'!#REF!</definedName>
    <definedName name="eff_3" localSheetId="12">'[36]meth hsl nego'!#REF!</definedName>
    <definedName name="eff_3" localSheetId="14">'[36]meth hsl nego'!#REF!</definedName>
    <definedName name="eff_3" localSheetId="1">'[36]meth hsl nego'!#REF!</definedName>
    <definedName name="eff_3" localSheetId="7">'[36]meth hsl nego'!#REF!</definedName>
    <definedName name="eff_3" localSheetId="9">'[36]meth hsl nego'!#REF!</definedName>
    <definedName name="eff_3" localSheetId="10">'[36]meth hsl nego'!#REF!</definedName>
    <definedName name="eff_3">'[36]meth hsl nego'!#REF!</definedName>
    <definedName name="elas" localSheetId="8">#REF!</definedName>
    <definedName name="elas" localSheetId="13">#REF!</definedName>
    <definedName name="elas" localSheetId="0">#REF!</definedName>
    <definedName name="elas" localSheetId="11">#REF!</definedName>
    <definedName name="elas" localSheetId="12">#REF!</definedName>
    <definedName name="elas" localSheetId="14">#REF!</definedName>
    <definedName name="elas" localSheetId="1">#REF!</definedName>
    <definedName name="elas" localSheetId="7">#REF!</definedName>
    <definedName name="elas" localSheetId="9">#REF!</definedName>
    <definedName name="elas" localSheetId="10">#REF!</definedName>
    <definedName name="elas">#REF!</definedName>
    <definedName name="elas_1" localSheetId="8">#REF!</definedName>
    <definedName name="elas_1" localSheetId="13">#REF!</definedName>
    <definedName name="elas_1" localSheetId="0">#REF!</definedName>
    <definedName name="elas_1" localSheetId="11">#REF!</definedName>
    <definedName name="elas_1" localSheetId="12">#REF!</definedName>
    <definedName name="elas_1" localSheetId="14">#REF!</definedName>
    <definedName name="elas_1" localSheetId="1">#REF!</definedName>
    <definedName name="elas_1" localSheetId="7">#REF!</definedName>
    <definedName name="elas_1" localSheetId="9">#REF!</definedName>
    <definedName name="elas_1" localSheetId="10">#REF!</definedName>
    <definedName name="elas_1">#REF!</definedName>
    <definedName name="elas_2" localSheetId="8">#REF!</definedName>
    <definedName name="elas_2" localSheetId="13">#REF!</definedName>
    <definedName name="elas_2" localSheetId="0">#REF!</definedName>
    <definedName name="elas_2" localSheetId="11">#REF!</definedName>
    <definedName name="elas_2" localSheetId="12">#REF!</definedName>
    <definedName name="elas_2" localSheetId="14">#REF!</definedName>
    <definedName name="elas_2" localSheetId="1">#REF!</definedName>
    <definedName name="elas_2" localSheetId="7">#REF!</definedName>
    <definedName name="elas_2" localSheetId="9">#REF!</definedName>
    <definedName name="elas_2" localSheetId="10">#REF!</definedName>
    <definedName name="elas_2">#REF!</definedName>
    <definedName name="elas_3" localSheetId="8">#REF!</definedName>
    <definedName name="elas_3" localSheetId="13">#REF!</definedName>
    <definedName name="elas_3" localSheetId="0">#REF!</definedName>
    <definedName name="elas_3" localSheetId="11">#REF!</definedName>
    <definedName name="elas_3" localSheetId="12">#REF!</definedName>
    <definedName name="elas_3" localSheetId="14">#REF!</definedName>
    <definedName name="elas_3" localSheetId="1">#REF!</definedName>
    <definedName name="elas_3" localSheetId="7">#REF!</definedName>
    <definedName name="elas_3" localSheetId="9">#REF!</definedName>
    <definedName name="elas_3" localSheetId="10">#REF!</definedName>
    <definedName name="elas_3">#REF!</definedName>
    <definedName name="em" localSheetId="8">#REF!</definedName>
    <definedName name="em" localSheetId="13">#REF!</definedName>
    <definedName name="em" localSheetId="0">#REF!</definedName>
    <definedName name="em" localSheetId="11">#REF!</definedName>
    <definedName name="em" localSheetId="12">#REF!</definedName>
    <definedName name="em" localSheetId="14">#REF!</definedName>
    <definedName name="em" localSheetId="1">#REF!</definedName>
    <definedName name="em" localSheetId="7">#REF!</definedName>
    <definedName name="em" localSheetId="9">#REF!</definedName>
    <definedName name="em" localSheetId="10">#REF!</definedName>
    <definedName name="em">#REF!</definedName>
    <definedName name="emulsion" localSheetId="8">#REF!</definedName>
    <definedName name="emulsion" localSheetId="13">#REF!</definedName>
    <definedName name="emulsion" localSheetId="0">#REF!</definedName>
    <definedName name="emulsion" localSheetId="11">#REF!</definedName>
    <definedName name="emulsion" localSheetId="12">#REF!</definedName>
    <definedName name="emulsion" localSheetId="14">#REF!</definedName>
    <definedName name="emulsion" localSheetId="1">#REF!</definedName>
    <definedName name="emulsion" localSheetId="7">#REF!</definedName>
    <definedName name="emulsion" localSheetId="9">#REF!</definedName>
    <definedName name="emulsion" localSheetId="10">#REF!</definedName>
    <definedName name="emulsion">#REF!</definedName>
    <definedName name="Epoxiresin" localSheetId="8">'[33]harga lama'!#REF!</definedName>
    <definedName name="Epoxiresin" localSheetId="13">'[33]harga lama'!#REF!</definedName>
    <definedName name="Epoxiresin" localSheetId="0">'[33]harga lama'!#REF!</definedName>
    <definedName name="Epoxiresin" localSheetId="11">'[33]harga lama'!#REF!</definedName>
    <definedName name="Epoxiresin" localSheetId="12">'[33]harga lama'!#REF!</definedName>
    <definedName name="Epoxiresin" localSheetId="14">'[33]harga lama'!#REF!</definedName>
    <definedName name="Epoxiresin" localSheetId="1">'[33]harga lama'!#REF!</definedName>
    <definedName name="Epoxiresin" localSheetId="7">'[33]harga lama'!#REF!</definedName>
    <definedName name="Epoxiresin" localSheetId="9">'[33]harga lama'!#REF!</definedName>
    <definedName name="Epoxiresin" localSheetId="10">'[33]harga lama'!#REF!</definedName>
    <definedName name="Epoxiresin">'[33]harga lama'!#REF!</definedName>
    <definedName name="esc" localSheetId="8">#REF!</definedName>
    <definedName name="esc" localSheetId="13">#REF!</definedName>
    <definedName name="esc" localSheetId="0">#REF!</definedName>
    <definedName name="esc" localSheetId="11">#REF!</definedName>
    <definedName name="esc" localSheetId="12">#REF!</definedName>
    <definedName name="esc" localSheetId="14">#REF!</definedName>
    <definedName name="esc" localSheetId="1">#REF!</definedName>
    <definedName name="esc" localSheetId="7">#REF!</definedName>
    <definedName name="esc" localSheetId="9">#REF!</definedName>
    <definedName name="esc" localSheetId="10">#REF!</definedName>
    <definedName name="esc">#REF!</definedName>
    <definedName name="EST" localSheetId="8">#REF!</definedName>
    <definedName name="EST" localSheetId="13">#REF!</definedName>
    <definedName name="EST" localSheetId="0">#REF!</definedName>
    <definedName name="EST" localSheetId="11">#REF!</definedName>
    <definedName name="EST" localSheetId="12">#REF!</definedName>
    <definedName name="EST" localSheetId="14">#REF!</definedName>
    <definedName name="EST" localSheetId="1">#REF!</definedName>
    <definedName name="EST" localSheetId="7">#REF!</definedName>
    <definedName name="EST" localSheetId="9">#REF!</definedName>
    <definedName name="EST" localSheetId="10">#REF!</definedName>
    <definedName name="EST">#REF!</definedName>
    <definedName name="ESTIMATE" localSheetId="8">#REF!</definedName>
    <definedName name="ESTIMATE" localSheetId="13">#REF!</definedName>
    <definedName name="ESTIMATE" localSheetId="0">#REF!</definedName>
    <definedName name="ESTIMATE" localSheetId="11">#REF!</definedName>
    <definedName name="ESTIMATE" localSheetId="12">#REF!</definedName>
    <definedName name="ESTIMATE" localSheetId="14">#REF!</definedName>
    <definedName name="ESTIMATE" localSheetId="1">#REF!</definedName>
    <definedName name="ESTIMATE" localSheetId="7">#REF!</definedName>
    <definedName name="ESTIMATE" localSheetId="9">#REF!</definedName>
    <definedName name="ESTIMATE" localSheetId="10">#REF!</definedName>
    <definedName name="ESTIMATE">#REF!</definedName>
    <definedName name="ex" localSheetId="8">'[45]DU&amp;B'!#REF!</definedName>
    <definedName name="ex" localSheetId="13">'[45]DU&amp;B'!#REF!</definedName>
    <definedName name="ex" localSheetId="0">'[45]DU&amp;B'!#REF!</definedName>
    <definedName name="ex" localSheetId="11">'[45]DU&amp;B'!#REF!</definedName>
    <definedName name="ex" localSheetId="12">'[45]DU&amp;B'!#REF!</definedName>
    <definedName name="ex" localSheetId="14">'[45]DU&amp;B'!#REF!</definedName>
    <definedName name="ex" localSheetId="1">'[45]DU&amp;B'!#REF!</definedName>
    <definedName name="ex" localSheetId="7">'[45]DU&amp;B'!#REF!</definedName>
    <definedName name="ex" localSheetId="9">'[45]DU&amp;B'!#REF!</definedName>
    <definedName name="ex" localSheetId="10">'[45]DU&amp;B'!#REF!</definedName>
    <definedName name="ex">'[45]DU&amp;B'!#REF!</definedName>
    <definedName name="exca" localSheetId="8">#REF!</definedName>
    <definedName name="exca" localSheetId="13">#REF!</definedName>
    <definedName name="exca" localSheetId="0">#REF!</definedName>
    <definedName name="exca" localSheetId="11">#REF!</definedName>
    <definedName name="exca" localSheetId="12">#REF!</definedName>
    <definedName name="exca" localSheetId="14">#REF!</definedName>
    <definedName name="exca" localSheetId="1">#REF!</definedName>
    <definedName name="exca" localSheetId="7">#REF!</definedName>
    <definedName name="exca" localSheetId="9">#REF!</definedName>
    <definedName name="exca" localSheetId="10">#REF!</definedName>
    <definedName name="exca">#REF!</definedName>
    <definedName name="exca2" localSheetId="8">#REF!</definedName>
    <definedName name="exca2" localSheetId="13">#REF!</definedName>
    <definedName name="exca2" localSheetId="0">#REF!</definedName>
    <definedName name="exca2" localSheetId="11">#REF!</definedName>
    <definedName name="exca2" localSheetId="12">#REF!</definedName>
    <definedName name="exca2" localSheetId="14">#REF!</definedName>
    <definedName name="exca2" localSheetId="1">#REF!</definedName>
    <definedName name="exca2" localSheetId="7">#REF!</definedName>
    <definedName name="exca2" localSheetId="9">#REF!</definedName>
    <definedName name="exca2" localSheetId="10">#REF!</definedName>
    <definedName name="exca2">#REF!</definedName>
    <definedName name="exca2_1" localSheetId="8">#REF!</definedName>
    <definedName name="exca2_1" localSheetId="13">#REF!</definedName>
    <definedName name="exca2_1" localSheetId="0">#REF!</definedName>
    <definedName name="exca2_1" localSheetId="11">#REF!</definedName>
    <definedName name="exca2_1" localSheetId="12">#REF!</definedName>
    <definedName name="exca2_1" localSheetId="14">#REF!</definedName>
    <definedName name="exca2_1" localSheetId="1">#REF!</definedName>
    <definedName name="exca2_1" localSheetId="7">#REF!</definedName>
    <definedName name="exca2_1" localSheetId="9">#REF!</definedName>
    <definedName name="exca2_1" localSheetId="10">#REF!</definedName>
    <definedName name="exca2_1">#REF!</definedName>
    <definedName name="exca2_2" localSheetId="8">#REF!</definedName>
    <definedName name="exca2_2" localSheetId="13">#REF!</definedName>
    <definedName name="exca2_2" localSheetId="0">#REF!</definedName>
    <definedName name="exca2_2" localSheetId="11">#REF!</definedName>
    <definedName name="exca2_2" localSheetId="12">#REF!</definedName>
    <definedName name="exca2_2" localSheetId="14">#REF!</definedName>
    <definedName name="exca2_2" localSheetId="1">#REF!</definedName>
    <definedName name="exca2_2" localSheetId="7">#REF!</definedName>
    <definedName name="exca2_2" localSheetId="9">#REF!</definedName>
    <definedName name="exca2_2" localSheetId="10">#REF!</definedName>
    <definedName name="exca2_2">#REF!</definedName>
    <definedName name="exca2_3" localSheetId="8">#REF!</definedName>
    <definedName name="exca2_3" localSheetId="13">#REF!</definedName>
    <definedName name="exca2_3" localSheetId="0">#REF!</definedName>
    <definedName name="exca2_3" localSheetId="11">#REF!</definedName>
    <definedName name="exca2_3" localSheetId="12">#REF!</definedName>
    <definedName name="exca2_3" localSheetId="14">#REF!</definedName>
    <definedName name="exca2_3" localSheetId="1">#REF!</definedName>
    <definedName name="exca2_3" localSheetId="7">#REF!</definedName>
    <definedName name="exca2_3" localSheetId="9">#REF!</definedName>
    <definedName name="exca2_3" localSheetId="10">#REF!</definedName>
    <definedName name="exca2_3">#REF!</definedName>
    <definedName name="excamore" localSheetId="8">#REF!</definedName>
    <definedName name="excamore" localSheetId="13">#REF!</definedName>
    <definedName name="excamore" localSheetId="0">#REF!</definedName>
    <definedName name="excamore" localSheetId="11">#REF!</definedName>
    <definedName name="excamore" localSheetId="12">#REF!</definedName>
    <definedName name="excamore" localSheetId="14">#REF!</definedName>
    <definedName name="excamore" localSheetId="1">#REF!</definedName>
    <definedName name="excamore" localSheetId="7">#REF!</definedName>
    <definedName name="excamore" localSheetId="9">#REF!</definedName>
    <definedName name="excamore" localSheetId="10">#REF!</definedName>
    <definedName name="excamore">#REF!</definedName>
    <definedName name="excamore_1" localSheetId="8">#REF!</definedName>
    <definedName name="excamore_1" localSheetId="13">#REF!</definedName>
    <definedName name="excamore_1" localSheetId="0">#REF!</definedName>
    <definedName name="excamore_1" localSheetId="11">#REF!</definedName>
    <definedName name="excamore_1" localSheetId="12">#REF!</definedName>
    <definedName name="excamore_1" localSheetId="14">#REF!</definedName>
    <definedName name="excamore_1" localSheetId="1">#REF!</definedName>
    <definedName name="excamore_1" localSheetId="7">#REF!</definedName>
    <definedName name="excamore_1" localSheetId="9">#REF!</definedName>
    <definedName name="excamore_1" localSheetId="10">#REF!</definedName>
    <definedName name="excamore_1">#REF!</definedName>
    <definedName name="excamore_2" localSheetId="8">#REF!</definedName>
    <definedName name="excamore_2" localSheetId="13">#REF!</definedName>
    <definedName name="excamore_2" localSheetId="0">#REF!</definedName>
    <definedName name="excamore_2" localSheetId="11">#REF!</definedName>
    <definedName name="excamore_2" localSheetId="12">#REF!</definedName>
    <definedName name="excamore_2" localSheetId="14">#REF!</definedName>
    <definedName name="excamore_2" localSheetId="1">#REF!</definedName>
    <definedName name="excamore_2" localSheetId="7">#REF!</definedName>
    <definedName name="excamore_2" localSheetId="9">#REF!</definedName>
    <definedName name="excamore_2" localSheetId="10">#REF!</definedName>
    <definedName name="excamore_2">#REF!</definedName>
    <definedName name="excamore_3" localSheetId="8">#REF!</definedName>
    <definedName name="excamore_3" localSheetId="13">#REF!</definedName>
    <definedName name="excamore_3" localSheetId="0">#REF!</definedName>
    <definedName name="excamore_3" localSheetId="11">#REF!</definedName>
    <definedName name="excamore_3" localSheetId="12">#REF!</definedName>
    <definedName name="excamore_3" localSheetId="14">#REF!</definedName>
    <definedName name="excamore_3" localSheetId="1">#REF!</definedName>
    <definedName name="excamore_3" localSheetId="7">#REF!</definedName>
    <definedName name="excamore_3" localSheetId="9">#REF!</definedName>
    <definedName name="excamore_3" localSheetId="10">#REF!</definedName>
    <definedName name="excamore_3">#REF!</definedName>
    <definedName name="EXCAVATOR">[14]Peralatan!$A$532:$J$590</definedName>
    <definedName name="EXCAVATOR311">[1]ANL!$J$399</definedName>
    <definedName name="EXCAVATOR311_1" localSheetId="8">#REF!</definedName>
    <definedName name="EXCAVATOR311_1" localSheetId="13">#REF!</definedName>
    <definedName name="EXCAVATOR311_1" localSheetId="0">#REF!</definedName>
    <definedName name="EXCAVATOR311_1" localSheetId="11">#REF!</definedName>
    <definedName name="EXCAVATOR311_1" localSheetId="12">#REF!</definedName>
    <definedName name="EXCAVATOR311_1" localSheetId="14">#REF!</definedName>
    <definedName name="EXCAVATOR311_1" localSheetId="1">#REF!</definedName>
    <definedName name="EXCAVATOR311_1" localSheetId="7">#REF!</definedName>
    <definedName name="EXCAVATOR311_1" localSheetId="9">#REF!</definedName>
    <definedName name="EXCAVATOR311_1" localSheetId="10">#REF!</definedName>
    <definedName name="EXCAVATOR311_1">#REF!</definedName>
    <definedName name="EXCAVATOR311_3">[28]ANL!$J$399</definedName>
    <definedName name="EXCAVATOR312">[1]ANL!$J$560</definedName>
    <definedName name="EXCAVATOR312_1" localSheetId="8">#REF!</definedName>
    <definedName name="EXCAVATOR312_1" localSheetId="13">#REF!</definedName>
    <definedName name="EXCAVATOR312_1" localSheetId="0">#REF!</definedName>
    <definedName name="EXCAVATOR312_1" localSheetId="11">#REF!</definedName>
    <definedName name="EXCAVATOR312_1" localSheetId="12">#REF!</definedName>
    <definedName name="EXCAVATOR312_1" localSheetId="14">#REF!</definedName>
    <definedName name="EXCAVATOR312_1" localSheetId="1">#REF!</definedName>
    <definedName name="EXCAVATOR312_1" localSheetId="7">#REF!</definedName>
    <definedName name="EXCAVATOR312_1" localSheetId="9">#REF!</definedName>
    <definedName name="EXCAVATOR312_1" localSheetId="10">#REF!</definedName>
    <definedName name="EXCAVATOR312_1">#REF!</definedName>
    <definedName name="EXCAVATOR312_3">[28]ANL!$J$560</definedName>
    <definedName name="EXCAVATOR321">[1]ANL!$J$1069</definedName>
    <definedName name="EXCAVATOR321_1" localSheetId="8">#REF!</definedName>
    <definedName name="EXCAVATOR321_1" localSheetId="13">#REF!</definedName>
    <definedName name="EXCAVATOR321_1" localSheetId="0">#REF!</definedName>
    <definedName name="EXCAVATOR321_1" localSheetId="11">#REF!</definedName>
    <definedName name="EXCAVATOR321_1" localSheetId="12">#REF!</definedName>
    <definedName name="EXCAVATOR321_1" localSheetId="14">#REF!</definedName>
    <definedName name="EXCAVATOR321_1" localSheetId="1">#REF!</definedName>
    <definedName name="EXCAVATOR321_1" localSheetId="7">#REF!</definedName>
    <definedName name="EXCAVATOR321_1" localSheetId="9">#REF!</definedName>
    <definedName name="EXCAVATOR321_1" localSheetId="10">#REF!</definedName>
    <definedName name="EXCAVATOR321_1">#REF!</definedName>
    <definedName name="EXCAVATOR321_3">[28]ANL!$J$1069</definedName>
    <definedName name="excawater" localSheetId="8">#REF!</definedName>
    <definedName name="excawater" localSheetId="13">#REF!</definedName>
    <definedName name="excawater" localSheetId="0">#REF!</definedName>
    <definedName name="excawater" localSheetId="11">#REF!</definedName>
    <definedName name="excawater" localSheetId="12">#REF!</definedName>
    <definedName name="excawater" localSheetId="14">#REF!</definedName>
    <definedName name="excawater" localSheetId="1">#REF!</definedName>
    <definedName name="excawater" localSheetId="7">#REF!</definedName>
    <definedName name="excawater" localSheetId="9">#REF!</definedName>
    <definedName name="excawater" localSheetId="10">#REF!</definedName>
    <definedName name="excawater">#REF!</definedName>
    <definedName name="excawater_1" localSheetId="8">#REF!</definedName>
    <definedName name="excawater_1" localSheetId="13">#REF!</definedName>
    <definedName name="excawater_1" localSheetId="0">#REF!</definedName>
    <definedName name="excawater_1" localSheetId="11">#REF!</definedName>
    <definedName name="excawater_1" localSheetId="12">#REF!</definedName>
    <definedName name="excawater_1" localSheetId="14">#REF!</definedName>
    <definedName name="excawater_1" localSheetId="1">#REF!</definedName>
    <definedName name="excawater_1" localSheetId="7">#REF!</definedName>
    <definedName name="excawater_1" localSheetId="9">#REF!</definedName>
    <definedName name="excawater_1" localSheetId="10">#REF!</definedName>
    <definedName name="excawater_1">#REF!</definedName>
    <definedName name="excawater_2" localSheetId="8">#REF!</definedName>
    <definedName name="excawater_2" localSheetId="13">#REF!</definedName>
    <definedName name="excawater_2" localSheetId="0">#REF!</definedName>
    <definedName name="excawater_2" localSheetId="11">#REF!</definedName>
    <definedName name="excawater_2" localSheetId="12">#REF!</definedName>
    <definedName name="excawater_2" localSheetId="14">#REF!</definedName>
    <definedName name="excawater_2" localSheetId="1">#REF!</definedName>
    <definedName name="excawater_2" localSheetId="7">#REF!</definedName>
    <definedName name="excawater_2" localSheetId="9">#REF!</definedName>
    <definedName name="excawater_2" localSheetId="10">#REF!</definedName>
    <definedName name="excawater_2">#REF!</definedName>
    <definedName name="excawater_3" localSheetId="8">#REF!</definedName>
    <definedName name="excawater_3" localSheetId="13">#REF!</definedName>
    <definedName name="excawater_3" localSheetId="0">#REF!</definedName>
    <definedName name="excawater_3" localSheetId="11">#REF!</definedName>
    <definedName name="excawater_3" localSheetId="12">#REF!</definedName>
    <definedName name="excawater_3" localSheetId="14">#REF!</definedName>
    <definedName name="excawater_3" localSheetId="1">#REF!</definedName>
    <definedName name="excawater_3" localSheetId="7">#REF!</definedName>
    <definedName name="excawater_3" localSheetId="9">#REF!</definedName>
    <definedName name="excawater_3" localSheetId="10">#REF!</definedName>
    <definedName name="excawater_3">#REF!</definedName>
    <definedName name="Excel_BuiltIn__FilterDatabase_3" localSheetId="8">#REF!</definedName>
    <definedName name="Excel_BuiltIn__FilterDatabase_3" localSheetId="13">#REF!</definedName>
    <definedName name="Excel_BuiltIn__FilterDatabase_3" localSheetId="0">#REF!</definedName>
    <definedName name="Excel_BuiltIn__FilterDatabase_3" localSheetId="11">#REF!</definedName>
    <definedName name="Excel_BuiltIn__FilterDatabase_3" localSheetId="12">#REF!</definedName>
    <definedName name="Excel_BuiltIn__FilterDatabase_3" localSheetId="14">#REF!</definedName>
    <definedName name="Excel_BuiltIn__FilterDatabase_3" localSheetId="1">#REF!</definedName>
    <definedName name="Excel_BuiltIn__FilterDatabase_3" localSheetId="7">#REF!</definedName>
    <definedName name="Excel_BuiltIn__FilterDatabase_3" localSheetId="9">#REF!</definedName>
    <definedName name="Excel_BuiltIn__FilterDatabase_3" localSheetId="10">#REF!</definedName>
    <definedName name="Excel_BuiltIn__FilterDatabase_3">#REF!</definedName>
    <definedName name="Excel_BuiltIn_Database" localSheetId="8">#REF!</definedName>
    <definedName name="Excel_BuiltIn_Database" localSheetId="13">#REF!</definedName>
    <definedName name="Excel_BuiltIn_Database" localSheetId="0">#REF!</definedName>
    <definedName name="Excel_BuiltIn_Database" localSheetId="11">#REF!</definedName>
    <definedName name="Excel_BuiltIn_Database" localSheetId="12">#REF!</definedName>
    <definedName name="Excel_BuiltIn_Database" localSheetId="14">#REF!</definedName>
    <definedName name="Excel_BuiltIn_Database" localSheetId="1">#REF!</definedName>
    <definedName name="Excel_BuiltIn_Database" localSheetId="7">#REF!</definedName>
    <definedName name="Excel_BuiltIn_Database" localSheetId="9">#REF!</definedName>
    <definedName name="Excel_BuiltIn_Database" localSheetId="10">#REF!</definedName>
    <definedName name="Excel_BuiltIn_Database">#REF!</definedName>
    <definedName name="Excel_BuiltIn_Print_Area" localSheetId="8">'[16]Kuantitas &amp; Harga'!#REF!</definedName>
    <definedName name="Excel_BuiltIn_Print_Area" localSheetId="13">'[16]Kuantitas &amp; Harga'!#REF!</definedName>
    <definedName name="Excel_BuiltIn_Print_Area" localSheetId="0">'[16]Kuantitas &amp; Harga'!#REF!</definedName>
    <definedName name="Excel_BuiltIn_Print_Area" localSheetId="11">'[16]Kuantitas &amp; Harga'!#REF!</definedName>
    <definedName name="Excel_BuiltIn_Print_Area" localSheetId="12">'[16]Kuantitas &amp; Harga'!#REF!</definedName>
    <definedName name="Excel_BuiltIn_Print_Area" localSheetId="14">'[16]Kuantitas &amp; Harga'!#REF!</definedName>
    <definedName name="Excel_BuiltIn_Print_Area" localSheetId="1">'[16]Kuantitas &amp; Harga'!#REF!</definedName>
    <definedName name="Excel_BuiltIn_Print_Area" localSheetId="7">'[16]Kuantitas &amp; Harga'!#REF!</definedName>
    <definedName name="Excel_BuiltIn_Print_Area" localSheetId="9">'[16]Kuantitas &amp; Harga'!#REF!</definedName>
    <definedName name="Excel_BuiltIn_Print_Area" localSheetId="10">'[16]Kuantitas &amp; Harga'!#REF!</definedName>
    <definedName name="Excel_BuiltIn_Print_Area">'[16]Kuantitas &amp; Harga'!#REF!</definedName>
    <definedName name="Excel_BuiltIn_Print_Titles" localSheetId="8">#REF!</definedName>
    <definedName name="Excel_BuiltIn_Print_Titles" localSheetId="13">#REF!</definedName>
    <definedName name="Excel_BuiltIn_Print_Titles" localSheetId="0">#REF!</definedName>
    <definedName name="Excel_BuiltIn_Print_Titles" localSheetId="11">#REF!</definedName>
    <definedName name="Excel_BuiltIn_Print_Titles" localSheetId="12">#REF!</definedName>
    <definedName name="Excel_BuiltIn_Print_Titles" localSheetId="14">#REF!</definedName>
    <definedName name="Excel_BuiltIn_Print_Titles" localSheetId="1">#REF!</definedName>
    <definedName name="Excel_BuiltIn_Print_Titles" localSheetId="7">#REF!</definedName>
    <definedName name="Excel_BuiltIn_Print_Titles" localSheetId="9">#REF!</definedName>
    <definedName name="Excel_BuiltIn_Print_Titles" localSheetId="10">#REF!</definedName>
    <definedName name="Excel_BuiltIn_Print_Titles">#REF!</definedName>
    <definedName name="exrate" localSheetId="8">#REF!</definedName>
    <definedName name="exrate" localSheetId="13">#REF!</definedName>
    <definedName name="exrate" localSheetId="0">#REF!</definedName>
    <definedName name="exrate" localSheetId="11">#REF!</definedName>
    <definedName name="exrate" localSheetId="12">#REF!</definedName>
    <definedName name="exrate" localSheetId="14">#REF!</definedName>
    <definedName name="exrate" localSheetId="1">#REF!</definedName>
    <definedName name="exrate" localSheetId="7">#REF!</definedName>
    <definedName name="exrate" localSheetId="9">#REF!</definedName>
    <definedName name="exrate" localSheetId="10">#REF!</definedName>
    <definedName name="exrate">#REF!</definedName>
    <definedName name="f" localSheetId="8">'[59]Real Siap badan'!#REF!</definedName>
    <definedName name="f" localSheetId="13">'[59]Real Siap badan'!#REF!</definedName>
    <definedName name="f" localSheetId="0">'[59]Real Siap badan'!#REF!</definedName>
    <definedName name="f" localSheetId="11">'[59]Real Siap badan'!#REF!</definedName>
    <definedName name="f" localSheetId="12">'[59]Real Siap badan'!#REF!</definedName>
    <definedName name="f" localSheetId="14">'[59]Real Siap badan'!#REF!</definedName>
    <definedName name="f" localSheetId="1">'[59]Real Siap badan'!#REF!</definedName>
    <definedName name="f" localSheetId="7">'[59]Real Siap badan'!#REF!</definedName>
    <definedName name="f" localSheetId="9">'[59]Real Siap badan'!#REF!</definedName>
    <definedName name="f" localSheetId="10">'[59]Real Siap badan'!#REF!</definedName>
    <definedName name="f">'[59]Real Siap badan'!#REF!</definedName>
    <definedName name="F." localSheetId="8">#REF!</definedName>
    <definedName name="F." localSheetId="13">#REF!</definedName>
    <definedName name="F." localSheetId="0">#REF!</definedName>
    <definedName name="F." localSheetId="11">#REF!</definedName>
    <definedName name="F." localSheetId="12">#REF!</definedName>
    <definedName name="F." localSheetId="14">#REF!</definedName>
    <definedName name="F." localSheetId="1">#REF!</definedName>
    <definedName name="F." localSheetId="7">#REF!</definedName>
    <definedName name="F." localSheetId="9">#REF!</definedName>
    <definedName name="F." localSheetId="10">#REF!</definedName>
    <definedName name="F.">#REF!</definedName>
    <definedName name="F.01a">[31]ANALISA!$H$651</definedName>
    <definedName name="f.1a" localSheetId="8">#REF!</definedName>
    <definedName name="f.1a" localSheetId="13">#REF!</definedName>
    <definedName name="f.1a" localSheetId="0">#REF!</definedName>
    <definedName name="f.1a" localSheetId="11">#REF!</definedName>
    <definedName name="f.1a" localSheetId="12">#REF!</definedName>
    <definedName name="f.1a" localSheetId="14">#REF!</definedName>
    <definedName name="f.1a" localSheetId="1">#REF!</definedName>
    <definedName name="f.1a" localSheetId="7">#REF!</definedName>
    <definedName name="f.1a" localSheetId="9">#REF!</definedName>
    <definedName name="f.1a" localSheetId="10">#REF!</definedName>
    <definedName name="f.1a">#REF!</definedName>
    <definedName name="f.21" localSheetId="8">#REF!</definedName>
    <definedName name="f.21" localSheetId="13">#REF!</definedName>
    <definedName name="f.21" localSheetId="0">#REF!</definedName>
    <definedName name="f.21" localSheetId="11">#REF!</definedName>
    <definedName name="f.21" localSheetId="12">#REF!</definedName>
    <definedName name="f.21" localSheetId="14">#REF!</definedName>
    <definedName name="f.21" localSheetId="1">#REF!</definedName>
    <definedName name="f.21" localSheetId="7">#REF!</definedName>
    <definedName name="f.21" localSheetId="9">#REF!</definedName>
    <definedName name="f.21" localSheetId="10">#REF!</definedName>
    <definedName name="f.21">#REF!</definedName>
    <definedName name="f.22" localSheetId="8">#REF!</definedName>
    <definedName name="f.22" localSheetId="13">#REF!</definedName>
    <definedName name="f.22" localSheetId="0">#REF!</definedName>
    <definedName name="f.22" localSheetId="11">#REF!</definedName>
    <definedName name="f.22" localSheetId="12">#REF!</definedName>
    <definedName name="f.22" localSheetId="14">#REF!</definedName>
    <definedName name="f.22" localSheetId="1">#REF!</definedName>
    <definedName name="f.22" localSheetId="7">#REF!</definedName>
    <definedName name="f.22" localSheetId="9">#REF!</definedName>
    <definedName name="f.22" localSheetId="10">#REF!</definedName>
    <definedName name="f.22">#REF!</definedName>
    <definedName name="F.23">[31]ANALISA!$H$674</definedName>
    <definedName name="f.26" localSheetId="8">#REF!</definedName>
    <definedName name="f.26" localSheetId="13">#REF!</definedName>
    <definedName name="f.26" localSheetId="0">#REF!</definedName>
    <definedName name="f.26" localSheetId="11">#REF!</definedName>
    <definedName name="f.26" localSheetId="12">#REF!</definedName>
    <definedName name="f.26" localSheetId="14">#REF!</definedName>
    <definedName name="f.26" localSheetId="1">#REF!</definedName>
    <definedName name="f.26" localSheetId="7">#REF!</definedName>
    <definedName name="f.26" localSheetId="9">#REF!</definedName>
    <definedName name="f.26" localSheetId="10">#REF!</definedName>
    <definedName name="f.26">#REF!</definedName>
    <definedName name="f.33a" localSheetId="8">#REF!</definedName>
    <definedName name="f.33a" localSheetId="13">#REF!</definedName>
    <definedName name="f.33a" localSheetId="0">#REF!</definedName>
    <definedName name="f.33a" localSheetId="11">#REF!</definedName>
    <definedName name="f.33a" localSheetId="12">#REF!</definedName>
    <definedName name="f.33a" localSheetId="14">#REF!</definedName>
    <definedName name="f.33a" localSheetId="1">#REF!</definedName>
    <definedName name="f.33a" localSheetId="7">#REF!</definedName>
    <definedName name="f.33a" localSheetId="9">#REF!</definedName>
    <definedName name="f.33a" localSheetId="10">#REF!</definedName>
    <definedName name="f.33a">#REF!</definedName>
    <definedName name="f.33b" localSheetId="8">#REF!</definedName>
    <definedName name="f.33b" localSheetId="13">#REF!</definedName>
    <definedName name="f.33b" localSheetId="0">#REF!</definedName>
    <definedName name="f.33b" localSheetId="11">#REF!</definedName>
    <definedName name="f.33b" localSheetId="12">#REF!</definedName>
    <definedName name="f.33b" localSheetId="14">#REF!</definedName>
    <definedName name="f.33b" localSheetId="1">#REF!</definedName>
    <definedName name="f.33b" localSheetId="7">#REF!</definedName>
    <definedName name="f.33b" localSheetId="9">#REF!</definedName>
    <definedName name="f.33b" localSheetId="10">#REF!</definedName>
    <definedName name="f.33b">#REF!</definedName>
    <definedName name="f.33c" localSheetId="8">#REF!</definedName>
    <definedName name="f.33c" localSheetId="13">#REF!</definedName>
    <definedName name="f.33c" localSheetId="0">#REF!</definedName>
    <definedName name="f.33c" localSheetId="11">#REF!</definedName>
    <definedName name="f.33c" localSheetId="12">#REF!</definedName>
    <definedName name="f.33c" localSheetId="14">#REF!</definedName>
    <definedName name="f.33c" localSheetId="1">#REF!</definedName>
    <definedName name="f.33c" localSheetId="7">#REF!</definedName>
    <definedName name="f.33c" localSheetId="9">#REF!</definedName>
    <definedName name="f.33c" localSheetId="10">#REF!</definedName>
    <definedName name="f.33c">#REF!</definedName>
    <definedName name="f.34" localSheetId="8">#REF!</definedName>
    <definedName name="f.34" localSheetId="13">#REF!</definedName>
    <definedName name="f.34" localSheetId="0">#REF!</definedName>
    <definedName name="f.34" localSheetId="11">#REF!</definedName>
    <definedName name="f.34" localSheetId="12">#REF!</definedName>
    <definedName name="f.34" localSheetId="14">#REF!</definedName>
    <definedName name="f.34" localSheetId="1">#REF!</definedName>
    <definedName name="f.34" localSheetId="7">#REF!</definedName>
    <definedName name="f.34" localSheetId="9">#REF!</definedName>
    <definedName name="f.34" localSheetId="10">#REF!</definedName>
    <definedName name="f.34">#REF!</definedName>
    <definedName name="f.36" localSheetId="8">#REF!</definedName>
    <definedName name="f.36" localSheetId="13">#REF!</definedName>
    <definedName name="f.36" localSheetId="0">#REF!</definedName>
    <definedName name="f.36" localSheetId="11">#REF!</definedName>
    <definedName name="f.36" localSheetId="12">#REF!</definedName>
    <definedName name="f.36" localSheetId="14">#REF!</definedName>
    <definedName name="f.36" localSheetId="1">#REF!</definedName>
    <definedName name="f.36" localSheetId="7">#REF!</definedName>
    <definedName name="f.36" localSheetId="9">#REF!</definedName>
    <definedName name="f.36" localSheetId="10">#REF!</definedName>
    <definedName name="f.36">#REF!</definedName>
    <definedName name="F.37">[31]ANALISA!$H$736</definedName>
    <definedName name="f_1" localSheetId="8">'[59]Real Siap badan'!#REF!</definedName>
    <definedName name="f_1" localSheetId="13">'[59]Real Siap badan'!#REF!</definedName>
    <definedName name="f_1" localSheetId="0">'[59]Real Siap badan'!#REF!</definedName>
    <definedName name="f_1" localSheetId="11">'[59]Real Siap badan'!#REF!</definedName>
    <definedName name="f_1" localSheetId="12">'[59]Real Siap badan'!#REF!</definedName>
    <definedName name="f_1" localSheetId="14">'[59]Real Siap badan'!#REF!</definedName>
    <definedName name="f_1" localSheetId="1">'[59]Real Siap badan'!#REF!</definedName>
    <definedName name="f_1" localSheetId="7">'[59]Real Siap badan'!#REF!</definedName>
    <definedName name="f_1" localSheetId="9">'[59]Real Siap badan'!#REF!</definedName>
    <definedName name="f_1" localSheetId="10">'[59]Real Siap badan'!#REF!</definedName>
    <definedName name="f_1">'[59]Real Siap badan'!#REF!</definedName>
    <definedName name="f_2" localSheetId="8">'[59]Real Siap badan'!#REF!</definedName>
    <definedName name="f_2" localSheetId="13">'[59]Real Siap badan'!#REF!</definedName>
    <definedName name="f_2" localSheetId="0">'[59]Real Siap badan'!#REF!</definedName>
    <definedName name="f_2" localSheetId="11">'[59]Real Siap badan'!#REF!</definedName>
    <definedName name="f_2" localSheetId="12">'[59]Real Siap badan'!#REF!</definedName>
    <definedName name="f_2" localSheetId="14">'[59]Real Siap badan'!#REF!</definedName>
    <definedName name="f_2" localSheetId="1">'[59]Real Siap badan'!#REF!</definedName>
    <definedName name="f_2" localSheetId="7">'[59]Real Siap badan'!#REF!</definedName>
    <definedName name="f_2" localSheetId="9">'[59]Real Siap badan'!#REF!</definedName>
    <definedName name="f_2" localSheetId="10">'[59]Real Siap badan'!#REF!</definedName>
    <definedName name="f_2">'[59]Real Siap badan'!#REF!</definedName>
    <definedName name="f_3" localSheetId="8">'[59]Real Siap badan'!#REF!</definedName>
    <definedName name="f_3" localSheetId="13">'[59]Real Siap badan'!#REF!</definedName>
    <definedName name="f_3" localSheetId="0">'[59]Real Siap badan'!#REF!</definedName>
    <definedName name="f_3" localSheetId="11">'[59]Real Siap badan'!#REF!</definedName>
    <definedName name="f_3" localSheetId="12">'[59]Real Siap badan'!#REF!</definedName>
    <definedName name="f_3" localSheetId="14">'[59]Real Siap badan'!#REF!</definedName>
    <definedName name="f_3" localSheetId="1">'[59]Real Siap badan'!#REF!</definedName>
    <definedName name="f_3" localSheetId="7">'[59]Real Siap badan'!#REF!</definedName>
    <definedName name="f_3" localSheetId="9">'[59]Real Siap badan'!#REF!</definedName>
    <definedName name="f_3" localSheetId="10">'[59]Real Siap badan'!#REF!</definedName>
    <definedName name="f_3">'[59]Real Siap badan'!#REF!</definedName>
    <definedName name="f92F56" localSheetId="8">[8]dtxl!#REF!</definedName>
    <definedName name="f92F56" localSheetId="13">[8]dtxl!#REF!</definedName>
    <definedName name="f92F56" localSheetId="0">[8]dtxl!#REF!</definedName>
    <definedName name="f92F56" localSheetId="11">[8]dtxl!#REF!</definedName>
    <definedName name="f92F56" localSheetId="12">[8]dtxl!#REF!</definedName>
    <definedName name="f92F56" localSheetId="14">[8]dtxl!#REF!</definedName>
    <definedName name="f92F56" localSheetId="1">[8]dtxl!#REF!</definedName>
    <definedName name="f92F56" localSheetId="7">[8]dtxl!#REF!</definedName>
    <definedName name="f92F56" localSheetId="9">[8]dtxl!#REF!</definedName>
    <definedName name="f92F56" localSheetId="10">[8]dtxl!#REF!</definedName>
    <definedName name="f92F56">[8]dtxl!#REF!</definedName>
    <definedName name="FA">[1]Menu!$E$27</definedName>
    <definedName name="fa_1" localSheetId="8">[60]BASIC!#REF!</definedName>
    <definedName name="fa_1" localSheetId="13">[60]BASIC!#REF!</definedName>
    <definedName name="fa_1" localSheetId="0">[60]BASIC!#REF!</definedName>
    <definedName name="fa_1" localSheetId="11">[60]BASIC!#REF!</definedName>
    <definedName name="fa_1" localSheetId="12">[60]BASIC!#REF!</definedName>
    <definedName name="fa_1" localSheetId="14">[60]BASIC!#REF!</definedName>
    <definedName name="fa_1" localSheetId="1">[60]BASIC!#REF!</definedName>
    <definedName name="fa_1" localSheetId="7">[60]BASIC!#REF!</definedName>
    <definedName name="fa_1" localSheetId="9">[60]BASIC!#REF!</definedName>
    <definedName name="fa_1" localSheetId="10">[60]BASIC!#REF!</definedName>
    <definedName name="fa_1">[60]BASIC!#REF!</definedName>
    <definedName name="fa_2" localSheetId="8">[60]BASIC!#REF!</definedName>
    <definedName name="fa_2" localSheetId="13">[60]BASIC!#REF!</definedName>
    <definedName name="fa_2" localSheetId="0">[60]BASIC!#REF!</definedName>
    <definedName name="fa_2" localSheetId="11">[60]BASIC!#REF!</definedName>
    <definedName name="fa_2" localSheetId="12">[60]BASIC!#REF!</definedName>
    <definedName name="fa_2" localSheetId="14">[60]BASIC!#REF!</definedName>
    <definedName name="fa_2" localSheetId="1">[60]BASIC!#REF!</definedName>
    <definedName name="fa_2" localSheetId="7">[60]BASIC!#REF!</definedName>
    <definedName name="fa_2" localSheetId="9">[60]BASIC!#REF!</definedName>
    <definedName name="fa_2" localSheetId="10">[60]BASIC!#REF!</definedName>
    <definedName name="fa_2">[60]BASIC!#REF!</definedName>
    <definedName name="FA_3">[28]Menu!$E$27</definedName>
    <definedName name="facocon" localSheetId="8">#REF!</definedName>
    <definedName name="facocon" localSheetId="13">#REF!</definedName>
    <definedName name="facocon" localSheetId="0">#REF!</definedName>
    <definedName name="facocon" localSheetId="11">#REF!</definedName>
    <definedName name="facocon" localSheetId="12">#REF!</definedName>
    <definedName name="facocon" localSheetId="14">#REF!</definedName>
    <definedName name="facocon" localSheetId="1">#REF!</definedName>
    <definedName name="facocon" localSheetId="7">#REF!</definedName>
    <definedName name="facocon" localSheetId="9">#REF!</definedName>
    <definedName name="facocon" localSheetId="10">#REF!</definedName>
    <definedName name="facocon">#REF!</definedName>
    <definedName name="facon" localSheetId="8">#REF!</definedName>
    <definedName name="facon" localSheetId="13">#REF!</definedName>
    <definedName name="facon" localSheetId="0">#REF!</definedName>
    <definedName name="facon" localSheetId="11">#REF!</definedName>
    <definedName name="facon" localSheetId="12">#REF!</definedName>
    <definedName name="facon" localSheetId="14">#REF!</definedName>
    <definedName name="facon" localSheetId="1">#REF!</definedName>
    <definedName name="facon" localSheetId="7">#REF!</definedName>
    <definedName name="facon" localSheetId="9">#REF!</definedName>
    <definedName name="facon" localSheetId="10">#REF!</definedName>
    <definedName name="facon">#REF!</definedName>
    <definedName name="fbt" localSheetId="8">#REF!</definedName>
    <definedName name="fbt" localSheetId="13">#REF!</definedName>
    <definedName name="fbt" localSheetId="0">#REF!</definedName>
    <definedName name="fbt" localSheetId="11">#REF!</definedName>
    <definedName name="fbt" localSheetId="12">#REF!</definedName>
    <definedName name="fbt" localSheetId="14">#REF!</definedName>
    <definedName name="fbt" localSheetId="1">#REF!</definedName>
    <definedName name="fbt" localSheetId="7">#REF!</definedName>
    <definedName name="fbt" localSheetId="9">#REF!</definedName>
    <definedName name="fbt" localSheetId="10">#REF!</definedName>
    <definedName name="fbt">#REF!</definedName>
    <definedName name="FE" localSheetId="8">#REF!</definedName>
    <definedName name="FE" localSheetId="13">#REF!</definedName>
    <definedName name="FE" localSheetId="0">#REF!</definedName>
    <definedName name="FE" localSheetId="11">#REF!</definedName>
    <definedName name="FE" localSheetId="12">#REF!</definedName>
    <definedName name="FE" localSheetId="14">#REF!</definedName>
    <definedName name="FE" localSheetId="1">#REF!</definedName>
    <definedName name="FE" localSheetId="7">#REF!</definedName>
    <definedName name="FE" localSheetId="9">#REF!</definedName>
    <definedName name="FE" localSheetId="10">#REF!</definedName>
    <definedName name="FE">#REF!</definedName>
    <definedName name="Fender_Karet">[43]HARGA!$D$40</definedName>
    <definedName name="fendercell" localSheetId="8">'[33]harga lama'!#REF!</definedName>
    <definedName name="fendercell" localSheetId="13">'[33]harga lama'!#REF!</definedName>
    <definedName name="fendercell" localSheetId="0">'[33]harga lama'!#REF!</definedName>
    <definedName name="fendercell" localSheetId="11">'[33]harga lama'!#REF!</definedName>
    <definedName name="fendercell" localSheetId="12">'[33]harga lama'!#REF!</definedName>
    <definedName name="fendercell" localSheetId="14">'[33]harga lama'!#REF!</definedName>
    <definedName name="fendercell" localSheetId="1">'[33]harga lama'!#REF!</definedName>
    <definedName name="fendercell" localSheetId="7">'[33]harga lama'!#REF!</definedName>
    <definedName name="fendercell" localSheetId="9">'[33]harga lama'!#REF!</definedName>
    <definedName name="fendercell" localSheetId="10">'[33]harga lama'!#REF!</definedName>
    <definedName name="fendercell">'[33]harga lama'!#REF!</definedName>
    <definedName name="fenderv" localSheetId="8">'[33]harga lama'!#REF!</definedName>
    <definedName name="fenderv" localSheetId="13">'[33]harga lama'!#REF!</definedName>
    <definedName name="fenderv" localSheetId="0">'[33]harga lama'!#REF!</definedName>
    <definedName name="fenderv" localSheetId="11">'[33]harga lama'!#REF!</definedName>
    <definedName name="fenderv" localSheetId="12">'[33]harga lama'!#REF!</definedName>
    <definedName name="fenderv" localSheetId="14">'[33]harga lama'!#REF!</definedName>
    <definedName name="fenderv" localSheetId="1">'[33]harga lama'!#REF!</definedName>
    <definedName name="fenderv" localSheetId="7">'[33]harga lama'!#REF!</definedName>
    <definedName name="fenderv" localSheetId="9">'[33]harga lama'!#REF!</definedName>
    <definedName name="fenderv" localSheetId="10">'[33]harga lama'!#REF!</definedName>
    <definedName name="fenderv">'[33]harga lama'!#REF!</definedName>
    <definedName name="ff" localSheetId="8">#REF!</definedName>
    <definedName name="ff" localSheetId="13">#REF!</definedName>
    <definedName name="ff" localSheetId="0">#REF!</definedName>
    <definedName name="ff" localSheetId="11">#REF!</definedName>
    <definedName name="ff" localSheetId="12">#REF!</definedName>
    <definedName name="ff" localSheetId="14">#REF!</definedName>
    <definedName name="ff" localSheetId="1">#REF!</definedName>
    <definedName name="ff" localSheetId="7">#REF!</definedName>
    <definedName name="ff" localSheetId="9">#REF!</definedName>
    <definedName name="ff" localSheetId="10">#REF!</definedName>
    <definedName name="ff">#REF!</definedName>
    <definedName name="Fibermesh" localSheetId="8">'[33]harga lama'!#REF!</definedName>
    <definedName name="Fibermesh" localSheetId="13">'[33]harga lama'!#REF!</definedName>
    <definedName name="Fibermesh" localSheetId="0">'[33]harga lama'!#REF!</definedName>
    <definedName name="Fibermesh" localSheetId="11">'[33]harga lama'!#REF!</definedName>
    <definedName name="Fibermesh" localSheetId="12">'[33]harga lama'!#REF!</definedName>
    <definedName name="Fibermesh" localSheetId="14">'[33]harga lama'!#REF!</definedName>
    <definedName name="Fibermesh" localSheetId="1">'[33]harga lama'!#REF!</definedName>
    <definedName name="Fibermesh" localSheetId="7">'[33]harga lama'!#REF!</definedName>
    <definedName name="Fibermesh" localSheetId="9">'[33]harga lama'!#REF!</definedName>
    <definedName name="Fibermesh" localSheetId="10">'[33]harga lama'!#REF!</definedName>
    <definedName name="Fibermesh">'[33]harga lama'!#REF!</definedName>
    <definedName name="fibre" localSheetId="8">#REF!</definedName>
    <definedName name="fibre" localSheetId="13">#REF!</definedName>
    <definedName name="fibre" localSheetId="0">#REF!</definedName>
    <definedName name="fibre" localSheetId="11">#REF!</definedName>
    <definedName name="fibre" localSheetId="12">#REF!</definedName>
    <definedName name="fibre" localSheetId="14">#REF!</definedName>
    <definedName name="fibre" localSheetId="1">#REF!</definedName>
    <definedName name="fibre" localSheetId="7">#REF!</definedName>
    <definedName name="fibre" localSheetId="9">#REF!</definedName>
    <definedName name="fibre" localSheetId="10">#REF!</definedName>
    <definedName name="fibre">#REF!</definedName>
    <definedName name="filler">[34]Harsat!$E$62</definedName>
    <definedName name="filtercloth" localSheetId="8">'[33]harga lama'!#REF!</definedName>
    <definedName name="filtercloth" localSheetId="13">'[33]harga lama'!#REF!</definedName>
    <definedName name="filtercloth" localSheetId="0">'[33]harga lama'!#REF!</definedName>
    <definedName name="filtercloth" localSheetId="11">'[33]harga lama'!#REF!</definedName>
    <definedName name="filtercloth" localSheetId="12">'[33]harga lama'!#REF!</definedName>
    <definedName name="filtercloth" localSheetId="14">'[33]harga lama'!#REF!</definedName>
    <definedName name="filtercloth" localSheetId="1">'[33]harga lama'!#REF!</definedName>
    <definedName name="filtercloth" localSheetId="7">'[33]harga lama'!#REF!</definedName>
    <definedName name="filtercloth" localSheetId="9">'[33]harga lama'!#REF!</definedName>
    <definedName name="filtercloth" localSheetId="10">'[33]harga lama'!#REF!</definedName>
    <definedName name="filtercloth">'[33]harga lama'!#REF!</definedName>
    <definedName name="final" localSheetId="8">'[45]DU&amp;B'!#REF!</definedName>
    <definedName name="final" localSheetId="13">'[45]DU&amp;B'!#REF!</definedName>
    <definedName name="final" localSheetId="0">'[45]DU&amp;B'!#REF!</definedName>
    <definedName name="final" localSheetId="11">'[45]DU&amp;B'!#REF!</definedName>
    <definedName name="final" localSheetId="12">'[45]DU&amp;B'!#REF!</definedName>
    <definedName name="final" localSheetId="14">'[45]DU&amp;B'!#REF!</definedName>
    <definedName name="final" localSheetId="1">'[45]DU&amp;B'!#REF!</definedName>
    <definedName name="final" localSheetId="7">'[45]DU&amp;B'!#REF!</definedName>
    <definedName name="final" localSheetId="9">'[45]DU&amp;B'!#REF!</definedName>
    <definedName name="final" localSheetId="10">'[45]DU&amp;B'!#REF!</definedName>
    <definedName name="final">'[45]DU&amp;B'!#REF!</definedName>
    <definedName name="FINISHER">[14]Peralatan!$A$60:$J$118</definedName>
    <definedName name="fk">[61]AHSP!$P$22</definedName>
    <definedName name="flat" localSheetId="8">#REF!</definedName>
    <definedName name="flat" localSheetId="13">#REF!</definedName>
    <definedName name="flat" localSheetId="0">#REF!</definedName>
    <definedName name="flat" localSheetId="11">#REF!</definedName>
    <definedName name="flat" localSheetId="12">#REF!</definedName>
    <definedName name="flat" localSheetId="14">#REF!</definedName>
    <definedName name="flat" localSheetId="1">#REF!</definedName>
    <definedName name="flat" localSheetId="7">#REF!</definedName>
    <definedName name="flat" localSheetId="9">#REF!</definedName>
    <definedName name="flat" localSheetId="10">#REF!</definedName>
    <definedName name="flat">#REF!</definedName>
    <definedName name="flat_1" localSheetId="8">#REF!</definedName>
    <definedName name="flat_1" localSheetId="13">#REF!</definedName>
    <definedName name="flat_1" localSheetId="0">#REF!</definedName>
    <definedName name="flat_1" localSheetId="11">#REF!</definedName>
    <definedName name="flat_1" localSheetId="12">#REF!</definedName>
    <definedName name="flat_1" localSheetId="14">#REF!</definedName>
    <definedName name="flat_1" localSheetId="1">#REF!</definedName>
    <definedName name="flat_1" localSheetId="7">#REF!</definedName>
    <definedName name="flat_1" localSheetId="9">#REF!</definedName>
    <definedName name="flat_1" localSheetId="10">#REF!</definedName>
    <definedName name="flat_1">#REF!</definedName>
    <definedName name="flat_2" localSheetId="8">#REF!</definedName>
    <definedName name="flat_2" localSheetId="13">#REF!</definedName>
    <definedName name="flat_2" localSheetId="0">#REF!</definedName>
    <definedName name="flat_2" localSheetId="11">#REF!</definedName>
    <definedName name="flat_2" localSheetId="12">#REF!</definedName>
    <definedName name="flat_2" localSheetId="14">#REF!</definedName>
    <definedName name="flat_2" localSheetId="1">#REF!</definedName>
    <definedName name="flat_2" localSheetId="7">#REF!</definedName>
    <definedName name="flat_2" localSheetId="9">#REF!</definedName>
    <definedName name="flat_2" localSheetId="10">#REF!</definedName>
    <definedName name="flat_2">#REF!</definedName>
    <definedName name="flat_3" localSheetId="8">#REF!</definedName>
    <definedName name="flat_3" localSheetId="13">#REF!</definedName>
    <definedName name="flat_3" localSheetId="0">#REF!</definedName>
    <definedName name="flat_3" localSheetId="11">#REF!</definedName>
    <definedName name="flat_3" localSheetId="12">#REF!</definedName>
    <definedName name="flat_3" localSheetId="14">#REF!</definedName>
    <definedName name="flat_3" localSheetId="1">#REF!</definedName>
    <definedName name="flat_3" localSheetId="7">#REF!</definedName>
    <definedName name="flat_3" localSheetId="9">#REF!</definedName>
    <definedName name="flat_3" localSheetId="10">#REF!</definedName>
    <definedName name="flat_3">#REF!</definedName>
    <definedName name="FLATBEDTRUCK">[14]Peralatan!$A$591:$J$649</definedName>
    <definedName name="fmixer" localSheetId="8">#REF!</definedName>
    <definedName name="fmixer" localSheetId="13">#REF!</definedName>
    <definedName name="fmixer" localSheetId="0">#REF!</definedName>
    <definedName name="fmixer" localSheetId="11">#REF!</definedName>
    <definedName name="fmixer" localSheetId="12">#REF!</definedName>
    <definedName name="fmixer" localSheetId="14">#REF!</definedName>
    <definedName name="fmixer" localSheetId="1">#REF!</definedName>
    <definedName name="fmixer" localSheetId="7">#REF!</definedName>
    <definedName name="fmixer" localSheetId="9">#REF!</definedName>
    <definedName name="fmixer" localSheetId="10">#REF!</definedName>
    <definedName name="fmixer">#REF!</definedName>
    <definedName name="fmixer_1" localSheetId="8">#REF!</definedName>
    <definedName name="fmixer_1" localSheetId="13">#REF!</definedName>
    <definedName name="fmixer_1" localSheetId="0">#REF!</definedName>
    <definedName name="fmixer_1" localSheetId="11">#REF!</definedName>
    <definedName name="fmixer_1" localSheetId="12">#REF!</definedName>
    <definedName name="fmixer_1" localSheetId="14">#REF!</definedName>
    <definedName name="fmixer_1" localSheetId="1">#REF!</definedName>
    <definedName name="fmixer_1" localSheetId="7">#REF!</definedName>
    <definedName name="fmixer_1" localSheetId="9">#REF!</definedName>
    <definedName name="fmixer_1" localSheetId="10">#REF!</definedName>
    <definedName name="fmixer_1">#REF!</definedName>
    <definedName name="fmixer_2" localSheetId="8">#REF!</definedName>
    <definedName name="fmixer_2" localSheetId="13">#REF!</definedName>
    <definedName name="fmixer_2" localSheetId="0">#REF!</definedName>
    <definedName name="fmixer_2" localSheetId="11">#REF!</definedName>
    <definedName name="fmixer_2" localSheetId="12">#REF!</definedName>
    <definedName name="fmixer_2" localSheetId="14">#REF!</definedName>
    <definedName name="fmixer_2" localSheetId="1">#REF!</definedName>
    <definedName name="fmixer_2" localSheetId="7">#REF!</definedName>
    <definedName name="fmixer_2" localSheetId="9">#REF!</definedName>
    <definedName name="fmixer_2" localSheetId="10">#REF!</definedName>
    <definedName name="fmixer_2">#REF!</definedName>
    <definedName name="fmixer_3" localSheetId="8">#REF!</definedName>
    <definedName name="fmixer_3" localSheetId="13">#REF!</definedName>
    <definedName name="fmixer_3" localSheetId="0">#REF!</definedName>
    <definedName name="fmixer_3" localSheetId="11">#REF!</definedName>
    <definedName name="fmixer_3" localSheetId="12">#REF!</definedName>
    <definedName name="fmixer_3" localSheetId="14">#REF!</definedName>
    <definedName name="fmixer_3" localSheetId="1">#REF!</definedName>
    <definedName name="fmixer_3" localSheetId="7">#REF!</definedName>
    <definedName name="fmixer_3" localSheetId="9">#REF!</definedName>
    <definedName name="fmixer_3" localSheetId="10">#REF!</definedName>
    <definedName name="fmixer_3">#REF!</definedName>
    <definedName name="FOOT" localSheetId="8">#REF!</definedName>
    <definedName name="FOOT" localSheetId="13">#REF!</definedName>
    <definedName name="FOOT" localSheetId="0">#REF!</definedName>
    <definedName name="FOOT" localSheetId="11">#REF!</definedName>
    <definedName name="FOOT" localSheetId="12">#REF!</definedName>
    <definedName name="FOOT" localSheetId="14">#REF!</definedName>
    <definedName name="FOOT" localSheetId="1">#REF!</definedName>
    <definedName name="FOOT" localSheetId="7">#REF!</definedName>
    <definedName name="FOOT" localSheetId="9">#REF!</definedName>
    <definedName name="FOOT" localSheetId="10">#REF!</definedName>
    <definedName name="FOOT">#REF!</definedName>
    <definedName name="FOOTER" localSheetId="8">#REF!</definedName>
    <definedName name="FOOTER" localSheetId="13">#REF!</definedName>
    <definedName name="FOOTER" localSheetId="0">#REF!</definedName>
    <definedName name="FOOTER" localSheetId="11">#REF!</definedName>
    <definedName name="FOOTER" localSheetId="12">#REF!</definedName>
    <definedName name="FOOTER" localSheetId="14">#REF!</definedName>
    <definedName name="FOOTER" localSheetId="1">#REF!</definedName>
    <definedName name="FOOTER" localSheetId="7">#REF!</definedName>
    <definedName name="FOOTER" localSheetId="9">#REF!</definedName>
    <definedName name="FOOTER" localSheetId="10">#REF!</definedName>
    <definedName name="FOOTER">#REF!</definedName>
    <definedName name="FORM101" localSheetId="8">#REF!</definedName>
    <definedName name="FORM101" localSheetId="13">#REF!</definedName>
    <definedName name="FORM101" localSheetId="0">#REF!</definedName>
    <definedName name="FORM101" localSheetId="11">#REF!</definedName>
    <definedName name="FORM101" localSheetId="12">#REF!</definedName>
    <definedName name="FORM101" localSheetId="14">#REF!</definedName>
    <definedName name="FORM101" localSheetId="1">#REF!</definedName>
    <definedName name="FORM101" localSheetId="7">#REF!</definedName>
    <definedName name="FORM101" localSheetId="9">#REF!</definedName>
    <definedName name="FORM101" localSheetId="10">#REF!</definedName>
    <definedName name="FORM101">#REF!</definedName>
    <definedName name="FORM1011" localSheetId="8">#REF!</definedName>
    <definedName name="FORM1011" localSheetId="13">#REF!</definedName>
    <definedName name="FORM1011" localSheetId="0">#REF!</definedName>
    <definedName name="FORM1011" localSheetId="11">#REF!</definedName>
    <definedName name="FORM1011" localSheetId="12">#REF!</definedName>
    <definedName name="FORM1011" localSheetId="14">#REF!</definedName>
    <definedName name="FORM1011" localSheetId="1">#REF!</definedName>
    <definedName name="FORM1011" localSheetId="7">#REF!</definedName>
    <definedName name="FORM1011" localSheetId="9">#REF!</definedName>
    <definedName name="FORM1011" localSheetId="10">#REF!</definedName>
    <definedName name="FORM1011">#REF!</definedName>
    <definedName name="FORM1011_3" localSheetId="8">#REF!</definedName>
    <definedName name="FORM1011_3" localSheetId="13">#REF!</definedName>
    <definedName name="FORM1011_3" localSheetId="0">#REF!</definedName>
    <definedName name="FORM1011_3" localSheetId="11">#REF!</definedName>
    <definedName name="FORM1011_3" localSheetId="12">#REF!</definedName>
    <definedName name="FORM1011_3" localSheetId="14">#REF!</definedName>
    <definedName name="FORM1011_3" localSheetId="1">#REF!</definedName>
    <definedName name="FORM1011_3" localSheetId="7">#REF!</definedName>
    <definedName name="FORM1011_3" localSheetId="9">#REF!</definedName>
    <definedName name="FORM1011_3" localSheetId="10">#REF!</definedName>
    <definedName name="FORM1011_3">#REF!</definedName>
    <definedName name="FORM1012" localSheetId="8">#REF!</definedName>
    <definedName name="FORM1012" localSheetId="13">#REF!</definedName>
    <definedName name="FORM1012" localSheetId="0">#REF!</definedName>
    <definedName name="FORM1012" localSheetId="11">#REF!</definedName>
    <definedName name="FORM1012" localSheetId="12">#REF!</definedName>
    <definedName name="FORM1012" localSheetId="14">#REF!</definedName>
    <definedName name="FORM1012" localSheetId="1">#REF!</definedName>
    <definedName name="FORM1012" localSheetId="7">#REF!</definedName>
    <definedName name="FORM1012" localSheetId="9">#REF!</definedName>
    <definedName name="FORM1012" localSheetId="10">#REF!</definedName>
    <definedName name="FORM1012">#REF!</definedName>
    <definedName name="FORM1012_3" localSheetId="8">#REF!</definedName>
    <definedName name="FORM1012_3" localSheetId="13">#REF!</definedName>
    <definedName name="FORM1012_3" localSheetId="0">#REF!</definedName>
    <definedName name="FORM1012_3" localSheetId="11">#REF!</definedName>
    <definedName name="FORM1012_3" localSheetId="12">#REF!</definedName>
    <definedName name="FORM1012_3" localSheetId="14">#REF!</definedName>
    <definedName name="FORM1012_3" localSheetId="1">#REF!</definedName>
    <definedName name="FORM1012_3" localSheetId="7">#REF!</definedName>
    <definedName name="FORM1012_3" localSheetId="9">#REF!</definedName>
    <definedName name="FORM1012_3" localSheetId="10">#REF!</definedName>
    <definedName name="FORM1012_3">#REF!</definedName>
    <definedName name="FORM1013" localSheetId="8">#REF!</definedName>
    <definedName name="FORM1013" localSheetId="13">#REF!</definedName>
    <definedName name="FORM1013" localSheetId="0">#REF!</definedName>
    <definedName name="FORM1013" localSheetId="11">#REF!</definedName>
    <definedName name="FORM1013" localSheetId="12">#REF!</definedName>
    <definedName name="FORM1013" localSheetId="14">#REF!</definedName>
    <definedName name="FORM1013" localSheetId="1">#REF!</definedName>
    <definedName name="FORM1013" localSheetId="7">#REF!</definedName>
    <definedName name="FORM1013" localSheetId="9">#REF!</definedName>
    <definedName name="FORM1013" localSheetId="10">#REF!</definedName>
    <definedName name="FORM1013">#REF!</definedName>
    <definedName name="FORM1013_3" localSheetId="8">#REF!</definedName>
    <definedName name="FORM1013_3" localSheetId="13">#REF!</definedName>
    <definedName name="FORM1013_3" localSheetId="0">#REF!</definedName>
    <definedName name="FORM1013_3" localSheetId="11">#REF!</definedName>
    <definedName name="FORM1013_3" localSheetId="12">#REF!</definedName>
    <definedName name="FORM1013_3" localSheetId="14">#REF!</definedName>
    <definedName name="FORM1013_3" localSheetId="1">#REF!</definedName>
    <definedName name="FORM1013_3" localSheetId="7">#REF!</definedName>
    <definedName name="FORM1013_3" localSheetId="9">#REF!</definedName>
    <definedName name="FORM1013_3" localSheetId="10">#REF!</definedName>
    <definedName name="FORM1013_3">#REF!</definedName>
    <definedName name="FORM1014" localSheetId="8">#REF!</definedName>
    <definedName name="FORM1014" localSheetId="13">#REF!</definedName>
    <definedName name="FORM1014" localSheetId="0">#REF!</definedName>
    <definedName name="FORM1014" localSheetId="11">#REF!</definedName>
    <definedName name="FORM1014" localSheetId="12">#REF!</definedName>
    <definedName name="FORM1014" localSheetId="14">#REF!</definedName>
    <definedName name="FORM1014" localSheetId="1">#REF!</definedName>
    <definedName name="FORM1014" localSheetId="7">#REF!</definedName>
    <definedName name="FORM1014" localSheetId="9">#REF!</definedName>
    <definedName name="FORM1014" localSheetId="10">#REF!</definedName>
    <definedName name="FORM1014">#REF!</definedName>
    <definedName name="FORM1014_1" localSheetId="8">#REF!</definedName>
    <definedName name="FORM1014_1" localSheetId="13">#REF!</definedName>
    <definedName name="FORM1014_1" localSheetId="0">#REF!</definedName>
    <definedName name="FORM1014_1" localSheetId="11">#REF!</definedName>
    <definedName name="FORM1014_1" localSheetId="12">#REF!</definedName>
    <definedName name="FORM1014_1" localSheetId="14">#REF!</definedName>
    <definedName name="FORM1014_1" localSheetId="1">#REF!</definedName>
    <definedName name="FORM1014_1" localSheetId="7">#REF!</definedName>
    <definedName name="FORM1014_1" localSheetId="9">#REF!</definedName>
    <definedName name="FORM1014_1" localSheetId="10">#REF!</definedName>
    <definedName name="FORM1014_1">#REF!</definedName>
    <definedName name="FORM1014_2" localSheetId="8">#REF!</definedName>
    <definedName name="FORM1014_2" localSheetId="13">#REF!</definedName>
    <definedName name="FORM1014_2" localSheetId="0">#REF!</definedName>
    <definedName name="FORM1014_2" localSheetId="11">#REF!</definedName>
    <definedName name="FORM1014_2" localSheetId="12">#REF!</definedName>
    <definedName name="FORM1014_2" localSheetId="14">#REF!</definedName>
    <definedName name="FORM1014_2" localSheetId="1">#REF!</definedName>
    <definedName name="FORM1014_2" localSheetId="7">#REF!</definedName>
    <definedName name="FORM1014_2" localSheetId="9">#REF!</definedName>
    <definedName name="FORM1014_2" localSheetId="10">#REF!</definedName>
    <definedName name="FORM1014_2">#REF!</definedName>
    <definedName name="FORM1014_3" localSheetId="8">#REF!</definedName>
    <definedName name="FORM1014_3" localSheetId="13">#REF!</definedName>
    <definedName name="FORM1014_3" localSheetId="0">#REF!</definedName>
    <definedName name="FORM1014_3" localSheetId="11">#REF!</definedName>
    <definedName name="FORM1014_3" localSheetId="12">#REF!</definedName>
    <definedName name="FORM1014_3" localSheetId="14">#REF!</definedName>
    <definedName name="FORM1014_3" localSheetId="1">#REF!</definedName>
    <definedName name="FORM1014_3" localSheetId="7">#REF!</definedName>
    <definedName name="FORM1014_3" localSheetId="9">#REF!</definedName>
    <definedName name="FORM1014_3" localSheetId="10">#REF!</definedName>
    <definedName name="FORM1014_3">#REF!</definedName>
    <definedName name="FORM1015" localSheetId="8">#REF!</definedName>
    <definedName name="FORM1015" localSheetId="13">#REF!</definedName>
    <definedName name="FORM1015" localSheetId="0">#REF!</definedName>
    <definedName name="FORM1015" localSheetId="11">#REF!</definedName>
    <definedName name="FORM1015" localSheetId="12">#REF!</definedName>
    <definedName name="FORM1015" localSheetId="14">#REF!</definedName>
    <definedName name="FORM1015" localSheetId="1">#REF!</definedName>
    <definedName name="FORM1015" localSheetId="7">#REF!</definedName>
    <definedName name="FORM1015" localSheetId="9">#REF!</definedName>
    <definedName name="FORM1015" localSheetId="10">#REF!</definedName>
    <definedName name="FORM1015">#REF!</definedName>
    <definedName name="FORM1015_1" localSheetId="8">#REF!</definedName>
    <definedName name="FORM1015_1" localSheetId="13">#REF!</definedName>
    <definedName name="FORM1015_1" localSheetId="0">#REF!</definedName>
    <definedName name="FORM1015_1" localSheetId="11">#REF!</definedName>
    <definedName name="FORM1015_1" localSheetId="12">#REF!</definedName>
    <definedName name="FORM1015_1" localSheetId="14">#REF!</definedName>
    <definedName name="FORM1015_1" localSheetId="1">#REF!</definedName>
    <definedName name="FORM1015_1" localSheetId="7">#REF!</definedName>
    <definedName name="FORM1015_1" localSheetId="9">#REF!</definedName>
    <definedName name="FORM1015_1" localSheetId="10">#REF!</definedName>
    <definedName name="FORM1015_1">#REF!</definedName>
    <definedName name="FORM1015_2" localSheetId="8">#REF!</definedName>
    <definedName name="FORM1015_2" localSheetId="13">#REF!</definedName>
    <definedName name="FORM1015_2" localSheetId="0">#REF!</definedName>
    <definedName name="FORM1015_2" localSheetId="11">#REF!</definedName>
    <definedName name="FORM1015_2" localSheetId="12">#REF!</definedName>
    <definedName name="FORM1015_2" localSheetId="14">#REF!</definedName>
    <definedName name="FORM1015_2" localSheetId="1">#REF!</definedName>
    <definedName name="FORM1015_2" localSheetId="7">#REF!</definedName>
    <definedName name="FORM1015_2" localSheetId="9">#REF!</definedName>
    <definedName name="FORM1015_2" localSheetId="10">#REF!</definedName>
    <definedName name="FORM1015_2">#REF!</definedName>
    <definedName name="FORM1015_3" localSheetId="8">#REF!</definedName>
    <definedName name="FORM1015_3" localSheetId="13">#REF!</definedName>
    <definedName name="FORM1015_3" localSheetId="0">#REF!</definedName>
    <definedName name="FORM1015_3" localSheetId="11">#REF!</definedName>
    <definedName name="FORM1015_3" localSheetId="12">#REF!</definedName>
    <definedName name="FORM1015_3" localSheetId="14">#REF!</definedName>
    <definedName name="FORM1015_3" localSheetId="1">#REF!</definedName>
    <definedName name="FORM1015_3" localSheetId="7">#REF!</definedName>
    <definedName name="FORM1015_3" localSheetId="9">#REF!</definedName>
    <definedName name="FORM1015_3" localSheetId="10">#REF!</definedName>
    <definedName name="FORM1015_3">#REF!</definedName>
    <definedName name="FORM1021" localSheetId="8">#REF!</definedName>
    <definedName name="FORM1021" localSheetId="13">#REF!</definedName>
    <definedName name="FORM1021" localSheetId="0">#REF!</definedName>
    <definedName name="FORM1021" localSheetId="11">#REF!</definedName>
    <definedName name="FORM1021" localSheetId="12">#REF!</definedName>
    <definedName name="FORM1021" localSheetId="14">#REF!</definedName>
    <definedName name="FORM1021" localSheetId="1">#REF!</definedName>
    <definedName name="FORM1021" localSheetId="7">#REF!</definedName>
    <definedName name="FORM1021" localSheetId="9">#REF!</definedName>
    <definedName name="FORM1021" localSheetId="10">#REF!</definedName>
    <definedName name="FORM1021">#REF!</definedName>
    <definedName name="FORM1022" localSheetId="8">#REF!</definedName>
    <definedName name="FORM1022" localSheetId="13">#REF!</definedName>
    <definedName name="FORM1022" localSheetId="0">#REF!</definedName>
    <definedName name="FORM1022" localSheetId="11">#REF!</definedName>
    <definedName name="FORM1022" localSheetId="12">#REF!</definedName>
    <definedName name="FORM1022" localSheetId="14">#REF!</definedName>
    <definedName name="FORM1022" localSheetId="1">#REF!</definedName>
    <definedName name="FORM1022" localSheetId="7">#REF!</definedName>
    <definedName name="FORM1022" localSheetId="9">#REF!</definedName>
    <definedName name="FORM1022" localSheetId="10">#REF!</definedName>
    <definedName name="FORM1022">#REF!</definedName>
    <definedName name="FORM1031" localSheetId="8">#REF!</definedName>
    <definedName name="FORM1031" localSheetId="13">#REF!</definedName>
    <definedName name="FORM1031" localSheetId="0">#REF!</definedName>
    <definedName name="FORM1031" localSheetId="11">#REF!</definedName>
    <definedName name="FORM1031" localSheetId="12">#REF!</definedName>
    <definedName name="FORM1031" localSheetId="14">#REF!</definedName>
    <definedName name="FORM1031" localSheetId="1">#REF!</definedName>
    <definedName name="FORM1031" localSheetId="7">#REF!</definedName>
    <definedName name="FORM1031" localSheetId="9">#REF!</definedName>
    <definedName name="FORM1031" localSheetId="10">#REF!</definedName>
    <definedName name="FORM1031">#REF!</definedName>
    <definedName name="FORM1032" localSheetId="8">#REF!</definedName>
    <definedName name="FORM1032" localSheetId="13">#REF!</definedName>
    <definedName name="FORM1032" localSheetId="0">#REF!</definedName>
    <definedName name="FORM1032" localSheetId="11">#REF!</definedName>
    <definedName name="FORM1032" localSheetId="12">#REF!</definedName>
    <definedName name="FORM1032" localSheetId="14">#REF!</definedName>
    <definedName name="FORM1032" localSheetId="1">#REF!</definedName>
    <definedName name="FORM1032" localSheetId="7">#REF!</definedName>
    <definedName name="FORM1032" localSheetId="9">#REF!</definedName>
    <definedName name="FORM1032" localSheetId="10">#REF!</definedName>
    <definedName name="FORM1032">#REF!</definedName>
    <definedName name="FORM1041" localSheetId="8">#REF!</definedName>
    <definedName name="FORM1041" localSheetId="13">#REF!</definedName>
    <definedName name="FORM1041" localSheetId="0">#REF!</definedName>
    <definedName name="FORM1041" localSheetId="11">#REF!</definedName>
    <definedName name="FORM1041" localSheetId="12">#REF!</definedName>
    <definedName name="FORM1041" localSheetId="14">#REF!</definedName>
    <definedName name="FORM1041" localSheetId="1">#REF!</definedName>
    <definedName name="FORM1041" localSheetId="7">#REF!</definedName>
    <definedName name="FORM1041" localSheetId="9">#REF!</definedName>
    <definedName name="FORM1041" localSheetId="10">#REF!</definedName>
    <definedName name="FORM1041">#REF!</definedName>
    <definedName name="FORM1042" localSheetId="8">#REF!</definedName>
    <definedName name="FORM1042" localSheetId="13">#REF!</definedName>
    <definedName name="FORM1042" localSheetId="0">#REF!</definedName>
    <definedName name="FORM1042" localSheetId="11">#REF!</definedName>
    <definedName name="FORM1042" localSheetId="12">#REF!</definedName>
    <definedName name="FORM1042" localSheetId="14">#REF!</definedName>
    <definedName name="FORM1042" localSheetId="1">#REF!</definedName>
    <definedName name="FORM1042" localSheetId="7">#REF!</definedName>
    <definedName name="FORM1042" localSheetId="9">#REF!</definedName>
    <definedName name="FORM1042" localSheetId="10">#REF!</definedName>
    <definedName name="FORM1042">#REF!</definedName>
    <definedName name="FORM21" localSheetId="8">#REF!</definedName>
    <definedName name="FORM21" localSheetId="13">#REF!</definedName>
    <definedName name="FORM21" localSheetId="0">#REF!</definedName>
    <definedName name="FORM21" localSheetId="11">#REF!</definedName>
    <definedName name="FORM21" localSheetId="12">#REF!</definedName>
    <definedName name="FORM21" localSheetId="14">#REF!</definedName>
    <definedName name="FORM21" localSheetId="1">#REF!</definedName>
    <definedName name="FORM21" localSheetId="7">#REF!</definedName>
    <definedName name="FORM21" localSheetId="9">#REF!</definedName>
    <definedName name="FORM21" localSheetId="10">#REF!</definedName>
    <definedName name="FORM21">#REF!</definedName>
    <definedName name="FORM22E" localSheetId="8">[62]DAMIJA!#REF!</definedName>
    <definedName name="FORM22E" localSheetId="13">[62]DAMIJA!#REF!</definedName>
    <definedName name="FORM22E" localSheetId="0">[62]DAMIJA!#REF!</definedName>
    <definedName name="FORM22E" localSheetId="11">[62]DAMIJA!#REF!</definedName>
    <definedName name="FORM22E" localSheetId="12">[62]DAMIJA!#REF!</definedName>
    <definedName name="FORM22E" localSheetId="14">[62]DAMIJA!#REF!</definedName>
    <definedName name="FORM22E" localSheetId="1">[62]DAMIJA!#REF!</definedName>
    <definedName name="FORM22E" localSheetId="7">[62]DAMIJA!#REF!</definedName>
    <definedName name="FORM22E" localSheetId="9">[62]DAMIJA!#REF!</definedName>
    <definedName name="FORM22E" localSheetId="10">[62]DAMIJA!#REF!</definedName>
    <definedName name="FORM22E">[62]DAMIJA!#REF!</definedName>
    <definedName name="FORM22L" localSheetId="8">#REF!</definedName>
    <definedName name="FORM22L" localSheetId="13">#REF!</definedName>
    <definedName name="FORM22L" localSheetId="0">#REF!</definedName>
    <definedName name="FORM22L" localSheetId="11">#REF!</definedName>
    <definedName name="FORM22L" localSheetId="12">#REF!</definedName>
    <definedName name="FORM22L" localSheetId="14">#REF!</definedName>
    <definedName name="FORM22L" localSheetId="1">#REF!</definedName>
    <definedName name="FORM22L" localSheetId="7">#REF!</definedName>
    <definedName name="FORM22L" localSheetId="9">#REF!</definedName>
    <definedName name="FORM22L" localSheetId="10">#REF!</definedName>
    <definedName name="FORM22L">#REF!</definedName>
    <definedName name="FORM231" localSheetId="8">[62]DAMIJA!#REF!</definedName>
    <definedName name="FORM231" localSheetId="13">[62]DAMIJA!#REF!</definedName>
    <definedName name="FORM231" localSheetId="0">[62]DAMIJA!#REF!</definedName>
    <definedName name="FORM231" localSheetId="11">[62]DAMIJA!#REF!</definedName>
    <definedName name="FORM231" localSheetId="12">[62]DAMIJA!#REF!</definedName>
    <definedName name="FORM231" localSheetId="14">[62]DAMIJA!#REF!</definedName>
    <definedName name="FORM231" localSheetId="1">[62]DAMIJA!#REF!</definedName>
    <definedName name="FORM231" localSheetId="7">[62]DAMIJA!#REF!</definedName>
    <definedName name="FORM231" localSheetId="9">[62]DAMIJA!#REF!</definedName>
    <definedName name="FORM231" localSheetId="10">[62]DAMIJA!#REF!</definedName>
    <definedName name="FORM231">[62]DAMIJA!#REF!</definedName>
    <definedName name="FORM232" localSheetId="8">[62]DAMIJA!#REF!</definedName>
    <definedName name="FORM232" localSheetId="13">[62]DAMIJA!#REF!</definedName>
    <definedName name="FORM232" localSheetId="0">[62]DAMIJA!#REF!</definedName>
    <definedName name="FORM232" localSheetId="11">[62]DAMIJA!#REF!</definedName>
    <definedName name="FORM232" localSheetId="12">[62]DAMIJA!#REF!</definedName>
    <definedName name="FORM232" localSheetId="14">[62]DAMIJA!#REF!</definedName>
    <definedName name="FORM232" localSheetId="1">[62]DAMIJA!#REF!</definedName>
    <definedName name="FORM232" localSheetId="7">[62]DAMIJA!#REF!</definedName>
    <definedName name="FORM232" localSheetId="9">[62]DAMIJA!#REF!</definedName>
    <definedName name="FORM232" localSheetId="10">[62]DAMIJA!#REF!</definedName>
    <definedName name="FORM232">[62]DAMIJA!#REF!</definedName>
    <definedName name="FORM233" localSheetId="8">[62]DAMIJA!#REF!</definedName>
    <definedName name="FORM233" localSheetId="13">[62]DAMIJA!#REF!</definedName>
    <definedName name="FORM233" localSheetId="0">[62]DAMIJA!#REF!</definedName>
    <definedName name="FORM233" localSheetId="11">[62]DAMIJA!#REF!</definedName>
    <definedName name="FORM233" localSheetId="12">[62]DAMIJA!#REF!</definedName>
    <definedName name="FORM233" localSheetId="14">[62]DAMIJA!#REF!</definedName>
    <definedName name="FORM233" localSheetId="1">[62]DAMIJA!#REF!</definedName>
    <definedName name="FORM233" localSheetId="7">[62]DAMIJA!#REF!</definedName>
    <definedName name="FORM233" localSheetId="9">[62]DAMIJA!#REF!</definedName>
    <definedName name="FORM233" localSheetId="10">[62]DAMIJA!#REF!</definedName>
    <definedName name="FORM233">[62]DAMIJA!#REF!</definedName>
    <definedName name="FORM234" localSheetId="8">#REF!</definedName>
    <definedName name="FORM234" localSheetId="13">#REF!</definedName>
    <definedName name="FORM234" localSheetId="0">#REF!</definedName>
    <definedName name="FORM234" localSheetId="11">#REF!</definedName>
    <definedName name="FORM234" localSheetId="12">#REF!</definedName>
    <definedName name="FORM234" localSheetId="14">#REF!</definedName>
    <definedName name="FORM234" localSheetId="1">#REF!</definedName>
    <definedName name="FORM234" localSheetId="7">#REF!</definedName>
    <definedName name="FORM234" localSheetId="9">#REF!</definedName>
    <definedName name="FORM234" localSheetId="10">#REF!</definedName>
    <definedName name="FORM234">#REF!</definedName>
    <definedName name="Form235" localSheetId="8">'[63]MORTAR 1'!#REF!</definedName>
    <definedName name="Form235" localSheetId="13">'[63]MORTAR 1'!#REF!</definedName>
    <definedName name="Form235" localSheetId="0">'[63]MORTAR 1'!#REF!</definedName>
    <definedName name="Form235" localSheetId="11">'[63]MORTAR 1'!#REF!</definedName>
    <definedName name="Form235" localSheetId="12">'[63]MORTAR 1'!#REF!</definedName>
    <definedName name="Form235" localSheetId="14">'[63]MORTAR 1'!#REF!</definedName>
    <definedName name="Form235" localSheetId="1">'[63]MORTAR 1'!#REF!</definedName>
    <definedName name="Form235" localSheetId="7">'[63]MORTAR 1'!#REF!</definedName>
    <definedName name="Form235" localSheetId="9">'[63]MORTAR 1'!#REF!</definedName>
    <definedName name="Form235" localSheetId="10">'[63]MORTAR 1'!#REF!</definedName>
    <definedName name="Form235">'[63]MORTAR 1'!#REF!</definedName>
    <definedName name="Form236" localSheetId="8">'[63]MORTAR 1'!#REF!</definedName>
    <definedName name="Form236" localSheetId="13">'[63]MORTAR 1'!#REF!</definedName>
    <definedName name="Form236" localSheetId="0">'[63]MORTAR 1'!#REF!</definedName>
    <definedName name="Form236" localSheetId="11">'[63]MORTAR 1'!#REF!</definedName>
    <definedName name="Form236" localSheetId="12">'[63]MORTAR 1'!#REF!</definedName>
    <definedName name="Form236" localSheetId="14">'[63]MORTAR 1'!#REF!</definedName>
    <definedName name="Form236" localSheetId="1">'[63]MORTAR 1'!#REF!</definedName>
    <definedName name="Form236" localSheetId="7">'[63]MORTAR 1'!#REF!</definedName>
    <definedName name="Form236" localSheetId="9">'[63]MORTAR 1'!#REF!</definedName>
    <definedName name="Form236" localSheetId="10">'[63]MORTAR 1'!#REF!</definedName>
    <definedName name="Form236">'[63]MORTAR 1'!#REF!</definedName>
    <definedName name="FORM241" localSheetId="8">[62]DAMIJA!#REF!</definedName>
    <definedName name="FORM241" localSheetId="13">[62]DAMIJA!#REF!</definedName>
    <definedName name="FORM241" localSheetId="0">[62]DAMIJA!#REF!</definedName>
    <definedName name="FORM241" localSheetId="11">[62]DAMIJA!#REF!</definedName>
    <definedName name="FORM241" localSheetId="12">[62]DAMIJA!#REF!</definedName>
    <definedName name="FORM241" localSheetId="14">[62]DAMIJA!#REF!</definedName>
    <definedName name="FORM241" localSheetId="1">[62]DAMIJA!#REF!</definedName>
    <definedName name="FORM241" localSheetId="7">[62]DAMIJA!#REF!</definedName>
    <definedName name="FORM241" localSheetId="9">[62]DAMIJA!#REF!</definedName>
    <definedName name="FORM241" localSheetId="10">[62]DAMIJA!#REF!</definedName>
    <definedName name="FORM241">[62]DAMIJA!#REF!</definedName>
    <definedName name="FORM242" localSheetId="8">[62]DAMIJA!#REF!</definedName>
    <definedName name="FORM242" localSheetId="13">[62]DAMIJA!#REF!</definedName>
    <definedName name="FORM242" localSheetId="0">[62]DAMIJA!#REF!</definedName>
    <definedName name="FORM242" localSheetId="11">[62]DAMIJA!#REF!</definedName>
    <definedName name="FORM242" localSheetId="12">[62]DAMIJA!#REF!</definedName>
    <definedName name="FORM242" localSheetId="14">[62]DAMIJA!#REF!</definedName>
    <definedName name="FORM242" localSheetId="1">[62]DAMIJA!#REF!</definedName>
    <definedName name="FORM242" localSheetId="7">[62]DAMIJA!#REF!</definedName>
    <definedName name="FORM242" localSheetId="9">[62]DAMIJA!#REF!</definedName>
    <definedName name="FORM242" localSheetId="10">[62]DAMIJA!#REF!</definedName>
    <definedName name="FORM242">[62]DAMIJA!#REF!</definedName>
    <definedName name="FORM243" localSheetId="8">[62]DAMIJA!#REF!</definedName>
    <definedName name="FORM243" localSheetId="13">[62]DAMIJA!#REF!</definedName>
    <definedName name="FORM243" localSheetId="0">[62]DAMIJA!#REF!</definedName>
    <definedName name="FORM243" localSheetId="11">[62]DAMIJA!#REF!</definedName>
    <definedName name="FORM243" localSheetId="12">[62]DAMIJA!#REF!</definedName>
    <definedName name="FORM243" localSheetId="14">[62]DAMIJA!#REF!</definedName>
    <definedName name="FORM243" localSheetId="1">[62]DAMIJA!#REF!</definedName>
    <definedName name="FORM243" localSheetId="7">[62]DAMIJA!#REF!</definedName>
    <definedName name="FORM243" localSheetId="9">[62]DAMIJA!#REF!</definedName>
    <definedName name="FORM243" localSheetId="10">[62]DAMIJA!#REF!</definedName>
    <definedName name="FORM243">[62]DAMIJA!#REF!</definedName>
    <definedName name="FORM311" localSheetId="8">#REF!</definedName>
    <definedName name="FORM311" localSheetId="13">#REF!</definedName>
    <definedName name="FORM311" localSheetId="0">#REF!</definedName>
    <definedName name="FORM311" localSheetId="11">#REF!</definedName>
    <definedName name="FORM311" localSheetId="12">#REF!</definedName>
    <definedName name="FORM311" localSheetId="14">#REF!</definedName>
    <definedName name="FORM311" localSheetId="1">#REF!</definedName>
    <definedName name="FORM311" localSheetId="7">#REF!</definedName>
    <definedName name="FORM311" localSheetId="9">#REF!</definedName>
    <definedName name="FORM311" localSheetId="10">#REF!</definedName>
    <definedName name="FORM311">#REF!</definedName>
    <definedName name="FORM312" localSheetId="8">#REF!</definedName>
    <definedName name="FORM312" localSheetId="13">#REF!</definedName>
    <definedName name="FORM312" localSheetId="0">#REF!</definedName>
    <definedName name="FORM312" localSheetId="11">#REF!</definedName>
    <definedName name="FORM312" localSheetId="12">#REF!</definedName>
    <definedName name="FORM312" localSheetId="14">#REF!</definedName>
    <definedName name="FORM312" localSheetId="1">#REF!</definedName>
    <definedName name="FORM312" localSheetId="7">#REF!</definedName>
    <definedName name="FORM312" localSheetId="9">#REF!</definedName>
    <definedName name="FORM312" localSheetId="10">#REF!</definedName>
    <definedName name="FORM312">#REF!</definedName>
    <definedName name="FORM313" localSheetId="8">#REF!</definedName>
    <definedName name="FORM313" localSheetId="13">#REF!</definedName>
    <definedName name="FORM313" localSheetId="0">#REF!</definedName>
    <definedName name="FORM313" localSheetId="11">#REF!</definedName>
    <definedName name="FORM313" localSheetId="12">#REF!</definedName>
    <definedName name="FORM313" localSheetId="14">#REF!</definedName>
    <definedName name="FORM313" localSheetId="1">#REF!</definedName>
    <definedName name="FORM313" localSheetId="7">#REF!</definedName>
    <definedName name="FORM313" localSheetId="9">#REF!</definedName>
    <definedName name="FORM313" localSheetId="10">#REF!</definedName>
    <definedName name="FORM313">#REF!</definedName>
    <definedName name="FORM314" localSheetId="8">#REF!</definedName>
    <definedName name="FORM314" localSheetId="13">#REF!</definedName>
    <definedName name="FORM314" localSheetId="0">#REF!</definedName>
    <definedName name="FORM314" localSheetId="11">#REF!</definedName>
    <definedName name="FORM314" localSheetId="12">#REF!</definedName>
    <definedName name="FORM314" localSheetId="14">#REF!</definedName>
    <definedName name="FORM314" localSheetId="1">#REF!</definedName>
    <definedName name="FORM314" localSheetId="7">#REF!</definedName>
    <definedName name="FORM314" localSheetId="9">#REF!</definedName>
    <definedName name="FORM314" localSheetId="10">#REF!</definedName>
    <definedName name="FORM314">#REF!</definedName>
    <definedName name="FORM315" localSheetId="8">#REF!</definedName>
    <definedName name="FORM315" localSheetId="13">#REF!</definedName>
    <definedName name="FORM315" localSheetId="0">#REF!</definedName>
    <definedName name="FORM315" localSheetId="11">#REF!</definedName>
    <definedName name="FORM315" localSheetId="12">#REF!</definedName>
    <definedName name="FORM315" localSheetId="14">#REF!</definedName>
    <definedName name="FORM315" localSheetId="1">#REF!</definedName>
    <definedName name="FORM315" localSheetId="7">#REF!</definedName>
    <definedName name="FORM315" localSheetId="9">#REF!</definedName>
    <definedName name="FORM315" localSheetId="10">#REF!</definedName>
    <definedName name="FORM315">#REF!</definedName>
    <definedName name="FORM316" localSheetId="8">#REF!</definedName>
    <definedName name="FORM316" localSheetId="13">#REF!</definedName>
    <definedName name="FORM316" localSheetId="0">#REF!</definedName>
    <definedName name="FORM316" localSheetId="11">#REF!</definedName>
    <definedName name="FORM316" localSheetId="12">#REF!</definedName>
    <definedName name="FORM316" localSheetId="14">#REF!</definedName>
    <definedName name="FORM316" localSheetId="1">#REF!</definedName>
    <definedName name="FORM316" localSheetId="7">#REF!</definedName>
    <definedName name="FORM316" localSheetId="9">#REF!</definedName>
    <definedName name="FORM316" localSheetId="10">#REF!</definedName>
    <definedName name="FORM316">#REF!</definedName>
    <definedName name="FORM319">'[64]3-DIV3'!$L$1886:$V$1946</definedName>
    <definedName name="FORM321" localSheetId="8">#REF!</definedName>
    <definedName name="FORM321" localSheetId="13">#REF!</definedName>
    <definedName name="FORM321" localSheetId="0">#REF!</definedName>
    <definedName name="FORM321" localSheetId="11">#REF!</definedName>
    <definedName name="FORM321" localSheetId="12">#REF!</definedName>
    <definedName name="FORM321" localSheetId="14">#REF!</definedName>
    <definedName name="FORM321" localSheetId="1">#REF!</definedName>
    <definedName name="FORM321" localSheetId="7">#REF!</definedName>
    <definedName name="FORM321" localSheetId="9">#REF!</definedName>
    <definedName name="FORM321" localSheetId="10">#REF!</definedName>
    <definedName name="FORM321">#REF!</definedName>
    <definedName name="FORM322" localSheetId="8">#REF!</definedName>
    <definedName name="FORM322" localSheetId="13">#REF!</definedName>
    <definedName name="FORM322" localSheetId="0">#REF!</definedName>
    <definedName name="FORM322" localSheetId="11">#REF!</definedName>
    <definedName name="FORM322" localSheetId="12">#REF!</definedName>
    <definedName name="FORM322" localSheetId="14">#REF!</definedName>
    <definedName name="FORM322" localSheetId="1">#REF!</definedName>
    <definedName name="FORM322" localSheetId="7">#REF!</definedName>
    <definedName name="FORM322" localSheetId="9">#REF!</definedName>
    <definedName name="FORM322" localSheetId="10">#REF!</definedName>
    <definedName name="FORM322">#REF!</definedName>
    <definedName name="FORM323" localSheetId="8">#REF!</definedName>
    <definedName name="FORM323" localSheetId="13">#REF!</definedName>
    <definedName name="FORM323" localSheetId="0">#REF!</definedName>
    <definedName name="FORM323" localSheetId="11">#REF!</definedName>
    <definedName name="FORM323" localSheetId="12">#REF!</definedName>
    <definedName name="FORM323" localSheetId="14">#REF!</definedName>
    <definedName name="FORM323" localSheetId="1">#REF!</definedName>
    <definedName name="FORM323" localSheetId="7">#REF!</definedName>
    <definedName name="FORM323" localSheetId="9">#REF!</definedName>
    <definedName name="FORM323" localSheetId="10">#REF!</definedName>
    <definedName name="FORM323">#REF!</definedName>
    <definedName name="FORM323L" localSheetId="8">#REF!</definedName>
    <definedName name="FORM323L" localSheetId="13">#REF!</definedName>
    <definedName name="FORM323L" localSheetId="0">#REF!</definedName>
    <definedName name="FORM323L" localSheetId="11">#REF!</definedName>
    <definedName name="FORM323L" localSheetId="12">#REF!</definedName>
    <definedName name="FORM323L" localSheetId="14">#REF!</definedName>
    <definedName name="FORM323L" localSheetId="1">#REF!</definedName>
    <definedName name="FORM323L" localSheetId="7">#REF!</definedName>
    <definedName name="FORM323L" localSheetId="9">#REF!</definedName>
    <definedName name="FORM323L" localSheetId="10">#REF!</definedName>
    <definedName name="FORM323L">#REF!</definedName>
    <definedName name="FORM323L_1" localSheetId="8">#REF!</definedName>
    <definedName name="FORM323L_1" localSheetId="13">#REF!</definedName>
    <definedName name="FORM323L_1" localSheetId="0">#REF!</definedName>
    <definedName name="FORM323L_1" localSheetId="11">#REF!</definedName>
    <definedName name="FORM323L_1" localSheetId="12">#REF!</definedName>
    <definedName name="FORM323L_1" localSheetId="14">#REF!</definedName>
    <definedName name="FORM323L_1" localSheetId="1">#REF!</definedName>
    <definedName name="FORM323L_1" localSheetId="7">#REF!</definedName>
    <definedName name="FORM323L_1" localSheetId="9">#REF!</definedName>
    <definedName name="FORM323L_1" localSheetId="10">#REF!</definedName>
    <definedName name="FORM323L_1">#REF!</definedName>
    <definedName name="FORM323L_2" localSheetId="8">#REF!</definedName>
    <definedName name="FORM323L_2" localSheetId="13">#REF!</definedName>
    <definedName name="FORM323L_2" localSheetId="0">#REF!</definedName>
    <definedName name="FORM323L_2" localSheetId="11">#REF!</definedName>
    <definedName name="FORM323L_2" localSheetId="12">#REF!</definedName>
    <definedName name="FORM323L_2" localSheetId="14">#REF!</definedName>
    <definedName name="FORM323L_2" localSheetId="1">#REF!</definedName>
    <definedName name="FORM323L_2" localSheetId="7">#REF!</definedName>
    <definedName name="FORM323L_2" localSheetId="9">#REF!</definedName>
    <definedName name="FORM323L_2" localSheetId="10">#REF!</definedName>
    <definedName name="FORM323L_2">#REF!</definedName>
    <definedName name="FORM323L_3" localSheetId="8">#REF!</definedName>
    <definedName name="FORM323L_3" localSheetId="13">#REF!</definedName>
    <definedName name="FORM323L_3" localSheetId="0">#REF!</definedName>
    <definedName name="FORM323L_3" localSheetId="11">#REF!</definedName>
    <definedName name="FORM323L_3" localSheetId="12">#REF!</definedName>
    <definedName name="FORM323L_3" localSheetId="14">#REF!</definedName>
    <definedName name="FORM323L_3" localSheetId="1">#REF!</definedName>
    <definedName name="FORM323L_3" localSheetId="7">#REF!</definedName>
    <definedName name="FORM323L_3" localSheetId="9">#REF!</definedName>
    <definedName name="FORM323L_3" localSheetId="10">#REF!</definedName>
    <definedName name="FORM323L_3">#REF!</definedName>
    <definedName name="FORM324">'[64]3-DIV3'!$L$2305:$V$2365</definedName>
    <definedName name="FORM33" localSheetId="8">#REF!</definedName>
    <definedName name="FORM33" localSheetId="13">#REF!</definedName>
    <definedName name="FORM33" localSheetId="0">#REF!</definedName>
    <definedName name="FORM33" localSheetId="11">#REF!</definedName>
    <definedName name="FORM33" localSheetId="12">#REF!</definedName>
    <definedName name="FORM33" localSheetId="14">#REF!</definedName>
    <definedName name="FORM33" localSheetId="1">#REF!</definedName>
    <definedName name="FORM33" localSheetId="7">#REF!</definedName>
    <definedName name="FORM33" localSheetId="9">#REF!</definedName>
    <definedName name="FORM33" localSheetId="10">#REF!</definedName>
    <definedName name="FORM33">#REF!</definedName>
    <definedName name="FORM331">'[64]3-DIV3'!$L$2427:$V$2487</definedName>
    <definedName name="FORM346">'[64]3-DIV3'!$L$2547:$V$2607</definedName>
    <definedName name="FORM421" localSheetId="8">#REF!</definedName>
    <definedName name="FORM421" localSheetId="13">#REF!</definedName>
    <definedName name="FORM421" localSheetId="0">#REF!</definedName>
    <definedName name="FORM421" localSheetId="11">#REF!</definedName>
    <definedName name="FORM421" localSheetId="12">#REF!</definedName>
    <definedName name="FORM421" localSheetId="14">#REF!</definedName>
    <definedName name="FORM421" localSheetId="1">#REF!</definedName>
    <definedName name="FORM421" localSheetId="7">#REF!</definedName>
    <definedName name="FORM421" localSheetId="9">#REF!</definedName>
    <definedName name="FORM421" localSheetId="10">#REF!</definedName>
    <definedName name="FORM421">#REF!</definedName>
    <definedName name="FORM422" localSheetId="8">#REF!</definedName>
    <definedName name="FORM422" localSheetId="13">#REF!</definedName>
    <definedName name="FORM422" localSheetId="0">#REF!</definedName>
    <definedName name="FORM422" localSheetId="11">#REF!</definedName>
    <definedName name="FORM422" localSheetId="12">#REF!</definedName>
    <definedName name="FORM422" localSheetId="14">#REF!</definedName>
    <definedName name="FORM422" localSheetId="1">#REF!</definedName>
    <definedName name="FORM422" localSheetId="7">#REF!</definedName>
    <definedName name="FORM422" localSheetId="9">#REF!</definedName>
    <definedName name="FORM422" localSheetId="10">#REF!</definedName>
    <definedName name="FORM422">#REF!</definedName>
    <definedName name="FORM423" localSheetId="8">[65]DIV4!#REF!</definedName>
    <definedName name="FORM423" localSheetId="13">[65]DIV4!#REF!</definedName>
    <definedName name="FORM423" localSheetId="0">[65]DIV4!#REF!</definedName>
    <definedName name="FORM423" localSheetId="11">[65]DIV4!#REF!</definedName>
    <definedName name="FORM423" localSheetId="12">[65]DIV4!#REF!</definedName>
    <definedName name="FORM423" localSheetId="14">[65]DIV4!#REF!</definedName>
    <definedName name="FORM423" localSheetId="1">[65]DIV4!#REF!</definedName>
    <definedName name="FORM423" localSheetId="7">[65]DIV4!#REF!</definedName>
    <definedName name="FORM423" localSheetId="9">[65]DIV4!#REF!</definedName>
    <definedName name="FORM423" localSheetId="10">[65]DIV4!#REF!</definedName>
    <definedName name="FORM423">[65]DIV4!#REF!</definedName>
    <definedName name="FORM423_1" localSheetId="8">#REF!</definedName>
    <definedName name="FORM423_1" localSheetId="13">#REF!</definedName>
    <definedName name="FORM423_1" localSheetId="0">#REF!</definedName>
    <definedName name="FORM423_1" localSheetId="11">#REF!</definedName>
    <definedName name="FORM423_1" localSheetId="12">#REF!</definedName>
    <definedName name="FORM423_1" localSheetId="14">#REF!</definedName>
    <definedName name="FORM423_1" localSheetId="1">#REF!</definedName>
    <definedName name="FORM423_1" localSheetId="7">#REF!</definedName>
    <definedName name="FORM423_1" localSheetId="9">#REF!</definedName>
    <definedName name="FORM423_1" localSheetId="10">#REF!</definedName>
    <definedName name="FORM423_1">#REF!</definedName>
    <definedName name="FORM423_2" localSheetId="8">#REF!</definedName>
    <definedName name="FORM423_2" localSheetId="13">#REF!</definedName>
    <definedName name="FORM423_2" localSheetId="0">#REF!</definedName>
    <definedName name="FORM423_2" localSheetId="11">#REF!</definedName>
    <definedName name="FORM423_2" localSheetId="12">#REF!</definedName>
    <definedName name="FORM423_2" localSheetId="14">#REF!</definedName>
    <definedName name="FORM423_2" localSheetId="1">#REF!</definedName>
    <definedName name="FORM423_2" localSheetId="7">#REF!</definedName>
    <definedName name="FORM423_2" localSheetId="9">#REF!</definedName>
    <definedName name="FORM423_2" localSheetId="10">#REF!</definedName>
    <definedName name="FORM423_2">#REF!</definedName>
    <definedName name="FORM423_3" localSheetId="8">#REF!</definedName>
    <definedName name="FORM423_3" localSheetId="13">#REF!</definedName>
    <definedName name="FORM423_3" localSheetId="0">#REF!</definedName>
    <definedName name="FORM423_3" localSheetId="11">#REF!</definedName>
    <definedName name="FORM423_3" localSheetId="12">#REF!</definedName>
    <definedName name="FORM423_3" localSheetId="14">#REF!</definedName>
    <definedName name="FORM423_3" localSheetId="1">#REF!</definedName>
    <definedName name="FORM423_3" localSheetId="7">#REF!</definedName>
    <definedName name="FORM423_3" localSheetId="9">#REF!</definedName>
    <definedName name="FORM423_3" localSheetId="10">#REF!</definedName>
    <definedName name="FORM423_3">#REF!</definedName>
    <definedName name="FORM424" localSheetId="8">[65]DIV4!#REF!</definedName>
    <definedName name="FORM424" localSheetId="13">[65]DIV4!#REF!</definedName>
    <definedName name="FORM424" localSheetId="0">[65]DIV4!#REF!</definedName>
    <definedName name="FORM424" localSheetId="11">[65]DIV4!#REF!</definedName>
    <definedName name="FORM424" localSheetId="12">[65]DIV4!#REF!</definedName>
    <definedName name="FORM424" localSheetId="14">[65]DIV4!#REF!</definedName>
    <definedName name="FORM424" localSheetId="1">[65]DIV4!#REF!</definedName>
    <definedName name="FORM424" localSheetId="7">[65]DIV4!#REF!</definedName>
    <definedName name="FORM424" localSheetId="9">[65]DIV4!#REF!</definedName>
    <definedName name="FORM424" localSheetId="10">[65]DIV4!#REF!</definedName>
    <definedName name="FORM424">[65]DIV4!#REF!</definedName>
    <definedName name="FORM424_1" localSheetId="8">#REF!</definedName>
    <definedName name="FORM424_1" localSheetId="13">#REF!</definedName>
    <definedName name="FORM424_1" localSheetId="0">#REF!</definedName>
    <definedName name="FORM424_1" localSheetId="11">#REF!</definedName>
    <definedName name="FORM424_1" localSheetId="12">#REF!</definedName>
    <definedName name="FORM424_1" localSheetId="14">#REF!</definedName>
    <definedName name="FORM424_1" localSheetId="1">#REF!</definedName>
    <definedName name="FORM424_1" localSheetId="7">#REF!</definedName>
    <definedName name="FORM424_1" localSheetId="9">#REF!</definedName>
    <definedName name="FORM424_1" localSheetId="10">#REF!</definedName>
    <definedName name="FORM424_1">#REF!</definedName>
    <definedName name="FORM424_2" localSheetId="8">#REF!</definedName>
    <definedName name="FORM424_2" localSheetId="13">#REF!</definedName>
    <definedName name="FORM424_2" localSheetId="0">#REF!</definedName>
    <definedName name="FORM424_2" localSheetId="11">#REF!</definedName>
    <definedName name="FORM424_2" localSheetId="12">#REF!</definedName>
    <definedName name="FORM424_2" localSheetId="14">#REF!</definedName>
    <definedName name="FORM424_2" localSheetId="1">#REF!</definedName>
    <definedName name="FORM424_2" localSheetId="7">#REF!</definedName>
    <definedName name="FORM424_2" localSheetId="9">#REF!</definedName>
    <definedName name="FORM424_2" localSheetId="10">#REF!</definedName>
    <definedName name="FORM424_2">#REF!</definedName>
    <definedName name="FORM424_3" localSheetId="8">#REF!</definedName>
    <definedName name="FORM424_3" localSheetId="13">#REF!</definedName>
    <definedName name="FORM424_3" localSheetId="0">#REF!</definedName>
    <definedName name="FORM424_3" localSheetId="11">#REF!</definedName>
    <definedName name="FORM424_3" localSheetId="12">#REF!</definedName>
    <definedName name="FORM424_3" localSheetId="14">#REF!</definedName>
    <definedName name="FORM424_3" localSheetId="1">#REF!</definedName>
    <definedName name="FORM424_3" localSheetId="7">#REF!</definedName>
    <definedName name="FORM424_3" localSheetId="9">#REF!</definedName>
    <definedName name="FORM424_3" localSheetId="10">#REF!</definedName>
    <definedName name="FORM424_3">#REF!</definedName>
    <definedName name="FORM425" localSheetId="8">[65]DIV4!#REF!</definedName>
    <definedName name="FORM425" localSheetId="13">[65]DIV4!#REF!</definedName>
    <definedName name="FORM425" localSheetId="0">[65]DIV4!#REF!</definedName>
    <definedName name="FORM425" localSheetId="11">[65]DIV4!#REF!</definedName>
    <definedName name="FORM425" localSheetId="12">[65]DIV4!#REF!</definedName>
    <definedName name="FORM425" localSheetId="14">[65]DIV4!#REF!</definedName>
    <definedName name="FORM425" localSheetId="1">[65]DIV4!#REF!</definedName>
    <definedName name="FORM425" localSheetId="7">[65]DIV4!#REF!</definedName>
    <definedName name="FORM425" localSheetId="9">[65]DIV4!#REF!</definedName>
    <definedName name="FORM425" localSheetId="10">[65]DIV4!#REF!</definedName>
    <definedName name="FORM425">[65]DIV4!#REF!</definedName>
    <definedName name="FORM425_1" localSheetId="8">#REF!</definedName>
    <definedName name="FORM425_1" localSheetId="13">#REF!</definedName>
    <definedName name="FORM425_1" localSheetId="0">#REF!</definedName>
    <definedName name="FORM425_1" localSheetId="11">#REF!</definedName>
    <definedName name="FORM425_1" localSheetId="12">#REF!</definedName>
    <definedName name="FORM425_1" localSheetId="14">#REF!</definedName>
    <definedName name="FORM425_1" localSheetId="1">#REF!</definedName>
    <definedName name="FORM425_1" localSheetId="7">#REF!</definedName>
    <definedName name="FORM425_1" localSheetId="9">#REF!</definedName>
    <definedName name="FORM425_1" localSheetId="10">#REF!</definedName>
    <definedName name="FORM425_1">#REF!</definedName>
    <definedName name="FORM425_2" localSheetId="8">#REF!</definedName>
    <definedName name="FORM425_2" localSheetId="13">#REF!</definedName>
    <definedName name="FORM425_2" localSheetId="0">#REF!</definedName>
    <definedName name="FORM425_2" localSheetId="11">#REF!</definedName>
    <definedName name="FORM425_2" localSheetId="12">#REF!</definedName>
    <definedName name="FORM425_2" localSheetId="14">#REF!</definedName>
    <definedName name="FORM425_2" localSheetId="1">#REF!</definedName>
    <definedName name="FORM425_2" localSheetId="7">#REF!</definedName>
    <definedName name="FORM425_2" localSheetId="9">#REF!</definedName>
    <definedName name="FORM425_2" localSheetId="10">#REF!</definedName>
    <definedName name="FORM425_2">#REF!</definedName>
    <definedName name="FORM425_3" localSheetId="8">#REF!</definedName>
    <definedName name="FORM425_3" localSheetId="13">#REF!</definedName>
    <definedName name="FORM425_3" localSheetId="0">#REF!</definedName>
    <definedName name="FORM425_3" localSheetId="11">#REF!</definedName>
    <definedName name="FORM425_3" localSheetId="12">#REF!</definedName>
    <definedName name="FORM425_3" localSheetId="14">#REF!</definedName>
    <definedName name="FORM425_3" localSheetId="1">#REF!</definedName>
    <definedName name="FORM425_3" localSheetId="7">#REF!</definedName>
    <definedName name="FORM425_3" localSheetId="9">#REF!</definedName>
    <definedName name="FORM425_3" localSheetId="10">#REF!</definedName>
    <definedName name="FORM425_3">#REF!</definedName>
    <definedName name="FORM426" localSheetId="8">[65]DIV4!#REF!</definedName>
    <definedName name="FORM426" localSheetId="13">[65]DIV4!#REF!</definedName>
    <definedName name="FORM426" localSheetId="0">[65]DIV4!#REF!</definedName>
    <definedName name="FORM426" localSheetId="11">[65]DIV4!#REF!</definedName>
    <definedName name="FORM426" localSheetId="12">[65]DIV4!#REF!</definedName>
    <definedName name="FORM426" localSheetId="14">[65]DIV4!#REF!</definedName>
    <definedName name="FORM426" localSheetId="1">[65]DIV4!#REF!</definedName>
    <definedName name="FORM426" localSheetId="7">[65]DIV4!#REF!</definedName>
    <definedName name="FORM426" localSheetId="9">[65]DIV4!#REF!</definedName>
    <definedName name="FORM426" localSheetId="10">[65]DIV4!#REF!</definedName>
    <definedName name="FORM426">[65]DIV4!#REF!</definedName>
    <definedName name="FORM426_1" localSheetId="8">#REF!</definedName>
    <definedName name="FORM426_1" localSheetId="13">#REF!</definedName>
    <definedName name="FORM426_1" localSheetId="0">#REF!</definedName>
    <definedName name="FORM426_1" localSheetId="11">#REF!</definedName>
    <definedName name="FORM426_1" localSheetId="12">#REF!</definedName>
    <definedName name="FORM426_1" localSheetId="14">#REF!</definedName>
    <definedName name="FORM426_1" localSheetId="1">#REF!</definedName>
    <definedName name="FORM426_1" localSheetId="7">#REF!</definedName>
    <definedName name="FORM426_1" localSheetId="9">#REF!</definedName>
    <definedName name="FORM426_1" localSheetId="10">#REF!</definedName>
    <definedName name="FORM426_1">#REF!</definedName>
    <definedName name="FORM426_2" localSheetId="8">#REF!</definedName>
    <definedName name="FORM426_2" localSheetId="13">#REF!</definedName>
    <definedName name="FORM426_2" localSheetId="0">#REF!</definedName>
    <definedName name="FORM426_2" localSheetId="11">#REF!</definedName>
    <definedName name="FORM426_2" localSheetId="12">#REF!</definedName>
    <definedName name="FORM426_2" localSheetId="14">#REF!</definedName>
    <definedName name="FORM426_2" localSheetId="1">#REF!</definedName>
    <definedName name="FORM426_2" localSheetId="7">#REF!</definedName>
    <definedName name="FORM426_2" localSheetId="9">#REF!</definedName>
    <definedName name="FORM426_2" localSheetId="10">#REF!</definedName>
    <definedName name="FORM426_2">#REF!</definedName>
    <definedName name="FORM426_3" localSheetId="8">#REF!</definedName>
    <definedName name="FORM426_3" localSheetId="13">#REF!</definedName>
    <definedName name="FORM426_3" localSheetId="0">#REF!</definedName>
    <definedName name="FORM426_3" localSheetId="11">#REF!</definedName>
    <definedName name="FORM426_3" localSheetId="12">#REF!</definedName>
    <definedName name="FORM426_3" localSheetId="14">#REF!</definedName>
    <definedName name="FORM426_3" localSheetId="1">#REF!</definedName>
    <definedName name="FORM426_3" localSheetId="7">#REF!</definedName>
    <definedName name="FORM426_3" localSheetId="9">#REF!</definedName>
    <definedName name="FORM426_3" localSheetId="10">#REF!</definedName>
    <definedName name="FORM426_3">#REF!</definedName>
    <definedName name="FORM427" localSheetId="8">[65]DIV4!#REF!</definedName>
    <definedName name="FORM427" localSheetId="13">[65]DIV4!#REF!</definedName>
    <definedName name="FORM427" localSheetId="0">[65]DIV4!#REF!</definedName>
    <definedName name="FORM427" localSheetId="11">[65]DIV4!#REF!</definedName>
    <definedName name="FORM427" localSheetId="12">[65]DIV4!#REF!</definedName>
    <definedName name="FORM427" localSheetId="14">[65]DIV4!#REF!</definedName>
    <definedName name="FORM427" localSheetId="1">[65]DIV4!#REF!</definedName>
    <definedName name="FORM427" localSheetId="7">[65]DIV4!#REF!</definedName>
    <definedName name="FORM427" localSheetId="9">[65]DIV4!#REF!</definedName>
    <definedName name="FORM427" localSheetId="10">[65]DIV4!#REF!</definedName>
    <definedName name="FORM427">[65]DIV4!#REF!</definedName>
    <definedName name="FORM427_1" localSheetId="8">#REF!</definedName>
    <definedName name="FORM427_1" localSheetId="13">#REF!</definedName>
    <definedName name="FORM427_1" localSheetId="0">#REF!</definedName>
    <definedName name="FORM427_1" localSheetId="11">#REF!</definedName>
    <definedName name="FORM427_1" localSheetId="12">#REF!</definedName>
    <definedName name="FORM427_1" localSheetId="14">#REF!</definedName>
    <definedName name="FORM427_1" localSheetId="1">#REF!</definedName>
    <definedName name="FORM427_1" localSheetId="7">#REF!</definedName>
    <definedName name="FORM427_1" localSheetId="9">#REF!</definedName>
    <definedName name="FORM427_1" localSheetId="10">#REF!</definedName>
    <definedName name="FORM427_1">#REF!</definedName>
    <definedName name="FORM427_2" localSheetId="8">#REF!</definedName>
    <definedName name="FORM427_2" localSheetId="13">#REF!</definedName>
    <definedName name="FORM427_2" localSheetId="0">#REF!</definedName>
    <definedName name="FORM427_2" localSheetId="11">#REF!</definedName>
    <definedName name="FORM427_2" localSheetId="12">#REF!</definedName>
    <definedName name="FORM427_2" localSheetId="14">#REF!</definedName>
    <definedName name="FORM427_2" localSheetId="1">#REF!</definedName>
    <definedName name="FORM427_2" localSheetId="7">#REF!</definedName>
    <definedName name="FORM427_2" localSheetId="9">#REF!</definedName>
    <definedName name="FORM427_2" localSheetId="10">#REF!</definedName>
    <definedName name="FORM427_2">#REF!</definedName>
    <definedName name="FORM427_3" localSheetId="8">#REF!</definedName>
    <definedName name="FORM427_3" localSheetId="13">#REF!</definedName>
    <definedName name="FORM427_3" localSheetId="0">#REF!</definedName>
    <definedName name="FORM427_3" localSheetId="11">#REF!</definedName>
    <definedName name="FORM427_3" localSheetId="12">#REF!</definedName>
    <definedName name="FORM427_3" localSheetId="14">#REF!</definedName>
    <definedName name="FORM427_3" localSheetId="1">#REF!</definedName>
    <definedName name="FORM427_3" localSheetId="7">#REF!</definedName>
    <definedName name="FORM427_3" localSheetId="9">#REF!</definedName>
    <definedName name="FORM427_3" localSheetId="10">#REF!</definedName>
    <definedName name="FORM427_3">#REF!</definedName>
    <definedName name="FORM511" localSheetId="8">#REF!</definedName>
    <definedName name="FORM511" localSheetId="13">#REF!</definedName>
    <definedName name="FORM511" localSheetId="0">#REF!</definedName>
    <definedName name="FORM511" localSheetId="11">#REF!</definedName>
    <definedName name="FORM511" localSheetId="12">#REF!</definedName>
    <definedName name="FORM511" localSheetId="14">#REF!</definedName>
    <definedName name="FORM511" localSheetId="1">#REF!</definedName>
    <definedName name="FORM511" localSheetId="7">#REF!</definedName>
    <definedName name="FORM511" localSheetId="9">#REF!</definedName>
    <definedName name="FORM511" localSheetId="10">#REF!</definedName>
    <definedName name="FORM511">#REF!</definedName>
    <definedName name="FORM512" localSheetId="8">#REF!</definedName>
    <definedName name="FORM512" localSheetId="13">#REF!</definedName>
    <definedName name="FORM512" localSheetId="0">#REF!</definedName>
    <definedName name="FORM512" localSheetId="11">#REF!</definedName>
    <definedName name="FORM512" localSheetId="12">#REF!</definedName>
    <definedName name="FORM512" localSheetId="14">#REF!</definedName>
    <definedName name="FORM512" localSheetId="1">#REF!</definedName>
    <definedName name="FORM512" localSheetId="7">#REF!</definedName>
    <definedName name="FORM512" localSheetId="9">#REF!</definedName>
    <definedName name="FORM512" localSheetId="10">#REF!</definedName>
    <definedName name="FORM512">#REF!</definedName>
    <definedName name="FORM521" localSheetId="8">#REF!</definedName>
    <definedName name="FORM521" localSheetId="13">#REF!</definedName>
    <definedName name="FORM521" localSheetId="0">#REF!</definedName>
    <definedName name="FORM521" localSheetId="11">#REF!</definedName>
    <definedName name="FORM521" localSheetId="12">#REF!</definedName>
    <definedName name="FORM521" localSheetId="14">#REF!</definedName>
    <definedName name="FORM521" localSheetId="1">#REF!</definedName>
    <definedName name="FORM521" localSheetId="7">#REF!</definedName>
    <definedName name="FORM521" localSheetId="9">#REF!</definedName>
    <definedName name="FORM521" localSheetId="10">#REF!</definedName>
    <definedName name="FORM521">#REF!</definedName>
    <definedName name="FORM522" localSheetId="8">#REF!</definedName>
    <definedName name="FORM522" localSheetId="13">#REF!</definedName>
    <definedName name="FORM522" localSheetId="0">#REF!</definedName>
    <definedName name="FORM522" localSheetId="11">#REF!</definedName>
    <definedName name="FORM522" localSheetId="12">#REF!</definedName>
    <definedName name="FORM522" localSheetId="14">#REF!</definedName>
    <definedName name="FORM522" localSheetId="1">#REF!</definedName>
    <definedName name="FORM522" localSheetId="7">#REF!</definedName>
    <definedName name="FORM522" localSheetId="9">#REF!</definedName>
    <definedName name="FORM522" localSheetId="10">#REF!</definedName>
    <definedName name="FORM522">#REF!</definedName>
    <definedName name="FORM541" localSheetId="8">#REF!</definedName>
    <definedName name="FORM541" localSheetId="13">#REF!</definedName>
    <definedName name="FORM541" localSheetId="0">#REF!</definedName>
    <definedName name="FORM541" localSheetId="11">#REF!</definedName>
    <definedName name="FORM541" localSheetId="12">#REF!</definedName>
    <definedName name="FORM541" localSheetId="14">#REF!</definedName>
    <definedName name="FORM541" localSheetId="1">#REF!</definedName>
    <definedName name="FORM541" localSheetId="7">#REF!</definedName>
    <definedName name="FORM541" localSheetId="9">#REF!</definedName>
    <definedName name="FORM541" localSheetId="10">#REF!</definedName>
    <definedName name="FORM541">#REF!</definedName>
    <definedName name="FORM542" localSheetId="8">#REF!</definedName>
    <definedName name="FORM542" localSheetId="13">#REF!</definedName>
    <definedName name="FORM542" localSheetId="0">#REF!</definedName>
    <definedName name="FORM542" localSheetId="11">#REF!</definedName>
    <definedName name="FORM542" localSheetId="12">#REF!</definedName>
    <definedName name="FORM542" localSheetId="14">#REF!</definedName>
    <definedName name="FORM542" localSheetId="1">#REF!</definedName>
    <definedName name="FORM542" localSheetId="7">#REF!</definedName>
    <definedName name="FORM542" localSheetId="9">#REF!</definedName>
    <definedName name="FORM542" localSheetId="10">#REF!</definedName>
    <definedName name="FORM542">#REF!</definedName>
    <definedName name="FORM611" localSheetId="8">#REF!</definedName>
    <definedName name="FORM611" localSheetId="13">#REF!</definedName>
    <definedName name="FORM611" localSheetId="0">#REF!</definedName>
    <definedName name="FORM611" localSheetId="11">#REF!</definedName>
    <definedName name="FORM611" localSheetId="12">#REF!</definedName>
    <definedName name="FORM611" localSheetId="14">#REF!</definedName>
    <definedName name="FORM611" localSheetId="1">#REF!</definedName>
    <definedName name="FORM611" localSheetId="7">#REF!</definedName>
    <definedName name="FORM611" localSheetId="9">#REF!</definedName>
    <definedName name="FORM611" localSheetId="10">#REF!</definedName>
    <definedName name="FORM611">#REF!</definedName>
    <definedName name="FORM612" localSheetId="8">#REF!</definedName>
    <definedName name="FORM612" localSheetId="13">#REF!</definedName>
    <definedName name="FORM612" localSheetId="0">#REF!</definedName>
    <definedName name="FORM612" localSheetId="11">#REF!</definedName>
    <definedName name="FORM612" localSheetId="12">#REF!</definedName>
    <definedName name="FORM612" localSheetId="14">#REF!</definedName>
    <definedName name="FORM612" localSheetId="1">#REF!</definedName>
    <definedName name="FORM612" localSheetId="7">#REF!</definedName>
    <definedName name="FORM612" localSheetId="9">#REF!</definedName>
    <definedName name="FORM612" localSheetId="10">#REF!</definedName>
    <definedName name="FORM612">#REF!</definedName>
    <definedName name="FORM621" localSheetId="8">#REF!</definedName>
    <definedName name="FORM621" localSheetId="13">#REF!</definedName>
    <definedName name="FORM621" localSheetId="0">#REF!</definedName>
    <definedName name="FORM621" localSheetId="11">#REF!</definedName>
    <definedName name="FORM621" localSheetId="12">#REF!</definedName>
    <definedName name="FORM621" localSheetId="14">#REF!</definedName>
    <definedName name="FORM621" localSheetId="1">#REF!</definedName>
    <definedName name="FORM621" localSheetId="7">#REF!</definedName>
    <definedName name="FORM621" localSheetId="9">#REF!</definedName>
    <definedName name="FORM621" localSheetId="10">#REF!</definedName>
    <definedName name="FORM621">#REF!</definedName>
    <definedName name="FORM621_1" localSheetId="8">#REF!</definedName>
    <definedName name="FORM621_1" localSheetId="13">#REF!</definedName>
    <definedName name="FORM621_1" localSheetId="0">#REF!</definedName>
    <definedName name="FORM621_1" localSheetId="11">#REF!</definedName>
    <definedName name="FORM621_1" localSheetId="12">#REF!</definedName>
    <definedName name="FORM621_1" localSheetId="14">#REF!</definedName>
    <definedName name="FORM621_1" localSheetId="1">#REF!</definedName>
    <definedName name="FORM621_1" localSheetId="7">#REF!</definedName>
    <definedName name="FORM621_1" localSheetId="9">#REF!</definedName>
    <definedName name="FORM621_1" localSheetId="10">#REF!</definedName>
    <definedName name="FORM621_1">#REF!</definedName>
    <definedName name="FORM621_2" localSheetId="8">#REF!</definedName>
    <definedName name="FORM621_2" localSheetId="13">#REF!</definedName>
    <definedName name="FORM621_2" localSheetId="0">#REF!</definedName>
    <definedName name="FORM621_2" localSheetId="11">#REF!</definedName>
    <definedName name="FORM621_2" localSheetId="12">#REF!</definedName>
    <definedName name="FORM621_2" localSheetId="14">#REF!</definedName>
    <definedName name="FORM621_2" localSheetId="1">#REF!</definedName>
    <definedName name="FORM621_2" localSheetId="7">#REF!</definedName>
    <definedName name="FORM621_2" localSheetId="9">#REF!</definedName>
    <definedName name="FORM621_2" localSheetId="10">#REF!</definedName>
    <definedName name="FORM621_2">#REF!</definedName>
    <definedName name="FORM621_3" localSheetId="8">#REF!</definedName>
    <definedName name="FORM621_3" localSheetId="13">#REF!</definedName>
    <definedName name="FORM621_3" localSheetId="0">#REF!</definedName>
    <definedName name="FORM621_3" localSheetId="11">#REF!</definedName>
    <definedName name="FORM621_3" localSheetId="12">#REF!</definedName>
    <definedName name="FORM621_3" localSheetId="14">#REF!</definedName>
    <definedName name="FORM621_3" localSheetId="1">#REF!</definedName>
    <definedName name="FORM621_3" localSheetId="7">#REF!</definedName>
    <definedName name="FORM621_3" localSheetId="9">#REF!</definedName>
    <definedName name="FORM621_3" localSheetId="10">#REF!</definedName>
    <definedName name="FORM621_3">#REF!</definedName>
    <definedName name="FORM622" localSheetId="8">#REF!</definedName>
    <definedName name="FORM622" localSheetId="13">#REF!</definedName>
    <definedName name="FORM622" localSheetId="0">#REF!</definedName>
    <definedName name="FORM622" localSheetId="11">#REF!</definedName>
    <definedName name="FORM622" localSheetId="12">#REF!</definedName>
    <definedName name="FORM622" localSheetId="14">#REF!</definedName>
    <definedName name="FORM622" localSheetId="1">#REF!</definedName>
    <definedName name="FORM622" localSheetId="7">#REF!</definedName>
    <definedName name="FORM622" localSheetId="9">#REF!</definedName>
    <definedName name="FORM622" localSheetId="10">#REF!</definedName>
    <definedName name="FORM622">#REF!</definedName>
    <definedName name="FORM622_1" localSheetId="8">#REF!</definedName>
    <definedName name="FORM622_1" localSheetId="13">#REF!</definedName>
    <definedName name="FORM622_1" localSheetId="0">#REF!</definedName>
    <definedName name="FORM622_1" localSheetId="11">#REF!</definedName>
    <definedName name="FORM622_1" localSheetId="12">#REF!</definedName>
    <definedName name="FORM622_1" localSheetId="14">#REF!</definedName>
    <definedName name="FORM622_1" localSheetId="1">#REF!</definedName>
    <definedName name="FORM622_1" localSheetId="7">#REF!</definedName>
    <definedName name="FORM622_1" localSheetId="9">#REF!</definedName>
    <definedName name="FORM622_1" localSheetId="10">#REF!</definedName>
    <definedName name="FORM622_1">#REF!</definedName>
    <definedName name="FORM622_2" localSheetId="8">#REF!</definedName>
    <definedName name="FORM622_2" localSheetId="13">#REF!</definedName>
    <definedName name="FORM622_2" localSheetId="0">#REF!</definedName>
    <definedName name="FORM622_2" localSheetId="11">#REF!</definedName>
    <definedName name="FORM622_2" localSheetId="12">#REF!</definedName>
    <definedName name="FORM622_2" localSheetId="14">#REF!</definedName>
    <definedName name="FORM622_2" localSheetId="1">#REF!</definedName>
    <definedName name="FORM622_2" localSheetId="7">#REF!</definedName>
    <definedName name="FORM622_2" localSheetId="9">#REF!</definedName>
    <definedName name="FORM622_2" localSheetId="10">#REF!</definedName>
    <definedName name="FORM622_2">#REF!</definedName>
    <definedName name="FORM622_3" localSheetId="8">#REF!</definedName>
    <definedName name="FORM622_3" localSheetId="13">#REF!</definedName>
    <definedName name="FORM622_3" localSheetId="0">#REF!</definedName>
    <definedName name="FORM622_3" localSheetId="11">#REF!</definedName>
    <definedName name="FORM622_3" localSheetId="12">#REF!</definedName>
    <definedName name="FORM622_3" localSheetId="14">#REF!</definedName>
    <definedName name="FORM622_3" localSheetId="1">#REF!</definedName>
    <definedName name="FORM622_3" localSheetId="7">#REF!</definedName>
    <definedName name="FORM622_3" localSheetId="9">#REF!</definedName>
    <definedName name="FORM622_3" localSheetId="10">#REF!</definedName>
    <definedName name="FORM622_3">#REF!</definedName>
    <definedName name="FORM623" localSheetId="8">#REF!</definedName>
    <definedName name="FORM623" localSheetId="13">#REF!</definedName>
    <definedName name="FORM623" localSheetId="0">#REF!</definedName>
    <definedName name="FORM623" localSheetId="11">#REF!</definedName>
    <definedName name="FORM623" localSheetId="12">#REF!</definedName>
    <definedName name="FORM623" localSheetId="14">#REF!</definedName>
    <definedName name="FORM623" localSheetId="1">#REF!</definedName>
    <definedName name="FORM623" localSheetId="7">#REF!</definedName>
    <definedName name="FORM623" localSheetId="9">#REF!</definedName>
    <definedName name="FORM623" localSheetId="10">#REF!</definedName>
    <definedName name="FORM623">#REF!</definedName>
    <definedName name="FORM623_1" localSheetId="8">#REF!</definedName>
    <definedName name="FORM623_1" localSheetId="13">#REF!</definedName>
    <definedName name="FORM623_1" localSheetId="0">#REF!</definedName>
    <definedName name="FORM623_1" localSheetId="11">#REF!</definedName>
    <definedName name="FORM623_1" localSheetId="12">#REF!</definedName>
    <definedName name="FORM623_1" localSheetId="14">#REF!</definedName>
    <definedName name="FORM623_1" localSheetId="1">#REF!</definedName>
    <definedName name="FORM623_1" localSheetId="7">#REF!</definedName>
    <definedName name="FORM623_1" localSheetId="9">#REF!</definedName>
    <definedName name="FORM623_1" localSheetId="10">#REF!</definedName>
    <definedName name="FORM623_1">#REF!</definedName>
    <definedName name="FORM623_2" localSheetId="8">#REF!</definedName>
    <definedName name="FORM623_2" localSheetId="13">#REF!</definedName>
    <definedName name="FORM623_2" localSheetId="0">#REF!</definedName>
    <definedName name="FORM623_2" localSheetId="11">#REF!</definedName>
    <definedName name="FORM623_2" localSheetId="12">#REF!</definedName>
    <definedName name="FORM623_2" localSheetId="14">#REF!</definedName>
    <definedName name="FORM623_2" localSheetId="1">#REF!</definedName>
    <definedName name="FORM623_2" localSheetId="7">#REF!</definedName>
    <definedName name="FORM623_2" localSheetId="9">#REF!</definedName>
    <definedName name="FORM623_2" localSheetId="10">#REF!</definedName>
    <definedName name="FORM623_2">#REF!</definedName>
    <definedName name="FORM623_3" localSheetId="8">#REF!</definedName>
    <definedName name="FORM623_3" localSheetId="13">#REF!</definedName>
    <definedName name="FORM623_3" localSheetId="0">#REF!</definedName>
    <definedName name="FORM623_3" localSheetId="11">#REF!</definedName>
    <definedName name="FORM623_3" localSheetId="12">#REF!</definedName>
    <definedName name="FORM623_3" localSheetId="14">#REF!</definedName>
    <definedName name="FORM623_3" localSheetId="1">#REF!</definedName>
    <definedName name="FORM623_3" localSheetId="7">#REF!</definedName>
    <definedName name="FORM623_3" localSheetId="9">#REF!</definedName>
    <definedName name="FORM623_3" localSheetId="10">#REF!</definedName>
    <definedName name="FORM623_3">#REF!</definedName>
    <definedName name="FORM624" localSheetId="8">#REF!</definedName>
    <definedName name="FORM624" localSheetId="13">#REF!</definedName>
    <definedName name="FORM624" localSheetId="0">#REF!</definedName>
    <definedName name="FORM624" localSheetId="11">#REF!</definedName>
    <definedName name="FORM624" localSheetId="12">#REF!</definedName>
    <definedName name="FORM624" localSheetId="14">#REF!</definedName>
    <definedName name="FORM624" localSheetId="1">#REF!</definedName>
    <definedName name="FORM624" localSheetId="7">#REF!</definedName>
    <definedName name="FORM624" localSheetId="9">#REF!</definedName>
    <definedName name="FORM624" localSheetId="10">#REF!</definedName>
    <definedName name="FORM624">#REF!</definedName>
    <definedName name="FORM631" localSheetId="8">#REF!</definedName>
    <definedName name="FORM631" localSheetId="13">#REF!</definedName>
    <definedName name="FORM631" localSheetId="0">#REF!</definedName>
    <definedName name="FORM631" localSheetId="11">#REF!</definedName>
    <definedName name="FORM631" localSheetId="12">#REF!</definedName>
    <definedName name="FORM631" localSheetId="14">#REF!</definedName>
    <definedName name="FORM631" localSheetId="1">#REF!</definedName>
    <definedName name="FORM631" localSheetId="7">#REF!</definedName>
    <definedName name="FORM631" localSheetId="9">#REF!</definedName>
    <definedName name="FORM631" localSheetId="10">#REF!</definedName>
    <definedName name="FORM631">#REF!</definedName>
    <definedName name="FORM631_1" localSheetId="8">#REF!</definedName>
    <definedName name="FORM631_1" localSheetId="13">#REF!</definedName>
    <definedName name="FORM631_1" localSheetId="0">#REF!</definedName>
    <definedName name="FORM631_1" localSheetId="11">#REF!</definedName>
    <definedName name="FORM631_1" localSheetId="12">#REF!</definedName>
    <definedName name="FORM631_1" localSheetId="14">#REF!</definedName>
    <definedName name="FORM631_1" localSheetId="1">#REF!</definedName>
    <definedName name="FORM631_1" localSheetId="7">#REF!</definedName>
    <definedName name="FORM631_1" localSheetId="9">#REF!</definedName>
    <definedName name="FORM631_1" localSheetId="10">#REF!</definedName>
    <definedName name="FORM631_1">#REF!</definedName>
    <definedName name="FORM631_2" localSheetId="8">#REF!</definedName>
    <definedName name="FORM631_2" localSheetId="13">#REF!</definedName>
    <definedName name="FORM631_2" localSheetId="0">#REF!</definedName>
    <definedName name="FORM631_2" localSheetId="11">#REF!</definedName>
    <definedName name="FORM631_2" localSheetId="12">#REF!</definedName>
    <definedName name="FORM631_2" localSheetId="14">#REF!</definedName>
    <definedName name="FORM631_2" localSheetId="1">#REF!</definedName>
    <definedName name="FORM631_2" localSheetId="7">#REF!</definedName>
    <definedName name="FORM631_2" localSheetId="9">#REF!</definedName>
    <definedName name="FORM631_2" localSheetId="10">#REF!</definedName>
    <definedName name="FORM631_2">#REF!</definedName>
    <definedName name="FORM631_3" localSheetId="8">#REF!</definedName>
    <definedName name="FORM631_3" localSheetId="13">#REF!</definedName>
    <definedName name="FORM631_3" localSheetId="0">#REF!</definedName>
    <definedName name="FORM631_3" localSheetId="11">#REF!</definedName>
    <definedName name="FORM631_3" localSheetId="12">#REF!</definedName>
    <definedName name="FORM631_3" localSheetId="14">#REF!</definedName>
    <definedName name="FORM631_3" localSheetId="1">#REF!</definedName>
    <definedName name="FORM631_3" localSheetId="7">#REF!</definedName>
    <definedName name="FORM631_3" localSheetId="9">#REF!</definedName>
    <definedName name="FORM631_3" localSheetId="10">#REF!</definedName>
    <definedName name="FORM631_3">#REF!</definedName>
    <definedName name="FORM632" localSheetId="8">#REF!</definedName>
    <definedName name="FORM632" localSheetId="13">#REF!</definedName>
    <definedName name="FORM632" localSheetId="0">#REF!</definedName>
    <definedName name="FORM632" localSheetId="11">#REF!</definedName>
    <definedName name="FORM632" localSheetId="12">#REF!</definedName>
    <definedName name="FORM632" localSheetId="14">#REF!</definedName>
    <definedName name="FORM632" localSheetId="1">#REF!</definedName>
    <definedName name="FORM632" localSheetId="7">#REF!</definedName>
    <definedName name="FORM632" localSheetId="9">#REF!</definedName>
    <definedName name="FORM632" localSheetId="10">#REF!</definedName>
    <definedName name="FORM632">#REF!</definedName>
    <definedName name="FORM632_1" localSheetId="8">#REF!</definedName>
    <definedName name="FORM632_1" localSheetId="13">#REF!</definedName>
    <definedName name="FORM632_1" localSheetId="0">#REF!</definedName>
    <definedName name="FORM632_1" localSheetId="11">#REF!</definedName>
    <definedName name="FORM632_1" localSheetId="12">#REF!</definedName>
    <definedName name="FORM632_1" localSheetId="14">#REF!</definedName>
    <definedName name="FORM632_1" localSheetId="1">#REF!</definedName>
    <definedName name="FORM632_1" localSheetId="7">#REF!</definedName>
    <definedName name="FORM632_1" localSheetId="9">#REF!</definedName>
    <definedName name="FORM632_1" localSheetId="10">#REF!</definedName>
    <definedName name="FORM632_1">#REF!</definedName>
    <definedName name="FORM632_2" localSheetId="8">#REF!</definedName>
    <definedName name="FORM632_2" localSheetId="13">#REF!</definedName>
    <definedName name="FORM632_2" localSheetId="0">#REF!</definedName>
    <definedName name="FORM632_2" localSheetId="11">#REF!</definedName>
    <definedName name="FORM632_2" localSheetId="12">#REF!</definedName>
    <definedName name="FORM632_2" localSheetId="14">#REF!</definedName>
    <definedName name="FORM632_2" localSheetId="1">#REF!</definedName>
    <definedName name="FORM632_2" localSheetId="7">#REF!</definedName>
    <definedName name="FORM632_2" localSheetId="9">#REF!</definedName>
    <definedName name="FORM632_2" localSheetId="10">#REF!</definedName>
    <definedName name="FORM632_2">#REF!</definedName>
    <definedName name="FORM632_3" localSheetId="8">#REF!</definedName>
    <definedName name="FORM632_3" localSheetId="13">#REF!</definedName>
    <definedName name="FORM632_3" localSheetId="0">#REF!</definedName>
    <definedName name="FORM632_3" localSheetId="11">#REF!</definedName>
    <definedName name="FORM632_3" localSheetId="12">#REF!</definedName>
    <definedName name="FORM632_3" localSheetId="14">#REF!</definedName>
    <definedName name="FORM632_3" localSheetId="1">#REF!</definedName>
    <definedName name="FORM632_3" localSheetId="7">#REF!</definedName>
    <definedName name="FORM632_3" localSheetId="9">#REF!</definedName>
    <definedName name="FORM632_3" localSheetId="10">#REF!</definedName>
    <definedName name="FORM632_3">#REF!</definedName>
    <definedName name="FORM633" localSheetId="8">#REF!</definedName>
    <definedName name="FORM633" localSheetId="13">#REF!</definedName>
    <definedName name="FORM633" localSheetId="0">#REF!</definedName>
    <definedName name="FORM633" localSheetId="11">#REF!</definedName>
    <definedName name="FORM633" localSheetId="12">#REF!</definedName>
    <definedName name="FORM633" localSheetId="14">#REF!</definedName>
    <definedName name="FORM633" localSheetId="1">#REF!</definedName>
    <definedName name="FORM633" localSheetId="7">#REF!</definedName>
    <definedName name="FORM633" localSheetId="9">#REF!</definedName>
    <definedName name="FORM633" localSheetId="10">#REF!</definedName>
    <definedName name="FORM633">#REF!</definedName>
    <definedName name="FORM633_1" localSheetId="8">#REF!</definedName>
    <definedName name="FORM633_1" localSheetId="13">#REF!</definedName>
    <definedName name="FORM633_1" localSheetId="0">#REF!</definedName>
    <definedName name="FORM633_1" localSheetId="11">#REF!</definedName>
    <definedName name="FORM633_1" localSheetId="12">#REF!</definedName>
    <definedName name="FORM633_1" localSheetId="14">#REF!</definedName>
    <definedName name="FORM633_1" localSheetId="1">#REF!</definedName>
    <definedName name="FORM633_1" localSheetId="7">#REF!</definedName>
    <definedName name="FORM633_1" localSheetId="9">#REF!</definedName>
    <definedName name="FORM633_1" localSheetId="10">#REF!</definedName>
    <definedName name="FORM633_1">#REF!</definedName>
    <definedName name="FORM633_2" localSheetId="8">#REF!</definedName>
    <definedName name="FORM633_2" localSheetId="13">#REF!</definedName>
    <definedName name="FORM633_2" localSheetId="0">#REF!</definedName>
    <definedName name="FORM633_2" localSheetId="11">#REF!</definedName>
    <definedName name="FORM633_2" localSheetId="12">#REF!</definedName>
    <definedName name="FORM633_2" localSheetId="14">#REF!</definedName>
    <definedName name="FORM633_2" localSheetId="1">#REF!</definedName>
    <definedName name="FORM633_2" localSheetId="7">#REF!</definedName>
    <definedName name="FORM633_2" localSheetId="9">#REF!</definedName>
    <definedName name="FORM633_2" localSheetId="10">#REF!</definedName>
    <definedName name="FORM633_2">#REF!</definedName>
    <definedName name="FORM633_3" localSheetId="8">#REF!</definedName>
    <definedName name="FORM633_3" localSheetId="13">#REF!</definedName>
    <definedName name="FORM633_3" localSheetId="0">#REF!</definedName>
    <definedName name="FORM633_3" localSheetId="11">#REF!</definedName>
    <definedName name="FORM633_3" localSheetId="12">#REF!</definedName>
    <definedName name="FORM633_3" localSheetId="14">#REF!</definedName>
    <definedName name="FORM633_3" localSheetId="1">#REF!</definedName>
    <definedName name="FORM633_3" localSheetId="7">#REF!</definedName>
    <definedName name="FORM633_3" localSheetId="9">#REF!</definedName>
    <definedName name="FORM633_3" localSheetId="10">#REF!</definedName>
    <definedName name="FORM633_3">#REF!</definedName>
    <definedName name="FORM634" localSheetId="8">#REF!</definedName>
    <definedName name="FORM634" localSheetId="13">#REF!</definedName>
    <definedName name="FORM634" localSheetId="0">#REF!</definedName>
    <definedName name="FORM634" localSheetId="11">#REF!</definedName>
    <definedName name="FORM634" localSheetId="12">#REF!</definedName>
    <definedName name="FORM634" localSheetId="14">#REF!</definedName>
    <definedName name="FORM634" localSheetId="1">#REF!</definedName>
    <definedName name="FORM634" localSheetId="7">#REF!</definedName>
    <definedName name="FORM634" localSheetId="9">#REF!</definedName>
    <definedName name="FORM634" localSheetId="10">#REF!</definedName>
    <definedName name="FORM634">#REF!</definedName>
    <definedName name="FORM635" localSheetId="8">#REF!</definedName>
    <definedName name="FORM635" localSheetId="13">#REF!</definedName>
    <definedName name="FORM635" localSheetId="0">#REF!</definedName>
    <definedName name="FORM635" localSheetId="11">#REF!</definedName>
    <definedName name="FORM635" localSheetId="12">#REF!</definedName>
    <definedName name="FORM635" localSheetId="14">#REF!</definedName>
    <definedName name="FORM635" localSheetId="1">#REF!</definedName>
    <definedName name="FORM635" localSheetId="7">#REF!</definedName>
    <definedName name="FORM635" localSheetId="9">#REF!</definedName>
    <definedName name="FORM635" localSheetId="10">#REF!</definedName>
    <definedName name="FORM635">#REF!</definedName>
    <definedName name="FORM635A" localSheetId="8">#REF!</definedName>
    <definedName name="FORM635A" localSheetId="13">#REF!</definedName>
    <definedName name="FORM635A" localSheetId="0">#REF!</definedName>
    <definedName name="FORM635A" localSheetId="11">#REF!</definedName>
    <definedName name="FORM635A" localSheetId="12">#REF!</definedName>
    <definedName name="FORM635A" localSheetId="14">#REF!</definedName>
    <definedName name="FORM635A" localSheetId="1">#REF!</definedName>
    <definedName name="FORM635A" localSheetId="7">#REF!</definedName>
    <definedName name="FORM635A" localSheetId="9">#REF!</definedName>
    <definedName name="FORM635A" localSheetId="10">#REF!</definedName>
    <definedName name="FORM635A">#REF!</definedName>
    <definedName name="FORM636" localSheetId="8">'[65]DIV6(2)'!#REF!</definedName>
    <definedName name="FORM636" localSheetId="13">'[65]DIV6(2)'!#REF!</definedName>
    <definedName name="FORM636" localSheetId="0">'[65]DIV6(2)'!#REF!</definedName>
    <definedName name="FORM636" localSheetId="11">'[65]DIV6(2)'!#REF!</definedName>
    <definedName name="FORM636" localSheetId="12">'[65]DIV6(2)'!#REF!</definedName>
    <definedName name="FORM636" localSheetId="14">'[65]DIV6(2)'!#REF!</definedName>
    <definedName name="FORM636" localSheetId="1">'[65]DIV6(2)'!#REF!</definedName>
    <definedName name="FORM636" localSheetId="7">'[65]DIV6(2)'!#REF!</definedName>
    <definedName name="FORM636" localSheetId="9">'[65]DIV6(2)'!#REF!</definedName>
    <definedName name="FORM636" localSheetId="10">'[65]DIV6(2)'!#REF!</definedName>
    <definedName name="FORM636">'[65]DIV6(2)'!#REF!</definedName>
    <definedName name="FORM641L" localSheetId="8">#REF!</definedName>
    <definedName name="FORM641L" localSheetId="13">#REF!</definedName>
    <definedName name="FORM641L" localSheetId="0">#REF!</definedName>
    <definedName name="FORM641L" localSheetId="11">#REF!</definedName>
    <definedName name="FORM641L" localSheetId="12">#REF!</definedName>
    <definedName name="FORM641L" localSheetId="14">#REF!</definedName>
    <definedName name="FORM641L" localSheetId="1">#REF!</definedName>
    <definedName name="FORM641L" localSheetId="7">#REF!</definedName>
    <definedName name="FORM641L" localSheetId="9">#REF!</definedName>
    <definedName name="FORM641L" localSheetId="10">#REF!</definedName>
    <definedName name="FORM641L">#REF!</definedName>
    <definedName name="FORM642" localSheetId="8">#REF!</definedName>
    <definedName name="FORM642" localSheetId="13">#REF!</definedName>
    <definedName name="FORM642" localSheetId="0">#REF!</definedName>
    <definedName name="FORM642" localSheetId="11">#REF!</definedName>
    <definedName name="FORM642" localSheetId="12">#REF!</definedName>
    <definedName name="FORM642" localSheetId="14">#REF!</definedName>
    <definedName name="FORM642" localSheetId="1">#REF!</definedName>
    <definedName name="FORM642" localSheetId="7">#REF!</definedName>
    <definedName name="FORM642" localSheetId="9">#REF!</definedName>
    <definedName name="FORM642" localSheetId="10">#REF!</definedName>
    <definedName name="FORM642">#REF!</definedName>
    <definedName name="FORM65" localSheetId="8">#REF!</definedName>
    <definedName name="FORM65" localSheetId="13">#REF!</definedName>
    <definedName name="FORM65" localSheetId="0">#REF!</definedName>
    <definedName name="FORM65" localSheetId="11">#REF!</definedName>
    <definedName name="FORM65" localSheetId="12">#REF!</definedName>
    <definedName name="FORM65" localSheetId="14">#REF!</definedName>
    <definedName name="FORM65" localSheetId="1">#REF!</definedName>
    <definedName name="FORM65" localSheetId="7">#REF!</definedName>
    <definedName name="FORM65" localSheetId="9">#REF!</definedName>
    <definedName name="FORM65" localSheetId="10">#REF!</definedName>
    <definedName name="FORM65">#REF!</definedName>
    <definedName name="FORM651" localSheetId="8">#REF!</definedName>
    <definedName name="FORM651" localSheetId="13">#REF!</definedName>
    <definedName name="FORM651" localSheetId="0">#REF!</definedName>
    <definedName name="FORM651" localSheetId="11">#REF!</definedName>
    <definedName name="FORM651" localSheetId="12">#REF!</definedName>
    <definedName name="FORM651" localSheetId="14">#REF!</definedName>
    <definedName name="FORM651" localSheetId="1">#REF!</definedName>
    <definedName name="FORM651" localSheetId="7">#REF!</definedName>
    <definedName name="FORM651" localSheetId="9">#REF!</definedName>
    <definedName name="FORM651" localSheetId="10">#REF!</definedName>
    <definedName name="FORM651">#REF!</definedName>
    <definedName name="FORM651_1" localSheetId="8">#REF!</definedName>
    <definedName name="FORM651_1" localSheetId="13">#REF!</definedName>
    <definedName name="FORM651_1" localSheetId="0">#REF!</definedName>
    <definedName name="FORM651_1" localSheetId="11">#REF!</definedName>
    <definedName name="FORM651_1" localSheetId="12">#REF!</definedName>
    <definedName name="FORM651_1" localSheetId="14">#REF!</definedName>
    <definedName name="FORM651_1" localSheetId="1">#REF!</definedName>
    <definedName name="FORM651_1" localSheetId="7">#REF!</definedName>
    <definedName name="FORM651_1" localSheetId="9">#REF!</definedName>
    <definedName name="FORM651_1" localSheetId="10">#REF!</definedName>
    <definedName name="FORM651_1">#REF!</definedName>
    <definedName name="FORM651_2" localSheetId="8">#REF!</definedName>
    <definedName name="FORM651_2" localSheetId="13">#REF!</definedName>
    <definedName name="FORM651_2" localSheetId="0">#REF!</definedName>
    <definedName name="FORM651_2" localSheetId="11">#REF!</definedName>
    <definedName name="FORM651_2" localSheetId="12">#REF!</definedName>
    <definedName name="FORM651_2" localSheetId="14">#REF!</definedName>
    <definedName name="FORM651_2" localSheetId="1">#REF!</definedName>
    <definedName name="FORM651_2" localSheetId="7">#REF!</definedName>
    <definedName name="FORM651_2" localSheetId="9">#REF!</definedName>
    <definedName name="FORM651_2" localSheetId="10">#REF!</definedName>
    <definedName name="FORM651_2">#REF!</definedName>
    <definedName name="FORM651_3" localSheetId="8">#REF!</definedName>
    <definedName name="FORM651_3" localSheetId="13">#REF!</definedName>
    <definedName name="FORM651_3" localSheetId="0">#REF!</definedName>
    <definedName name="FORM651_3" localSheetId="11">#REF!</definedName>
    <definedName name="FORM651_3" localSheetId="12">#REF!</definedName>
    <definedName name="FORM651_3" localSheetId="14">#REF!</definedName>
    <definedName name="FORM651_3" localSheetId="1">#REF!</definedName>
    <definedName name="FORM651_3" localSheetId="7">#REF!</definedName>
    <definedName name="FORM651_3" localSheetId="9">#REF!</definedName>
    <definedName name="FORM651_3" localSheetId="10">#REF!</definedName>
    <definedName name="FORM651_3">#REF!</definedName>
    <definedName name="FORM66" localSheetId="8">#REF!</definedName>
    <definedName name="FORM66" localSheetId="13">#REF!</definedName>
    <definedName name="FORM66" localSheetId="0">#REF!</definedName>
    <definedName name="FORM66" localSheetId="11">#REF!</definedName>
    <definedName name="FORM66" localSheetId="12">#REF!</definedName>
    <definedName name="FORM66" localSheetId="14">#REF!</definedName>
    <definedName name="FORM66" localSheetId="1">#REF!</definedName>
    <definedName name="FORM66" localSheetId="7">#REF!</definedName>
    <definedName name="FORM66" localSheetId="9">#REF!</definedName>
    <definedName name="FORM66" localSheetId="10">#REF!</definedName>
    <definedName name="FORM66">#REF!</definedName>
    <definedName name="FORM66_1" localSheetId="8">#REF!</definedName>
    <definedName name="FORM66_1" localSheetId="13">#REF!</definedName>
    <definedName name="FORM66_1" localSheetId="0">#REF!</definedName>
    <definedName name="FORM66_1" localSheetId="11">#REF!</definedName>
    <definedName name="FORM66_1" localSheetId="12">#REF!</definedName>
    <definedName name="FORM66_1" localSheetId="14">#REF!</definedName>
    <definedName name="FORM66_1" localSheetId="1">#REF!</definedName>
    <definedName name="FORM66_1" localSheetId="7">#REF!</definedName>
    <definedName name="FORM66_1" localSheetId="9">#REF!</definedName>
    <definedName name="FORM66_1" localSheetId="10">#REF!</definedName>
    <definedName name="FORM66_1">#REF!</definedName>
    <definedName name="FORM66_2" localSheetId="8">#REF!</definedName>
    <definedName name="FORM66_2" localSheetId="13">#REF!</definedName>
    <definedName name="FORM66_2" localSheetId="0">#REF!</definedName>
    <definedName name="FORM66_2" localSheetId="11">#REF!</definedName>
    <definedName name="FORM66_2" localSheetId="12">#REF!</definedName>
    <definedName name="FORM66_2" localSheetId="14">#REF!</definedName>
    <definedName name="FORM66_2" localSheetId="1">#REF!</definedName>
    <definedName name="FORM66_2" localSheetId="7">#REF!</definedName>
    <definedName name="FORM66_2" localSheetId="9">#REF!</definedName>
    <definedName name="FORM66_2" localSheetId="10">#REF!</definedName>
    <definedName name="FORM66_2">#REF!</definedName>
    <definedName name="FORM66_3" localSheetId="8">#REF!</definedName>
    <definedName name="FORM66_3" localSheetId="13">#REF!</definedName>
    <definedName name="FORM66_3" localSheetId="0">#REF!</definedName>
    <definedName name="FORM66_3" localSheetId="11">#REF!</definedName>
    <definedName name="FORM66_3" localSheetId="12">#REF!</definedName>
    <definedName name="FORM66_3" localSheetId="14">#REF!</definedName>
    <definedName name="FORM66_3" localSheetId="1">#REF!</definedName>
    <definedName name="FORM66_3" localSheetId="7">#REF!</definedName>
    <definedName name="FORM66_3" localSheetId="9">#REF!</definedName>
    <definedName name="FORM66_3" localSheetId="10">#REF!</definedName>
    <definedName name="FORM66_3">#REF!</definedName>
    <definedName name="FORM661" localSheetId="8">#REF!</definedName>
    <definedName name="FORM661" localSheetId="13">#REF!</definedName>
    <definedName name="FORM661" localSheetId="0">#REF!</definedName>
    <definedName name="FORM661" localSheetId="11">#REF!</definedName>
    <definedName name="FORM661" localSheetId="12">#REF!</definedName>
    <definedName name="FORM661" localSheetId="14">#REF!</definedName>
    <definedName name="FORM661" localSheetId="1">#REF!</definedName>
    <definedName name="FORM661" localSheetId="7">#REF!</definedName>
    <definedName name="FORM661" localSheetId="9">#REF!</definedName>
    <definedName name="FORM661" localSheetId="10">#REF!</definedName>
    <definedName name="FORM661">#REF!</definedName>
    <definedName name="FORM662" localSheetId="8">#REF!</definedName>
    <definedName name="FORM662" localSheetId="13">#REF!</definedName>
    <definedName name="FORM662" localSheetId="0">#REF!</definedName>
    <definedName name="FORM662" localSheetId="11">#REF!</definedName>
    <definedName name="FORM662" localSheetId="12">#REF!</definedName>
    <definedName name="FORM662" localSheetId="14">#REF!</definedName>
    <definedName name="FORM662" localSheetId="1">#REF!</definedName>
    <definedName name="FORM662" localSheetId="7">#REF!</definedName>
    <definedName name="FORM662" localSheetId="9">#REF!</definedName>
    <definedName name="FORM662" localSheetId="10">#REF!</definedName>
    <definedName name="FORM662">#REF!</definedName>
    <definedName name="FORM66PERATA" localSheetId="8">#REF!</definedName>
    <definedName name="FORM66PERATA" localSheetId="13">#REF!</definedName>
    <definedName name="FORM66PERATA" localSheetId="0">#REF!</definedName>
    <definedName name="FORM66PERATA" localSheetId="11">#REF!</definedName>
    <definedName name="FORM66PERATA" localSheetId="12">#REF!</definedName>
    <definedName name="FORM66PERATA" localSheetId="14">#REF!</definedName>
    <definedName name="FORM66PERATA" localSheetId="1">#REF!</definedName>
    <definedName name="FORM66PERATA" localSheetId="7">#REF!</definedName>
    <definedName name="FORM66PERATA" localSheetId="9">#REF!</definedName>
    <definedName name="FORM66PERATA" localSheetId="10">#REF!</definedName>
    <definedName name="FORM66PERATA">#REF!</definedName>
    <definedName name="FORM66PERMUKAAN" localSheetId="8">#REF!</definedName>
    <definedName name="FORM66PERMUKAAN" localSheetId="13">#REF!</definedName>
    <definedName name="FORM66PERMUKAAN" localSheetId="0">#REF!</definedName>
    <definedName name="FORM66PERMUKAAN" localSheetId="11">#REF!</definedName>
    <definedName name="FORM66PERMUKAAN" localSheetId="12">#REF!</definedName>
    <definedName name="FORM66PERMUKAAN" localSheetId="14">#REF!</definedName>
    <definedName name="FORM66PERMUKAAN" localSheetId="1">#REF!</definedName>
    <definedName name="FORM66PERMUKAAN" localSheetId="7">#REF!</definedName>
    <definedName name="FORM66PERMUKAAN" localSheetId="9">#REF!</definedName>
    <definedName name="FORM66PERMUKAAN" localSheetId="10">#REF!</definedName>
    <definedName name="FORM66PERMUKAAN">#REF!</definedName>
    <definedName name="FORM7101">[14]NP!$L$1924:$V$1984</definedName>
    <definedName name="FORM7102">[14]NP!$L$2044:$V$2104</definedName>
    <definedName name="FORM7103">[14]NP!$L$2105:$V$2165</definedName>
    <definedName name="FORM711" localSheetId="8">#REF!</definedName>
    <definedName name="FORM711" localSheetId="13">#REF!</definedName>
    <definedName name="FORM711" localSheetId="0">#REF!</definedName>
    <definedName name="FORM711" localSheetId="11">#REF!</definedName>
    <definedName name="FORM711" localSheetId="12">#REF!</definedName>
    <definedName name="FORM711" localSheetId="14">#REF!</definedName>
    <definedName name="FORM711" localSheetId="1">#REF!</definedName>
    <definedName name="FORM711" localSheetId="7">#REF!</definedName>
    <definedName name="FORM711" localSheetId="9">#REF!</definedName>
    <definedName name="FORM711" localSheetId="10">#REF!</definedName>
    <definedName name="FORM711">#REF!</definedName>
    <definedName name="FORM712" localSheetId="8">[14]NP!#REF!</definedName>
    <definedName name="FORM712" localSheetId="13">[14]NP!#REF!</definedName>
    <definedName name="FORM712" localSheetId="0">[14]NP!#REF!</definedName>
    <definedName name="FORM712" localSheetId="11">[14]NP!#REF!</definedName>
    <definedName name="FORM712" localSheetId="12">[14]NP!#REF!</definedName>
    <definedName name="FORM712" localSheetId="14">[14]NP!#REF!</definedName>
    <definedName name="FORM712" localSheetId="1">[14]NP!#REF!</definedName>
    <definedName name="FORM712" localSheetId="7">[14]NP!#REF!</definedName>
    <definedName name="FORM712" localSheetId="9">[14]NP!#REF!</definedName>
    <definedName name="FORM712" localSheetId="10">[14]NP!#REF!</definedName>
    <definedName name="FORM712">[14]NP!#REF!</definedName>
    <definedName name="FORM713" localSheetId="8">[14]NP!#REF!</definedName>
    <definedName name="FORM713" localSheetId="13">[14]NP!#REF!</definedName>
    <definedName name="FORM713" localSheetId="0">[14]NP!#REF!</definedName>
    <definedName name="FORM713" localSheetId="11">[14]NP!#REF!</definedName>
    <definedName name="FORM713" localSheetId="12">[14]NP!#REF!</definedName>
    <definedName name="FORM713" localSheetId="14">[14]NP!#REF!</definedName>
    <definedName name="FORM713" localSheetId="1">[14]NP!#REF!</definedName>
    <definedName name="FORM713" localSheetId="7">[14]NP!#REF!</definedName>
    <definedName name="FORM713" localSheetId="9">[14]NP!#REF!</definedName>
    <definedName name="FORM713" localSheetId="10">[14]NP!#REF!</definedName>
    <definedName name="FORM713">[14]NP!#REF!</definedName>
    <definedName name="FORM714" localSheetId="8">#REF!</definedName>
    <definedName name="FORM714" localSheetId="13">#REF!</definedName>
    <definedName name="FORM714" localSheetId="0">#REF!</definedName>
    <definedName name="FORM714" localSheetId="11">#REF!</definedName>
    <definedName name="FORM714" localSheetId="12">#REF!</definedName>
    <definedName name="FORM714" localSheetId="14">#REF!</definedName>
    <definedName name="FORM714" localSheetId="1">#REF!</definedName>
    <definedName name="FORM714" localSheetId="7">#REF!</definedName>
    <definedName name="FORM714" localSheetId="9">#REF!</definedName>
    <definedName name="FORM714" localSheetId="10">#REF!</definedName>
    <definedName name="FORM714">#REF!</definedName>
    <definedName name="FORM715">[14]NP!$L$2:$V$62</definedName>
    <definedName name="FORM716">[14]NP!$L$181:$V$241</definedName>
    <definedName name="FORM717">[14]NP!$L$362:$V$422</definedName>
    <definedName name="FORM718" localSheetId="8">[14]NP!#REF!</definedName>
    <definedName name="FORM718" localSheetId="13">[14]NP!#REF!</definedName>
    <definedName name="FORM718" localSheetId="0">[14]NP!#REF!</definedName>
    <definedName name="FORM718" localSheetId="11">[14]NP!#REF!</definedName>
    <definedName name="FORM718" localSheetId="12">[14]NP!#REF!</definedName>
    <definedName name="FORM718" localSheetId="14">[14]NP!#REF!</definedName>
    <definedName name="FORM718" localSheetId="1">[14]NP!#REF!</definedName>
    <definedName name="FORM718" localSheetId="7">[14]NP!#REF!</definedName>
    <definedName name="FORM718" localSheetId="9">[14]NP!#REF!</definedName>
    <definedName name="FORM718" localSheetId="10">[14]NP!#REF!</definedName>
    <definedName name="FORM718">[14]NP!#REF!</definedName>
    <definedName name="FORM721" localSheetId="8">#REF!</definedName>
    <definedName name="FORM721" localSheetId="13">#REF!</definedName>
    <definedName name="FORM721" localSheetId="0">#REF!</definedName>
    <definedName name="FORM721" localSheetId="11">#REF!</definedName>
    <definedName name="FORM721" localSheetId="12">#REF!</definedName>
    <definedName name="FORM721" localSheetId="14">#REF!</definedName>
    <definedName name="FORM721" localSheetId="1">#REF!</definedName>
    <definedName name="FORM721" localSheetId="7">#REF!</definedName>
    <definedName name="FORM721" localSheetId="9">#REF!</definedName>
    <definedName name="FORM721" localSheetId="10">#REF!</definedName>
    <definedName name="FORM721">#REF!</definedName>
    <definedName name="FORM731" localSheetId="8">#REF!</definedName>
    <definedName name="FORM731" localSheetId="13">#REF!</definedName>
    <definedName name="FORM731" localSheetId="0">#REF!</definedName>
    <definedName name="FORM731" localSheetId="11">#REF!</definedName>
    <definedName name="FORM731" localSheetId="12">#REF!</definedName>
    <definedName name="FORM731" localSheetId="14">#REF!</definedName>
    <definedName name="FORM731" localSheetId="1">#REF!</definedName>
    <definedName name="FORM731" localSheetId="7">#REF!</definedName>
    <definedName name="FORM731" localSheetId="9">#REF!</definedName>
    <definedName name="FORM731" localSheetId="10">#REF!</definedName>
    <definedName name="FORM731">#REF!</definedName>
    <definedName name="FORM732" localSheetId="8">#REF!</definedName>
    <definedName name="FORM732" localSheetId="13">#REF!</definedName>
    <definedName name="FORM732" localSheetId="0">#REF!</definedName>
    <definedName name="FORM732" localSheetId="11">#REF!</definedName>
    <definedName name="FORM732" localSheetId="12">#REF!</definedName>
    <definedName name="FORM732" localSheetId="14">#REF!</definedName>
    <definedName name="FORM732" localSheetId="1">#REF!</definedName>
    <definedName name="FORM732" localSheetId="7">#REF!</definedName>
    <definedName name="FORM732" localSheetId="9">#REF!</definedName>
    <definedName name="FORM732" localSheetId="10">#REF!</definedName>
    <definedName name="FORM732">#REF!</definedName>
    <definedName name="FORM733" localSheetId="8">#REF!</definedName>
    <definedName name="FORM733" localSheetId="13">#REF!</definedName>
    <definedName name="FORM733" localSheetId="0">#REF!</definedName>
    <definedName name="FORM733" localSheetId="11">#REF!</definedName>
    <definedName name="FORM733" localSheetId="12">#REF!</definedName>
    <definedName name="FORM733" localSheetId="14">#REF!</definedName>
    <definedName name="FORM733" localSheetId="1">#REF!</definedName>
    <definedName name="FORM733" localSheetId="7">#REF!</definedName>
    <definedName name="FORM733" localSheetId="9">#REF!</definedName>
    <definedName name="FORM733" localSheetId="10">#REF!</definedName>
    <definedName name="FORM733">#REF!</definedName>
    <definedName name="FORM734" localSheetId="8">#REF!</definedName>
    <definedName name="FORM734" localSheetId="13">#REF!</definedName>
    <definedName name="FORM734" localSheetId="0">#REF!</definedName>
    <definedName name="FORM734" localSheetId="11">#REF!</definedName>
    <definedName name="FORM734" localSheetId="12">#REF!</definedName>
    <definedName name="FORM734" localSheetId="14">#REF!</definedName>
    <definedName name="FORM734" localSheetId="1">#REF!</definedName>
    <definedName name="FORM734" localSheetId="7">#REF!</definedName>
    <definedName name="FORM734" localSheetId="9">#REF!</definedName>
    <definedName name="FORM734" localSheetId="10">#REF!</definedName>
    <definedName name="FORM734">#REF!</definedName>
    <definedName name="FORM735" localSheetId="8">#REF!</definedName>
    <definedName name="FORM735" localSheetId="13">#REF!</definedName>
    <definedName name="FORM735" localSheetId="0">#REF!</definedName>
    <definedName name="FORM735" localSheetId="11">#REF!</definedName>
    <definedName name="FORM735" localSheetId="12">#REF!</definedName>
    <definedName name="FORM735" localSheetId="14">#REF!</definedName>
    <definedName name="FORM735" localSheetId="1">#REF!</definedName>
    <definedName name="FORM735" localSheetId="7">#REF!</definedName>
    <definedName name="FORM735" localSheetId="9">#REF!</definedName>
    <definedName name="FORM735" localSheetId="10">#REF!</definedName>
    <definedName name="FORM735">#REF!</definedName>
    <definedName name="FORM73PL" localSheetId="8">#REF!</definedName>
    <definedName name="FORM73PL" localSheetId="13">#REF!</definedName>
    <definedName name="FORM73PL" localSheetId="0">#REF!</definedName>
    <definedName name="FORM73PL" localSheetId="11">#REF!</definedName>
    <definedName name="FORM73PL" localSheetId="12">#REF!</definedName>
    <definedName name="FORM73PL" localSheetId="14">#REF!</definedName>
    <definedName name="FORM73PL" localSheetId="1">#REF!</definedName>
    <definedName name="FORM73PL" localSheetId="7">#REF!</definedName>
    <definedName name="FORM73PL" localSheetId="9">#REF!</definedName>
    <definedName name="FORM73PL" localSheetId="10">#REF!</definedName>
    <definedName name="FORM73PL">#REF!</definedName>
    <definedName name="FORM73UL" localSheetId="8">#REF!</definedName>
    <definedName name="FORM73UL" localSheetId="13">#REF!</definedName>
    <definedName name="FORM73UL" localSheetId="0">#REF!</definedName>
    <definedName name="FORM73UL" localSheetId="11">#REF!</definedName>
    <definedName name="FORM73UL" localSheetId="12">#REF!</definedName>
    <definedName name="FORM73UL" localSheetId="14">#REF!</definedName>
    <definedName name="FORM73UL" localSheetId="1">#REF!</definedName>
    <definedName name="FORM73UL" localSheetId="7">#REF!</definedName>
    <definedName name="FORM73UL" localSheetId="9">#REF!</definedName>
    <definedName name="FORM73UL" localSheetId="10">#REF!</definedName>
    <definedName name="FORM73UL">#REF!</definedName>
    <definedName name="FORM744" localSheetId="8">[14]NP!#REF!</definedName>
    <definedName name="FORM744" localSheetId="13">[14]NP!#REF!</definedName>
    <definedName name="FORM744" localSheetId="0">[14]NP!#REF!</definedName>
    <definedName name="FORM744" localSheetId="11">[14]NP!#REF!</definedName>
    <definedName name="FORM744" localSheetId="12">[14]NP!#REF!</definedName>
    <definedName name="FORM744" localSheetId="14">[14]NP!#REF!</definedName>
    <definedName name="FORM744" localSheetId="1">[14]NP!#REF!</definedName>
    <definedName name="FORM744" localSheetId="7">[14]NP!#REF!</definedName>
    <definedName name="FORM744" localSheetId="9">[14]NP!#REF!</definedName>
    <definedName name="FORM744" localSheetId="10">[14]NP!#REF!</definedName>
    <definedName name="FORM744">[14]NP!#REF!</definedName>
    <definedName name="FORM744_1" localSheetId="8">#REF!</definedName>
    <definedName name="FORM744_1" localSheetId="13">#REF!</definedName>
    <definedName name="FORM744_1" localSheetId="0">#REF!</definedName>
    <definedName name="FORM744_1" localSheetId="11">#REF!</definedName>
    <definedName name="FORM744_1" localSheetId="12">#REF!</definedName>
    <definedName name="FORM744_1" localSheetId="14">#REF!</definedName>
    <definedName name="FORM744_1" localSheetId="1">#REF!</definedName>
    <definedName name="FORM744_1" localSheetId="7">#REF!</definedName>
    <definedName name="FORM744_1" localSheetId="9">#REF!</definedName>
    <definedName name="FORM744_1" localSheetId="10">#REF!</definedName>
    <definedName name="FORM744_1">#REF!</definedName>
    <definedName name="FORM744_2" localSheetId="8">#REF!</definedName>
    <definedName name="FORM744_2" localSheetId="13">#REF!</definedName>
    <definedName name="FORM744_2" localSheetId="0">#REF!</definedName>
    <definedName name="FORM744_2" localSheetId="11">#REF!</definedName>
    <definedName name="FORM744_2" localSheetId="12">#REF!</definedName>
    <definedName name="FORM744_2" localSheetId="14">#REF!</definedName>
    <definedName name="FORM744_2" localSheetId="1">#REF!</definedName>
    <definedName name="FORM744_2" localSheetId="7">#REF!</definedName>
    <definedName name="FORM744_2" localSheetId="9">#REF!</definedName>
    <definedName name="FORM744_2" localSheetId="10">#REF!</definedName>
    <definedName name="FORM744_2">#REF!</definedName>
    <definedName name="FORM744_3" localSheetId="8">#REF!</definedName>
    <definedName name="FORM744_3" localSheetId="13">#REF!</definedName>
    <definedName name="FORM744_3" localSheetId="0">#REF!</definedName>
    <definedName name="FORM744_3" localSheetId="11">#REF!</definedName>
    <definedName name="FORM744_3" localSheetId="12">#REF!</definedName>
    <definedName name="FORM744_3" localSheetId="14">#REF!</definedName>
    <definedName name="FORM744_3" localSheetId="1">#REF!</definedName>
    <definedName name="FORM744_3" localSheetId="7">#REF!</definedName>
    <definedName name="FORM744_3" localSheetId="9">#REF!</definedName>
    <definedName name="FORM744_3" localSheetId="10">#REF!</definedName>
    <definedName name="FORM744_3">#REF!</definedName>
    <definedName name="FORM745">[14]NP!$L$542:$V$602</definedName>
    <definedName name="FORM745_1" localSheetId="8">#REF!</definedName>
    <definedName name="FORM745_1" localSheetId="13">#REF!</definedName>
    <definedName name="FORM745_1" localSheetId="0">#REF!</definedName>
    <definedName name="FORM745_1" localSheetId="11">#REF!</definedName>
    <definedName name="FORM745_1" localSheetId="12">#REF!</definedName>
    <definedName name="FORM745_1" localSheetId="14">#REF!</definedName>
    <definedName name="FORM745_1" localSheetId="1">#REF!</definedName>
    <definedName name="FORM745_1" localSheetId="7">#REF!</definedName>
    <definedName name="FORM745_1" localSheetId="9">#REF!</definedName>
    <definedName name="FORM745_1" localSheetId="10">#REF!</definedName>
    <definedName name="FORM745_1">#REF!</definedName>
    <definedName name="FORM745_2" localSheetId="8">#REF!</definedName>
    <definedName name="FORM745_2" localSheetId="13">#REF!</definedName>
    <definedName name="FORM745_2" localSheetId="0">#REF!</definedName>
    <definedName name="FORM745_2" localSheetId="11">#REF!</definedName>
    <definedName name="FORM745_2" localSheetId="12">#REF!</definedName>
    <definedName name="FORM745_2" localSheetId="14">#REF!</definedName>
    <definedName name="FORM745_2" localSheetId="1">#REF!</definedName>
    <definedName name="FORM745_2" localSheetId="7">#REF!</definedName>
    <definedName name="FORM745_2" localSheetId="9">#REF!</definedName>
    <definedName name="FORM745_2" localSheetId="10">#REF!</definedName>
    <definedName name="FORM745_2">#REF!</definedName>
    <definedName name="FORM745_3" localSheetId="8">#REF!</definedName>
    <definedName name="FORM745_3" localSheetId="13">#REF!</definedName>
    <definedName name="FORM745_3" localSheetId="0">#REF!</definedName>
    <definedName name="FORM745_3" localSheetId="11">#REF!</definedName>
    <definedName name="FORM745_3" localSheetId="12">#REF!</definedName>
    <definedName name="FORM745_3" localSheetId="14">#REF!</definedName>
    <definedName name="FORM745_3" localSheetId="1">#REF!</definedName>
    <definedName name="FORM745_3" localSheetId="7">#REF!</definedName>
    <definedName name="FORM745_3" localSheetId="9">#REF!</definedName>
    <definedName name="FORM745_3" localSheetId="10">#REF!</definedName>
    <definedName name="FORM745_3">#REF!</definedName>
    <definedName name="FORM751" localSheetId="8">#REF!</definedName>
    <definedName name="FORM751" localSheetId="13">#REF!</definedName>
    <definedName name="FORM751" localSheetId="0">#REF!</definedName>
    <definedName name="FORM751" localSheetId="11">#REF!</definedName>
    <definedName name="FORM751" localSheetId="12">#REF!</definedName>
    <definedName name="FORM751" localSheetId="14">#REF!</definedName>
    <definedName name="FORM751" localSheetId="1">#REF!</definedName>
    <definedName name="FORM751" localSheetId="7">#REF!</definedName>
    <definedName name="FORM751" localSheetId="9">#REF!</definedName>
    <definedName name="FORM751" localSheetId="10">#REF!</definedName>
    <definedName name="FORM751">#REF!</definedName>
    <definedName name="FORM752" localSheetId="8">#REF!</definedName>
    <definedName name="FORM752" localSheetId="13">#REF!</definedName>
    <definedName name="FORM752" localSheetId="0">#REF!</definedName>
    <definedName name="FORM752" localSheetId="11">#REF!</definedName>
    <definedName name="FORM752" localSheetId="12">#REF!</definedName>
    <definedName name="FORM752" localSheetId="14">#REF!</definedName>
    <definedName name="FORM752" localSheetId="1">#REF!</definedName>
    <definedName name="FORM752" localSheetId="7">#REF!</definedName>
    <definedName name="FORM752" localSheetId="9">#REF!</definedName>
    <definedName name="FORM752" localSheetId="10">#REF!</definedName>
    <definedName name="FORM752">#REF!</definedName>
    <definedName name="FORM7610">[14]NP!$L$962:$V$1022</definedName>
    <definedName name="FORM7610_1" localSheetId="8">#REF!</definedName>
    <definedName name="FORM7610_1" localSheetId="13">#REF!</definedName>
    <definedName name="FORM7610_1" localSheetId="0">#REF!</definedName>
    <definedName name="FORM7610_1" localSheetId="11">#REF!</definedName>
    <definedName name="FORM7610_1" localSheetId="12">#REF!</definedName>
    <definedName name="FORM7610_1" localSheetId="14">#REF!</definedName>
    <definedName name="FORM7610_1" localSheetId="1">#REF!</definedName>
    <definedName name="FORM7610_1" localSheetId="7">#REF!</definedName>
    <definedName name="FORM7610_1" localSheetId="9">#REF!</definedName>
    <definedName name="FORM7610_1" localSheetId="10">#REF!</definedName>
    <definedName name="FORM7610_1">#REF!</definedName>
    <definedName name="FORM7610_2" localSheetId="8">#REF!</definedName>
    <definedName name="FORM7610_2" localSheetId="13">#REF!</definedName>
    <definedName name="FORM7610_2" localSheetId="0">#REF!</definedName>
    <definedName name="FORM7610_2" localSheetId="11">#REF!</definedName>
    <definedName name="FORM7610_2" localSheetId="12">#REF!</definedName>
    <definedName name="FORM7610_2" localSheetId="14">#REF!</definedName>
    <definedName name="FORM7610_2" localSheetId="1">#REF!</definedName>
    <definedName name="FORM7610_2" localSheetId="7">#REF!</definedName>
    <definedName name="FORM7610_2" localSheetId="9">#REF!</definedName>
    <definedName name="FORM7610_2" localSheetId="10">#REF!</definedName>
    <definedName name="FORM7610_2">#REF!</definedName>
    <definedName name="FORM7610_3" localSheetId="8">#REF!</definedName>
    <definedName name="FORM7610_3" localSheetId="13">#REF!</definedName>
    <definedName name="FORM7610_3" localSheetId="0">#REF!</definedName>
    <definedName name="FORM7610_3" localSheetId="11">#REF!</definedName>
    <definedName name="FORM7610_3" localSheetId="12">#REF!</definedName>
    <definedName name="FORM7610_3" localSheetId="14">#REF!</definedName>
    <definedName name="FORM7610_3" localSheetId="1">#REF!</definedName>
    <definedName name="FORM7610_3" localSheetId="7">#REF!</definedName>
    <definedName name="FORM7610_3" localSheetId="9">#REF!</definedName>
    <definedName name="FORM7610_3" localSheetId="10">#REF!</definedName>
    <definedName name="FORM7610_3">#REF!</definedName>
    <definedName name="FORM7611" localSheetId="8">#REF!</definedName>
    <definedName name="FORM7611" localSheetId="13">#REF!</definedName>
    <definedName name="FORM7611" localSheetId="0">#REF!</definedName>
    <definedName name="FORM7611" localSheetId="11">#REF!</definedName>
    <definedName name="FORM7611" localSheetId="12">#REF!</definedName>
    <definedName name="FORM7611" localSheetId="14">#REF!</definedName>
    <definedName name="FORM7611" localSheetId="1">#REF!</definedName>
    <definedName name="FORM7611" localSheetId="7">#REF!</definedName>
    <definedName name="FORM7611" localSheetId="9">#REF!</definedName>
    <definedName name="FORM7611" localSheetId="10">#REF!</definedName>
    <definedName name="FORM7611">#REF!</definedName>
    <definedName name="FORM7612" localSheetId="8">#REF!</definedName>
    <definedName name="FORM7612" localSheetId="13">#REF!</definedName>
    <definedName name="FORM7612" localSheetId="0">#REF!</definedName>
    <definedName name="FORM7612" localSheetId="11">#REF!</definedName>
    <definedName name="FORM7612" localSheetId="12">#REF!</definedName>
    <definedName name="FORM7612" localSheetId="14">#REF!</definedName>
    <definedName name="FORM7612" localSheetId="1">#REF!</definedName>
    <definedName name="FORM7612" localSheetId="7">#REF!</definedName>
    <definedName name="FORM7612" localSheetId="9">#REF!</definedName>
    <definedName name="FORM7612" localSheetId="10">#REF!</definedName>
    <definedName name="FORM7612">#REF!</definedName>
    <definedName name="FORM7612a">[14]NP!$L$1203:$V$1263</definedName>
    <definedName name="FORM7612a_1" localSheetId="8">#REF!</definedName>
    <definedName name="FORM7612a_1" localSheetId="13">#REF!</definedName>
    <definedName name="FORM7612a_1" localSheetId="0">#REF!</definedName>
    <definedName name="FORM7612a_1" localSheetId="11">#REF!</definedName>
    <definedName name="FORM7612a_1" localSheetId="12">#REF!</definedName>
    <definedName name="FORM7612a_1" localSheetId="14">#REF!</definedName>
    <definedName name="FORM7612a_1" localSheetId="1">#REF!</definedName>
    <definedName name="FORM7612a_1" localSheetId="7">#REF!</definedName>
    <definedName name="FORM7612a_1" localSheetId="9">#REF!</definedName>
    <definedName name="FORM7612a_1" localSheetId="10">#REF!</definedName>
    <definedName name="FORM7612a_1">#REF!</definedName>
    <definedName name="FORM7612a_2" localSheetId="8">#REF!</definedName>
    <definedName name="FORM7612a_2" localSheetId="13">#REF!</definedName>
    <definedName name="FORM7612a_2" localSheetId="0">#REF!</definedName>
    <definedName name="FORM7612a_2" localSheetId="11">#REF!</definedName>
    <definedName name="FORM7612a_2" localSheetId="12">#REF!</definedName>
    <definedName name="FORM7612a_2" localSheetId="14">#REF!</definedName>
    <definedName name="FORM7612a_2" localSheetId="1">#REF!</definedName>
    <definedName name="FORM7612a_2" localSheetId="7">#REF!</definedName>
    <definedName name="FORM7612a_2" localSheetId="9">#REF!</definedName>
    <definedName name="FORM7612a_2" localSheetId="10">#REF!</definedName>
    <definedName name="FORM7612a_2">#REF!</definedName>
    <definedName name="FORM7612a_3" localSheetId="8">#REF!</definedName>
    <definedName name="FORM7612a_3" localSheetId="13">#REF!</definedName>
    <definedName name="FORM7612a_3" localSheetId="0">#REF!</definedName>
    <definedName name="FORM7612a_3" localSheetId="11">#REF!</definedName>
    <definedName name="FORM7612a_3" localSheetId="12">#REF!</definedName>
    <definedName name="FORM7612a_3" localSheetId="14">#REF!</definedName>
    <definedName name="FORM7612a_3" localSheetId="1">#REF!</definedName>
    <definedName name="FORM7612a_3" localSheetId="7">#REF!</definedName>
    <definedName name="FORM7612a_3" localSheetId="9">#REF!</definedName>
    <definedName name="FORM7612a_3" localSheetId="10">#REF!</definedName>
    <definedName name="FORM7612a_3">#REF!</definedName>
    <definedName name="FORM7612b" localSheetId="8">[14]NP!#REF!</definedName>
    <definedName name="FORM7612b" localSheetId="13">[14]NP!#REF!</definedName>
    <definedName name="FORM7612b" localSheetId="0">[14]NP!#REF!</definedName>
    <definedName name="FORM7612b" localSheetId="11">[14]NP!#REF!</definedName>
    <definedName name="FORM7612b" localSheetId="12">[14]NP!#REF!</definedName>
    <definedName name="FORM7612b" localSheetId="14">[14]NP!#REF!</definedName>
    <definedName name="FORM7612b" localSheetId="1">[14]NP!#REF!</definedName>
    <definedName name="FORM7612b" localSheetId="7">[14]NP!#REF!</definedName>
    <definedName name="FORM7612b" localSheetId="9">[14]NP!#REF!</definedName>
    <definedName name="FORM7612b" localSheetId="10">[14]NP!#REF!</definedName>
    <definedName name="FORM7612b">[14]NP!#REF!</definedName>
    <definedName name="FORM7612b_1" localSheetId="8">#REF!</definedName>
    <definedName name="FORM7612b_1" localSheetId="13">#REF!</definedName>
    <definedName name="FORM7612b_1" localSheetId="0">#REF!</definedName>
    <definedName name="FORM7612b_1" localSheetId="11">#REF!</definedName>
    <definedName name="FORM7612b_1" localSheetId="12">#REF!</definedName>
    <definedName name="FORM7612b_1" localSheetId="14">#REF!</definedName>
    <definedName name="FORM7612b_1" localSheetId="1">#REF!</definedName>
    <definedName name="FORM7612b_1" localSheetId="7">#REF!</definedName>
    <definedName name="FORM7612b_1" localSheetId="9">#REF!</definedName>
    <definedName name="FORM7612b_1" localSheetId="10">#REF!</definedName>
    <definedName name="FORM7612b_1">#REF!</definedName>
    <definedName name="FORM7612b_2" localSheetId="8">#REF!</definedName>
    <definedName name="FORM7612b_2" localSheetId="13">#REF!</definedName>
    <definedName name="FORM7612b_2" localSheetId="0">#REF!</definedName>
    <definedName name="FORM7612b_2" localSheetId="11">#REF!</definedName>
    <definedName name="FORM7612b_2" localSheetId="12">#REF!</definedName>
    <definedName name="FORM7612b_2" localSheetId="14">#REF!</definedName>
    <definedName name="FORM7612b_2" localSheetId="1">#REF!</definedName>
    <definedName name="FORM7612b_2" localSheetId="7">#REF!</definedName>
    <definedName name="FORM7612b_2" localSheetId="9">#REF!</definedName>
    <definedName name="FORM7612b_2" localSheetId="10">#REF!</definedName>
    <definedName name="FORM7612b_2">#REF!</definedName>
    <definedName name="FORM7612b_3" localSheetId="8">#REF!</definedName>
    <definedName name="FORM7612b_3" localSheetId="13">#REF!</definedName>
    <definedName name="FORM7612b_3" localSheetId="0">#REF!</definedName>
    <definedName name="FORM7612b_3" localSheetId="11">#REF!</definedName>
    <definedName name="FORM7612b_3" localSheetId="12">#REF!</definedName>
    <definedName name="FORM7612b_3" localSheetId="14">#REF!</definedName>
    <definedName name="FORM7612b_3" localSheetId="1">#REF!</definedName>
    <definedName name="FORM7612b_3" localSheetId="7">#REF!</definedName>
    <definedName name="FORM7612b_3" localSheetId="9">#REF!</definedName>
    <definedName name="FORM7612b_3" localSheetId="10">#REF!</definedName>
    <definedName name="FORM7612b_3">#REF!</definedName>
    <definedName name="FORM7612c" localSheetId="8">[14]NP!#REF!</definedName>
    <definedName name="FORM7612c" localSheetId="13">[14]NP!#REF!</definedName>
    <definedName name="FORM7612c" localSheetId="0">[14]NP!#REF!</definedName>
    <definedName name="FORM7612c" localSheetId="11">[14]NP!#REF!</definedName>
    <definedName name="FORM7612c" localSheetId="12">[14]NP!#REF!</definedName>
    <definedName name="FORM7612c" localSheetId="14">[14]NP!#REF!</definedName>
    <definedName name="FORM7612c" localSheetId="1">[14]NP!#REF!</definedName>
    <definedName name="FORM7612c" localSheetId="7">[14]NP!#REF!</definedName>
    <definedName name="FORM7612c" localSheetId="9">[14]NP!#REF!</definedName>
    <definedName name="FORM7612c" localSheetId="10">[14]NP!#REF!</definedName>
    <definedName name="FORM7612c">[14]NP!#REF!</definedName>
    <definedName name="FORM7612c_1" localSheetId="8">#REF!</definedName>
    <definedName name="FORM7612c_1" localSheetId="13">#REF!</definedName>
    <definedName name="FORM7612c_1" localSheetId="0">#REF!</definedName>
    <definedName name="FORM7612c_1" localSheetId="11">#REF!</definedName>
    <definedName name="FORM7612c_1" localSheetId="12">#REF!</definedName>
    <definedName name="FORM7612c_1" localSheetId="14">#REF!</definedName>
    <definedName name="FORM7612c_1" localSheetId="1">#REF!</definedName>
    <definedName name="FORM7612c_1" localSheetId="7">#REF!</definedName>
    <definedName name="FORM7612c_1" localSheetId="9">#REF!</definedName>
    <definedName name="FORM7612c_1" localSheetId="10">#REF!</definedName>
    <definedName name="FORM7612c_1">#REF!</definedName>
    <definedName name="FORM7612c_2" localSheetId="8">#REF!</definedName>
    <definedName name="FORM7612c_2" localSheetId="13">#REF!</definedName>
    <definedName name="FORM7612c_2" localSheetId="0">#REF!</definedName>
    <definedName name="FORM7612c_2" localSheetId="11">#REF!</definedName>
    <definedName name="FORM7612c_2" localSheetId="12">#REF!</definedName>
    <definedName name="FORM7612c_2" localSheetId="14">#REF!</definedName>
    <definedName name="FORM7612c_2" localSheetId="1">#REF!</definedName>
    <definedName name="FORM7612c_2" localSheetId="7">#REF!</definedName>
    <definedName name="FORM7612c_2" localSheetId="9">#REF!</definedName>
    <definedName name="FORM7612c_2" localSheetId="10">#REF!</definedName>
    <definedName name="FORM7612c_2">#REF!</definedName>
    <definedName name="FORM7612c_3" localSheetId="8">#REF!</definedName>
    <definedName name="FORM7612c_3" localSheetId="13">#REF!</definedName>
    <definedName name="FORM7612c_3" localSheetId="0">#REF!</definedName>
    <definedName name="FORM7612c_3" localSheetId="11">#REF!</definedName>
    <definedName name="FORM7612c_3" localSheetId="12">#REF!</definedName>
    <definedName name="FORM7612c_3" localSheetId="14">#REF!</definedName>
    <definedName name="FORM7612c_3" localSheetId="1">#REF!</definedName>
    <definedName name="FORM7612c_3" localSheetId="7">#REF!</definedName>
    <definedName name="FORM7612c_3" localSheetId="9">#REF!</definedName>
    <definedName name="FORM7612c_3" localSheetId="10">#REF!</definedName>
    <definedName name="FORM7612c_3">#REF!</definedName>
    <definedName name="FORM7613" localSheetId="8">#REF!</definedName>
    <definedName name="FORM7613" localSheetId="13">#REF!</definedName>
    <definedName name="FORM7613" localSheetId="0">#REF!</definedName>
    <definedName name="FORM7613" localSheetId="11">#REF!</definedName>
    <definedName name="FORM7613" localSheetId="12">#REF!</definedName>
    <definedName name="FORM7613" localSheetId="14">#REF!</definedName>
    <definedName name="FORM7613" localSheetId="1">#REF!</definedName>
    <definedName name="FORM7613" localSheetId="7">#REF!</definedName>
    <definedName name="FORM7613" localSheetId="9">#REF!</definedName>
    <definedName name="FORM7613" localSheetId="10">#REF!</definedName>
    <definedName name="FORM7613">#REF!</definedName>
    <definedName name="FORM7613a">[14]NP!$L$1083:$V$1143</definedName>
    <definedName name="FORM7613a_1" localSheetId="8">#REF!</definedName>
    <definedName name="FORM7613a_1" localSheetId="13">#REF!</definedName>
    <definedName name="FORM7613a_1" localSheetId="0">#REF!</definedName>
    <definedName name="FORM7613a_1" localSheetId="11">#REF!</definedName>
    <definedName name="FORM7613a_1" localSheetId="12">#REF!</definedName>
    <definedName name="FORM7613a_1" localSheetId="14">#REF!</definedName>
    <definedName name="FORM7613a_1" localSheetId="1">#REF!</definedName>
    <definedName name="FORM7613a_1" localSheetId="7">#REF!</definedName>
    <definedName name="FORM7613a_1" localSheetId="9">#REF!</definedName>
    <definedName name="FORM7613a_1" localSheetId="10">#REF!</definedName>
    <definedName name="FORM7613a_1">#REF!</definedName>
    <definedName name="FORM7613a_2" localSheetId="8">#REF!</definedName>
    <definedName name="FORM7613a_2" localSheetId="13">#REF!</definedName>
    <definedName name="FORM7613a_2" localSheetId="0">#REF!</definedName>
    <definedName name="FORM7613a_2" localSheetId="11">#REF!</definedName>
    <definedName name="FORM7613a_2" localSheetId="12">#REF!</definedName>
    <definedName name="FORM7613a_2" localSheetId="14">#REF!</definedName>
    <definedName name="FORM7613a_2" localSheetId="1">#REF!</definedName>
    <definedName name="FORM7613a_2" localSheetId="7">#REF!</definedName>
    <definedName name="FORM7613a_2" localSheetId="9">#REF!</definedName>
    <definedName name="FORM7613a_2" localSheetId="10">#REF!</definedName>
    <definedName name="FORM7613a_2">#REF!</definedName>
    <definedName name="FORM7613a_3" localSheetId="8">#REF!</definedName>
    <definedName name="FORM7613a_3" localSheetId="13">#REF!</definedName>
    <definedName name="FORM7613a_3" localSheetId="0">#REF!</definedName>
    <definedName name="FORM7613a_3" localSheetId="11">#REF!</definedName>
    <definedName name="FORM7613a_3" localSheetId="12">#REF!</definedName>
    <definedName name="FORM7613a_3" localSheetId="14">#REF!</definedName>
    <definedName name="FORM7613a_3" localSheetId="1">#REF!</definedName>
    <definedName name="FORM7613a_3" localSheetId="7">#REF!</definedName>
    <definedName name="FORM7613a_3" localSheetId="9">#REF!</definedName>
    <definedName name="FORM7613a_3" localSheetId="10">#REF!</definedName>
    <definedName name="FORM7613a_3">#REF!</definedName>
    <definedName name="FORM7613b" localSheetId="8">[14]NP!#REF!</definedName>
    <definedName name="FORM7613b" localSheetId="13">[14]NP!#REF!</definedName>
    <definedName name="FORM7613b" localSheetId="0">[14]NP!#REF!</definedName>
    <definedName name="FORM7613b" localSheetId="11">[14]NP!#REF!</definedName>
    <definedName name="FORM7613b" localSheetId="12">[14]NP!#REF!</definedName>
    <definedName name="FORM7613b" localSheetId="14">[14]NP!#REF!</definedName>
    <definedName name="FORM7613b" localSheetId="1">[14]NP!#REF!</definedName>
    <definedName name="FORM7613b" localSheetId="7">[14]NP!#REF!</definedName>
    <definedName name="FORM7613b" localSheetId="9">[14]NP!#REF!</definedName>
    <definedName name="FORM7613b" localSheetId="10">[14]NP!#REF!</definedName>
    <definedName name="FORM7613b">[14]NP!#REF!</definedName>
    <definedName name="FORM7613b_1" localSheetId="8">#REF!</definedName>
    <definedName name="FORM7613b_1" localSheetId="13">#REF!</definedName>
    <definedName name="FORM7613b_1" localSheetId="0">#REF!</definedName>
    <definedName name="FORM7613b_1" localSheetId="11">#REF!</definedName>
    <definedName name="FORM7613b_1" localSheetId="12">#REF!</definedName>
    <definedName name="FORM7613b_1" localSheetId="14">#REF!</definedName>
    <definedName name="FORM7613b_1" localSheetId="1">#REF!</definedName>
    <definedName name="FORM7613b_1" localSheetId="7">#REF!</definedName>
    <definedName name="FORM7613b_1" localSheetId="9">#REF!</definedName>
    <definedName name="FORM7613b_1" localSheetId="10">#REF!</definedName>
    <definedName name="FORM7613b_1">#REF!</definedName>
    <definedName name="FORM7613b_2" localSheetId="8">#REF!</definedName>
    <definedName name="FORM7613b_2" localSheetId="13">#REF!</definedName>
    <definedName name="FORM7613b_2" localSheetId="0">#REF!</definedName>
    <definedName name="FORM7613b_2" localSheetId="11">#REF!</definedName>
    <definedName name="FORM7613b_2" localSheetId="12">#REF!</definedName>
    <definedName name="FORM7613b_2" localSheetId="14">#REF!</definedName>
    <definedName name="FORM7613b_2" localSheetId="1">#REF!</definedName>
    <definedName name="FORM7613b_2" localSheetId="7">#REF!</definedName>
    <definedName name="FORM7613b_2" localSheetId="9">#REF!</definedName>
    <definedName name="FORM7613b_2" localSheetId="10">#REF!</definedName>
    <definedName name="FORM7613b_2">#REF!</definedName>
    <definedName name="FORM7613b_3" localSheetId="8">#REF!</definedName>
    <definedName name="FORM7613b_3" localSheetId="13">#REF!</definedName>
    <definedName name="FORM7613b_3" localSheetId="0">#REF!</definedName>
    <definedName name="FORM7613b_3" localSheetId="11">#REF!</definedName>
    <definedName name="FORM7613b_3" localSheetId="12">#REF!</definedName>
    <definedName name="FORM7613b_3" localSheetId="14">#REF!</definedName>
    <definedName name="FORM7613b_3" localSheetId="1">#REF!</definedName>
    <definedName name="FORM7613b_3" localSheetId="7">#REF!</definedName>
    <definedName name="FORM7613b_3" localSheetId="9">#REF!</definedName>
    <definedName name="FORM7613b_3" localSheetId="10">#REF!</definedName>
    <definedName name="FORM7613b_3">#REF!</definedName>
    <definedName name="FORM7613c" localSheetId="8">[14]NP!#REF!</definedName>
    <definedName name="FORM7613c" localSheetId="13">[14]NP!#REF!</definedName>
    <definedName name="FORM7613c" localSheetId="0">[14]NP!#REF!</definedName>
    <definedName name="FORM7613c" localSheetId="11">[14]NP!#REF!</definedName>
    <definedName name="FORM7613c" localSheetId="12">[14]NP!#REF!</definedName>
    <definedName name="FORM7613c" localSheetId="14">[14]NP!#REF!</definedName>
    <definedName name="FORM7613c" localSheetId="1">[14]NP!#REF!</definedName>
    <definedName name="FORM7613c" localSheetId="7">[14]NP!#REF!</definedName>
    <definedName name="FORM7613c" localSheetId="9">[14]NP!#REF!</definedName>
    <definedName name="FORM7613c" localSheetId="10">[14]NP!#REF!</definedName>
    <definedName name="FORM7613c">[14]NP!#REF!</definedName>
    <definedName name="FORM7613c_1" localSheetId="8">#REF!</definedName>
    <definedName name="FORM7613c_1" localSheetId="13">#REF!</definedName>
    <definedName name="FORM7613c_1" localSheetId="0">#REF!</definedName>
    <definedName name="FORM7613c_1" localSheetId="11">#REF!</definedName>
    <definedName name="FORM7613c_1" localSheetId="12">#REF!</definedName>
    <definedName name="FORM7613c_1" localSheetId="14">#REF!</definedName>
    <definedName name="FORM7613c_1" localSheetId="1">#REF!</definedName>
    <definedName name="FORM7613c_1" localSheetId="7">#REF!</definedName>
    <definedName name="FORM7613c_1" localSheetId="9">#REF!</definedName>
    <definedName name="FORM7613c_1" localSheetId="10">#REF!</definedName>
    <definedName name="FORM7613c_1">#REF!</definedName>
    <definedName name="FORM7613c_2" localSheetId="8">#REF!</definedName>
    <definedName name="FORM7613c_2" localSheetId="13">#REF!</definedName>
    <definedName name="FORM7613c_2" localSheetId="0">#REF!</definedName>
    <definedName name="FORM7613c_2" localSheetId="11">#REF!</definedName>
    <definedName name="FORM7613c_2" localSheetId="12">#REF!</definedName>
    <definedName name="FORM7613c_2" localSheetId="14">#REF!</definedName>
    <definedName name="FORM7613c_2" localSheetId="1">#REF!</definedName>
    <definedName name="FORM7613c_2" localSheetId="7">#REF!</definedName>
    <definedName name="FORM7613c_2" localSheetId="9">#REF!</definedName>
    <definedName name="FORM7613c_2" localSheetId="10">#REF!</definedName>
    <definedName name="FORM7613c_2">#REF!</definedName>
    <definedName name="FORM7613c_3" localSheetId="8">#REF!</definedName>
    <definedName name="FORM7613c_3" localSheetId="13">#REF!</definedName>
    <definedName name="FORM7613c_3" localSheetId="0">#REF!</definedName>
    <definedName name="FORM7613c_3" localSheetId="11">#REF!</definedName>
    <definedName name="FORM7613c_3" localSheetId="12">#REF!</definedName>
    <definedName name="FORM7613c_3" localSheetId="14">#REF!</definedName>
    <definedName name="FORM7613c_3" localSheetId="1">#REF!</definedName>
    <definedName name="FORM7613c_3" localSheetId="7">#REF!</definedName>
    <definedName name="FORM7613c_3" localSheetId="9">#REF!</definedName>
    <definedName name="FORM7613c_3" localSheetId="10">#REF!</definedName>
    <definedName name="FORM7613c_3">#REF!</definedName>
    <definedName name="FORM7614" localSheetId="8">#REF!</definedName>
    <definedName name="FORM7614" localSheetId="13">#REF!</definedName>
    <definedName name="FORM7614" localSheetId="0">#REF!</definedName>
    <definedName name="FORM7614" localSheetId="11">#REF!</definedName>
    <definedName name="FORM7614" localSheetId="12">#REF!</definedName>
    <definedName name="FORM7614" localSheetId="14">#REF!</definedName>
    <definedName name="FORM7614" localSheetId="1">#REF!</definedName>
    <definedName name="FORM7614" localSheetId="7">#REF!</definedName>
    <definedName name="FORM7614" localSheetId="9">#REF!</definedName>
    <definedName name="FORM7614" localSheetId="10">#REF!</definedName>
    <definedName name="FORM7614">#REF!</definedName>
    <definedName name="FORM7614a" localSheetId="8">[14]NP!#REF!</definedName>
    <definedName name="FORM7614a" localSheetId="13">[14]NP!#REF!</definedName>
    <definedName name="FORM7614a" localSheetId="0">[14]NP!#REF!</definedName>
    <definedName name="FORM7614a" localSheetId="11">[14]NP!#REF!</definedName>
    <definedName name="FORM7614a" localSheetId="12">[14]NP!#REF!</definedName>
    <definedName name="FORM7614a" localSheetId="14">[14]NP!#REF!</definedName>
    <definedName name="FORM7614a" localSheetId="1">[14]NP!#REF!</definedName>
    <definedName name="FORM7614a" localSheetId="7">[14]NP!#REF!</definedName>
    <definedName name="FORM7614a" localSheetId="9">[14]NP!#REF!</definedName>
    <definedName name="FORM7614a" localSheetId="10">[14]NP!#REF!</definedName>
    <definedName name="FORM7614a">[14]NP!#REF!</definedName>
    <definedName name="FORM7614a_1" localSheetId="8">#REF!</definedName>
    <definedName name="FORM7614a_1" localSheetId="13">#REF!</definedName>
    <definedName name="FORM7614a_1" localSheetId="0">#REF!</definedName>
    <definedName name="FORM7614a_1" localSheetId="11">#REF!</definedName>
    <definedName name="FORM7614a_1" localSheetId="12">#REF!</definedName>
    <definedName name="FORM7614a_1" localSheetId="14">#REF!</definedName>
    <definedName name="FORM7614a_1" localSheetId="1">#REF!</definedName>
    <definedName name="FORM7614a_1" localSheetId="7">#REF!</definedName>
    <definedName name="FORM7614a_1" localSheetId="9">#REF!</definedName>
    <definedName name="FORM7614a_1" localSheetId="10">#REF!</definedName>
    <definedName name="FORM7614a_1">#REF!</definedName>
    <definedName name="FORM7614a_2" localSheetId="8">#REF!</definedName>
    <definedName name="FORM7614a_2" localSheetId="13">#REF!</definedName>
    <definedName name="FORM7614a_2" localSheetId="0">#REF!</definedName>
    <definedName name="FORM7614a_2" localSheetId="11">#REF!</definedName>
    <definedName name="FORM7614a_2" localSheetId="12">#REF!</definedName>
    <definedName name="FORM7614a_2" localSheetId="14">#REF!</definedName>
    <definedName name="FORM7614a_2" localSheetId="1">#REF!</definedName>
    <definedName name="FORM7614a_2" localSheetId="7">#REF!</definedName>
    <definedName name="FORM7614a_2" localSheetId="9">#REF!</definedName>
    <definedName name="FORM7614a_2" localSheetId="10">#REF!</definedName>
    <definedName name="FORM7614a_2">#REF!</definedName>
    <definedName name="FORM7614a_3" localSheetId="8">#REF!</definedName>
    <definedName name="FORM7614a_3" localSheetId="13">#REF!</definedName>
    <definedName name="FORM7614a_3" localSheetId="0">#REF!</definedName>
    <definedName name="FORM7614a_3" localSheetId="11">#REF!</definedName>
    <definedName name="FORM7614a_3" localSheetId="12">#REF!</definedName>
    <definedName name="FORM7614a_3" localSheetId="14">#REF!</definedName>
    <definedName name="FORM7614a_3" localSheetId="1">#REF!</definedName>
    <definedName name="FORM7614a_3" localSheetId="7">#REF!</definedName>
    <definedName name="FORM7614a_3" localSheetId="9">#REF!</definedName>
    <definedName name="FORM7614a_3" localSheetId="10">#REF!</definedName>
    <definedName name="FORM7614a_3">#REF!</definedName>
    <definedName name="FORM7614b" localSheetId="8">[14]NP!#REF!</definedName>
    <definedName name="FORM7614b" localSheetId="13">[14]NP!#REF!</definedName>
    <definedName name="FORM7614b" localSheetId="0">[14]NP!#REF!</definedName>
    <definedName name="FORM7614b" localSheetId="11">[14]NP!#REF!</definedName>
    <definedName name="FORM7614b" localSheetId="12">[14]NP!#REF!</definedName>
    <definedName name="FORM7614b" localSheetId="14">[14]NP!#REF!</definedName>
    <definedName name="FORM7614b" localSheetId="1">[14]NP!#REF!</definedName>
    <definedName name="FORM7614b" localSheetId="7">[14]NP!#REF!</definedName>
    <definedName name="FORM7614b" localSheetId="9">[14]NP!#REF!</definedName>
    <definedName name="FORM7614b" localSheetId="10">[14]NP!#REF!</definedName>
    <definedName name="FORM7614b">[14]NP!#REF!</definedName>
    <definedName name="FORM7614b_1" localSheetId="8">#REF!</definedName>
    <definedName name="FORM7614b_1" localSheetId="13">#REF!</definedName>
    <definedName name="FORM7614b_1" localSheetId="0">#REF!</definedName>
    <definedName name="FORM7614b_1" localSheetId="11">#REF!</definedName>
    <definedName name="FORM7614b_1" localSheetId="12">#REF!</definedName>
    <definedName name="FORM7614b_1" localSheetId="14">#REF!</definedName>
    <definedName name="FORM7614b_1" localSheetId="1">#REF!</definedName>
    <definedName name="FORM7614b_1" localSheetId="7">#REF!</definedName>
    <definedName name="FORM7614b_1" localSheetId="9">#REF!</definedName>
    <definedName name="FORM7614b_1" localSheetId="10">#REF!</definedName>
    <definedName name="FORM7614b_1">#REF!</definedName>
    <definedName name="FORM7614b_2" localSheetId="8">#REF!</definedName>
    <definedName name="FORM7614b_2" localSheetId="13">#REF!</definedName>
    <definedName name="FORM7614b_2" localSheetId="0">#REF!</definedName>
    <definedName name="FORM7614b_2" localSheetId="11">#REF!</definedName>
    <definedName name="FORM7614b_2" localSheetId="12">#REF!</definedName>
    <definedName name="FORM7614b_2" localSheetId="14">#REF!</definedName>
    <definedName name="FORM7614b_2" localSheetId="1">#REF!</definedName>
    <definedName name="FORM7614b_2" localSheetId="7">#REF!</definedName>
    <definedName name="FORM7614b_2" localSheetId="9">#REF!</definedName>
    <definedName name="FORM7614b_2" localSheetId="10">#REF!</definedName>
    <definedName name="FORM7614b_2">#REF!</definedName>
    <definedName name="FORM7614b_3" localSheetId="8">#REF!</definedName>
    <definedName name="FORM7614b_3" localSheetId="13">#REF!</definedName>
    <definedName name="FORM7614b_3" localSheetId="0">#REF!</definedName>
    <definedName name="FORM7614b_3" localSheetId="11">#REF!</definedName>
    <definedName name="FORM7614b_3" localSheetId="12">#REF!</definedName>
    <definedName name="FORM7614b_3" localSheetId="14">#REF!</definedName>
    <definedName name="FORM7614b_3" localSheetId="1">#REF!</definedName>
    <definedName name="FORM7614b_3" localSheetId="7">#REF!</definedName>
    <definedName name="FORM7614b_3" localSheetId="9">#REF!</definedName>
    <definedName name="FORM7614b_3" localSheetId="10">#REF!</definedName>
    <definedName name="FORM7614b_3">#REF!</definedName>
    <definedName name="FORM7614c" localSheetId="8">[14]NP!#REF!</definedName>
    <definedName name="FORM7614c" localSheetId="13">[14]NP!#REF!</definedName>
    <definedName name="FORM7614c" localSheetId="0">[14]NP!#REF!</definedName>
    <definedName name="FORM7614c" localSheetId="11">[14]NP!#REF!</definedName>
    <definedName name="FORM7614c" localSheetId="12">[14]NP!#REF!</definedName>
    <definedName name="FORM7614c" localSheetId="14">[14]NP!#REF!</definedName>
    <definedName name="FORM7614c" localSheetId="1">[14]NP!#REF!</definedName>
    <definedName name="FORM7614c" localSheetId="7">[14]NP!#REF!</definedName>
    <definedName name="FORM7614c" localSheetId="9">[14]NP!#REF!</definedName>
    <definedName name="FORM7614c" localSheetId="10">[14]NP!#REF!</definedName>
    <definedName name="FORM7614c">[14]NP!#REF!</definedName>
    <definedName name="FORM7614c_1" localSheetId="8">#REF!</definedName>
    <definedName name="FORM7614c_1" localSheetId="13">#REF!</definedName>
    <definedName name="FORM7614c_1" localSheetId="0">#REF!</definedName>
    <definedName name="FORM7614c_1" localSheetId="11">#REF!</definedName>
    <definedName name="FORM7614c_1" localSheetId="12">#REF!</definedName>
    <definedName name="FORM7614c_1" localSheetId="14">#REF!</definedName>
    <definedName name="FORM7614c_1" localSheetId="1">#REF!</definedName>
    <definedName name="FORM7614c_1" localSheetId="7">#REF!</definedName>
    <definedName name="FORM7614c_1" localSheetId="9">#REF!</definedName>
    <definedName name="FORM7614c_1" localSheetId="10">#REF!</definedName>
    <definedName name="FORM7614c_1">#REF!</definedName>
    <definedName name="FORM7614c_2" localSheetId="8">#REF!</definedName>
    <definedName name="FORM7614c_2" localSheetId="13">#REF!</definedName>
    <definedName name="FORM7614c_2" localSheetId="0">#REF!</definedName>
    <definedName name="FORM7614c_2" localSheetId="11">#REF!</definedName>
    <definedName name="FORM7614c_2" localSheetId="12">#REF!</definedName>
    <definedName name="FORM7614c_2" localSheetId="14">#REF!</definedName>
    <definedName name="FORM7614c_2" localSheetId="1">#REF!</definedName>
    <definedName name="FORM7614c_2" localSheetId="7">#REF!</definedName>
    <definedName name="FORM7614c_2" localSheetId="9">#REF!</definedName>
    <definedName name="FORM7614c_2" localSheetId="10">#REF!</definedName>
    <definedName name="FORM7614c_2">#REF!</definedName>
    <definedName name="FORM7614c_3" localSheetId="8">#REF!</definedName>
    <definedName name="FORM7614c_3" localSheetId="13">#REF!</definedName>
    <definedName name="FORM7614c_3" localSheetId="0">#REF!</definedName>
    <definedName name="FORM7614c_3" localSheetId="11">#REF!</definedName>
    <definedName name="FORM7614c_3" localSheetId="12">#REF!</definedName>
    <definedName name="FORM7614c_3" localSheetId="14">#REF!</definedName>
    <definedName name="FORM7614c_3" localSheetId="1">#REF!</definedName>
    <definedName name="FORM7614c_3" localSheetId="7">#REF!</definedName>
    <definedName name="FORM7614c_3" localSheetId="9">#REF!</definedName>
    <definedName name="FORM7614c_3" localSheetId="10">#REF!</definedName>
    <definedName name="FORM7614c_3">#REF!</definedName>
    <definedName name="FORM7614d" localSheetId="8">[14]NP!#REF!</definedName>
    <definedName name="FORM7614d" localSheetId="13">[14]NP!#REF!</definedName>
    <definedName name="FORM7614d" localSheetId="0">[14]NP!#REF!</definedName>
    <definedName name="FORM7614d" localSheetId="11">[14]NP!#REF!</definedName>
    <definedName name="FORM7614d" localSheetId="12">[14]NP!#REF!</definedName>
    <definedName name="FORM7614d" localSheetId="14">[14]NP!#REF!</definedName>
    <definedName name="FORM7614d" localSheetId="1">[14]NP!#REF!</definedName>
    <definedName name="FORM7614d" localSheetId="7">[14]NP!#REF!</definedName>
    <definedName name="FORM7614d" localSheetId="9">[14]NP!#REF!</definedName>
    <definedName name="FORM7614d" localSheetId="10">[14]NP!#REF!</definedName>
    <definedName name="FORM7614d">[14]NP!#REF!</definedName>
    <definedName name="FORM7614d_1" localSheetId="8">#REF!</definedName>
    <definedName name="FORM7614d_1" localSheetId="13">#REF!</definedName>
    <definedName name="FORM7614d_1" localSheetId="0">#REF!</definedName>
    <definedName name="FORM7614d_1" localSheetId="11">#REF!</definedName>
    <definedName name="FORM7614d_1" localSheetId="12">#REF!</definedName>
    <definedName name="FORM7614d_1" localSheetId="14">#REF!</definedName>
    <definedName name="FORM7614d_1" localSheetId="1">#REF!</definedName>
    <definedName name="FORM7614d_1" localSheetId="7">#REF!</definedName>
    <definedName name="FORM7614d_1" localSheetId="9">#REF!</definedName>
    <definedName name="FORM7614d_1" localSheetId="10">#REF!</definedName>
    <definedName name="FORM7614d_1">#REF!</definedName>
    <definedName name="FORM7614d_2" localSheetId="8">#REF!</definedName>
    <definedName name="FORM7614d_2" localSheetId="13">#REF!</definedName>
    <definedName name="FORM7614d_2" localSheetId="0">#REF!</definedName>
    <definedName name="FORM7614d_2" localSheetId="11">#REF!</definedName>
    <definedName name="FORM7614d_2" localSheetId="12">#REF!</definedName>
    <definedName name="FORM7614d_2" localSheetId="14">#REF!</definedName>
    <definedName name="FORM7614d_2" localSheetId="1">#REF!</definedName>
    <definedName name="FORM7614d_2" localSheetId="7">#REF!</definedName>
    <definedName name="FORM7614d_2" localSheetId="9">#REF!</definedName>
    <definedName name="FORM7614d_2" localSheetId="10">#REF!</definedName>
    <definedName name="FORM7614d_2">#REF!</definedName>
    <definedName name="FORM7614d_3" localSheetId="8">#REF!</definedName>
    <definedName name="FORM7614d_3" localSheetId="13">#REF!</definedName>
    <definedName name="FORM7614d_3" localSheetId="0">#REF!</definedName>
    <definedName name="FORM7614d_3" localSheetId="11">#REF!</definedName>
    <definedName name="FORM7614d_3" localSheetId="12">#REF!</definedName>
    <definedName name="FORM7614d_3" localSheetId="14">#REF!</definedName>
    <definedName name="FORM7614d_3" localSheetId="1">#REF!</definedName>
    <definedName name="FORM7614d_3" localSheetId="7">#REF!</definedName>
    <definedName name="FORM7614d_3" localSheetId="9">#REF!</definedName>
    <definedName name="FORM7614d_3" localSheetId="10">#REF!</definedName>
    <definedName name="FORM7614d_3">#REF!</definedName>
    <definedName name="FORM7614e" localSheetId="8">[14]NP!#REF!</definedName>
    <definedName name="FORM7614e" localSheetId="13">[14]NP!#REF!</definedName>
    <definedName name="FORM7614e" localSheetId="0">[14]NP!#REF!</definedName>
    <definedName name="FORM7614e" localSheetId="11">[14]NP!#REF!</definedName>
    <definedName name="FORM7614e" localSheetId="12">[14]NP!#REF!</definedName>
    <definedName name="FORM7614e" localSheetId="14">[14]NP!#REF!</definedName>
    <definedName name="FORM7614e" localSheetId="1">[14]NP!#REF!</definedName>
    <definedName name="FORM7614e" localSheetId="7">[14]NP!#REF!</definedName>
    <definedName name="FORM7614e" localSheetId="9">[14]NP!#REF!</definedName>
    <definedName name="FORM7614e" localSheetId="10">[14]NP!#REF!</definedName>
    <definedName name="FORM7614e">[14]NP!#REF!</definedName>
    <definedName name="FORM7614e_1" localSheetId="8">#REF!</definedName>
    <definedName name="FORM7614e_1" localSheetId="13">#REF!</definedName>
    <definedName name="FORM7614e_1" localSheetId="0">#REF!</definedName>
    <definedName name="FORM7614e_1" localSheetId="11">#REF!</definedName>
    <definedName name="FORM7614e_1" localSheetId="12">#REF!</definedName>
    <definedName name="FORM7614e_1" localSheetId="14">#REF!</definedName>
    <definedName name="FORM7614e_1" localSheetId="1">#REF!</definedName>
    <definedName name="FORM7614e_1" localSheetId="7">#REF!</definedName>
    <definedName name="FORM7614e_1" localSheetId="9">#REF!</definedName>
    <definedName name="FORM7614e_1" localSheetId="10">#REF!</definedName>
    <definedName name="FORM7614e_1">#REF!</definedName>
    <definedName name="FORM7614e_2" localSheetId="8">#REF!</definedName>
    <definedName name="FORM7614e_2" localSheetId="13">#REF!</definedName>
    <definedName name="FORM7614e_2" localSheetId="0">#REF!</definedName>
    <definedName name="FORM7614e_2" localSheetId="11">#REF!</definedName>
    <definedName name="FORM7614e_2" localSheetId="12">#REF!</definedName>
    <definedName name="FORM7614e_2" localSheetId="14">#REF!</definedName>
    <definedName name="FORM7614e_2" localSheetId="1">#REF!</definedName>
    <definedName name="FORM7614e_2" localSheetId="7">#REF!</definedName>
    <definedName name="FORM7614e_2" localSheetId="9">#REF!</definedName>
    <definedName name="FORM7614e_2" localSheetId="10">#REF!</definedName>
    <definedName name="FORM7614e_2">#REF!</definedName>
    <definedName name="FORM7614e_3" localSheetId="8">#REF!</definedName>
    <definedName name="FORM7614e_3" localSheetId="13">#REF!</definedName>
    <definedName name="FORM7614e_3" localSheetId="0">#REF!</definedName>
    <definedName name="FORM7614e_3" localSheetId="11">#REF!</definedName>
    <definedName name="FORM7614e_3" localSheetId="12">#REF!</definedName>
    <definedName name="FORM7614e_3" localSheetId="14">#REF!</definedName>
    <definedName name="FORM7614e_3" localSheetId="1">#REF!</definedName>
    <definedName name="FORM7614e_3" localSheetId="7">#REF!</definedName>
    <definedName name="FORM7614e_3" localSheetId="9">#REF!</definedName>
    <definedName name="FORM7614e_3" localSheetId="10">#REF!</definedName>
    <definedName name="FORM7614e_3">#REF!</definedName>
    <definedName name="FORM7615" localSheetId="8">#REF!</definedName>
    <definedName name="FORM7615" localSheetId="13">#REF!</definedName>
    <definedName name="FORM7615" localSheetId="0">#REF!</definedName>
    <definedName name="FORM7615" localSheetId="11">#REF!</definedName>
    <definedName name="FORM7615" localSheetId="12">#REF!</definedName>
    <definedName name="FORM7615" localSheetId="14">#REF!</definedName>
    <definedName name="FORM7615" localSheetId="1">#REF!</definedName>
    <definedName name="FORM7615" localSheetId="7">#REF!</definedName>
    <definedName name="FORM7615" localSheetId="9">#REF!</definedName>
    <definedName name="FORM7615" localSheetId="10">#REF!</definedName>
    <definedName name="FORM7615">#REF!</definedName>
    <definedName name="FORM7616" localSheetId="8">#REF!</definedName>
    <definedName name="FORM7616" localSheetId="13">#REF!</definedName>
    <definedName name="FORM7616" localSheetId="0">#REF!</definedName>
    <definedName name="FORM7616" localSheetId="11">#REF!</definedName>
    <definedName name="FORM7616" localSheetId="12">#REF!</definedName>
    <definedName name="FORM7616" localSheetId="14">#REF!</definedName>
    <definedName name="FORM7616" localSheetId="1">#REF!</definedName>
    <definedName name="FORM7616" localSheetId="7">#REF!</definedName>
    <definedName name="FORM7616" localSheetId="9">#REF!</definedName>
    <definedName name="FORM7616" localSheetId="10">#REF!</definedName>
    <definedName name="FORM7616">#REF!</definedName>
    <definedName name="FORM7617" localSheetId="8">#REF!</definedName>
    <definedName name="FORM7617" localSheetId="13">#REF!</definedName>
    <definedName name="FORM7617" localSheetId="0">#REF!</definedName>
    <definedName name="FORM7617" localSheetId="11">#REF!</definedName>
    <definedName name="FORM7617" localSheetId="12">#REF!</definedName>
    <definedName name="FORM7617" localSheetId="14">#REF!</definedName>
    <definedName name="FORM7617" localSheetId="1">#REF!</definedName>
    <definedName name="FORM7617" localSheetId="7">#REF!</definedName>
    <definedName name="FORM7617" localSheetId="9">#REF!</definedName>
    <definedName name="FORM7617" localSheetId="10">#REF!</definedName>
    <definedName name="FORM7617">#REF!</definedName>
    <definedName name="FORM7618">[14]NP!$L$1444:$V$1504</definedName>
    <definedName name="FORM7619">[14]NP!$L$1564:$V$1624</definedName>
    <definedName name="FORM7620" localSheetId="8">#REF!</definedName>
    <definedName name="FORM7620" localSheetId="13">#REF!</definedName>
    <definedName name="FORM7620" localSheetId="0">#REF!</definedName>
    <definedName name="FORM7620" localSheetId="11">#REF!</definedName>
    <definedName name="FORM7620" localSheetId="12">#REF!</definedName>
    <definedName name="FORM7620" localSheetId="14">#REF!</definedName>
    <definedName name="FORM7620" localSheetId="1">#REF!</definedName>
    <definedName name="FORM7620" localSheetId="7">#REF!</definedName>
    <definedName name="FORM7620" localSheetId="9">#REF!</definedName>
    <definedName name="FORM7620" localSheetId="10">#REF!</definedName>
    <definedName name="FORM7620">#REF!</definedName>
    <definedName name="FORM7621" localSheetId="8">#REF!</definedName>
    <definedName name="FORM7621" localSheetId="13">#REF!</definedName>
    <definedName name="FORM7621" localSheetId="0">#REF!</definedName>
    <definedName name="FORM7621" localSheetId="11">#REF!</definedName>
    <definedName name="FORM7621" localSheetId="12">#REF!</definedName>
    <definedName name="FORM7621" localSheetId="14">#REF!</definedName>
    <definedName name="FORM7621" localSheetId="1">#REF!</definedName>
    <definedName name="FORM7621" localSheetId="7">#REF!</definedName>
    <definedName name="FORM7621" localSheetId="9">#REF!</definedName>
    <definedName name="FORM7621" localSheetId="10">#REF!</definedName>
    <definedName name="FORM7621">#REF!</definedName>
    <definedName name="FORM7625" localSheetId="8">#REF!</definedName>
    <definedName name="FORM7625" localSheetId="13">#REF!</definedName>
    <definedName name="FORM7625" localSheetId="0">#REF!</definedName>
    <definedName name="FORM7625" localSheetId="11">#REF!</definedName>
    <definedName name="FORM7625" localSheetId="12">#REF!</definedName>
    <definedName name="FORM7625" localSheetId="14">#REF!</definedName>
    <definedName name="FORM7625" localSheetId="1">#REF!</definedName>
    <definedName name="FORM7625" localSheetId="7">#REF!</definedName>
    <definedName name="FORM7625" localSheetId="9">#REF!</definedName>
    <definedName name="FORM7625" localSheetId="10">#REF!</definedName>
    <definedName name="FORM7625">#REF!</definedName>
    <definedName name="FORM7626" localSheetId="8">#REF!</definedName>
    <definedName name="FORM7626" localSheetId="13">#REF!</definedName>
    <definedName name="FORM7626" localSheetId="0">#REF!</definedName>
    <definedName name="FORM7626" localSheetId="11">#REF!</definedName>
    <definedName name="FORM7626" localSheetId="12">#REF!</definedName>
    <definedName name="FORM7626" localSheetId="14">#REF!</definedName>
    <definedName name="FORM7626" localSheetId="1">#REF!</definedName>
    <definedName name="FORM7626" localSheetId="7">#REF!</definedName>
    <definedName name="FORM7626" localSheetId="9">#REF!</definedName>
    <definedName name="FORM7626" localSheetId="10">#REF!</definedName>
    <definedName name="FORM7626">#REF!</definedName>
    <definedName name="FORM767" localSheetId="8">#REF!</definedName>
    <definedName name="FORM767" localSheetId="13">#REF!</definedName>
    <definedName name="FORM767" localSheetId="0">#REF!</definedName>
    <definedName name="FORM767" localSheetId="11">#REF!</definedName>
    <definedName name="FORM767" localSheetId="12">#REF!</definedName>
    <definedName name="FORM767" localSheetId="14">#REF!</definedName>
    <definedName name="FORM767" localSheetId="1">#REF!</definedName>
    <definedName name="FORM767" localSheetId="7">#REF!</definedName>
    <definedName name="FORM767" localSheetId="9">#REF!</definedName>
    <definedName name="FORM767" localSheetId="10">#REF!</definedName>
    <definedName name="FORM767">#REF!</definedName>
    <definedName name="FORM768">[14]NP!$L$723:$V$783</definedName>
    <definedName name="FORM769">[14]NP!$L$842:$V$902</definedName>
    <definedName name="FORM76X">[14]NP!$L$1323:$U$1383</definedName>
    <definedName name="FORM771" localSheetId="8">#REF!</definedName>
    <definedName name="FORM771" localSheetId="13">#REF!</definedName>
    <definedName name="FORM771" localSheetId="0">#REF!</definedName>
    <definedName name="FORM771" localSheetId="11">#REF!</definedName>
    <definedName name="FORM771" localSheetId="12">#REF!</definedName>
    <definedName name="FORM771" localSheetId="14">#REF!</definedName>
    <definedName name="FORM771" localSheetId="1">#REF!</definedName>
    <definedName name="FORM771" localSheetId="7">#REF!</definedName>
    <definedName name="FORM771" localSheetId="9">#REF!</definedName>
    <definedName name="FORM771" localSheetId="10">#REF!</definedName>
    <definedName name="FORM771">#REF!</definedName>
    <definedName name="FORM771a" localSheetId="8">#REF!</definedName>
    <definedName name="FORM771a" localSheetId="13">#REF!</definedName>
    <definedName name="FORM771a" localSheetId="0">#REF!</definedName>
    <definedName name="FORM771a" localSheetId="11">#REF!</definedName>
    <definedName name="FORM771a" localSheetId="12">#REF!</definedName>
    <definedName name="FORM771a" localSheetId="14">#REF!</definedName>
    <definedName name="FORM771a" localSheetId="1">#REF!</definedName>
    <definedName name="FORM771a" localSheetId="7">#REF!</definedName>
    <definedName name="FORM771a" localSheetId="9">#REF!</definedName>
    <definedName name="FORM771a" localSheetId="10">#REF!</definedName>
    <definedName name="FORM771a">#REF!</definedName>
    <definedName name="FORM771b" localSheetId="8">#REF!</definedName>
    <definedName name="FORM771b" localSheetId="13">#REF!</definedName>
    <definedName name="FORM771b" localSheetId="0">#REF!</definedName>
    <definedName name="FORM771b" localSheetId="11">#REF!</definedName>
    <definedName name="FORM771b" localSheetId="12">#REF!</definedName>
    <definedName name="FORM771b" localSheetId="14">#REF!</definedName>
    <definedName name="FORM771b" localSheetId="1">#REF!</definedName>
    <definedName name="FORM771b" localSheetId="7">#REF!</definedName>
    <definedName name="FORM771b" localSheetId="9">#REF!</definedName>
    <definedName name="FORM771b" localSheetId="10">#REF!</definedName>
    <definedName name="FORM771b">#REF!</definedName>
    <definedName name="FORM771c" localSheetId="8">#REF!</definedName>
    <definedName name="FORM771c" localSheetId="13">#REF!</definedName>
    <definedName name="FORM771c" localSheetId="0">#REF!</definedName>
    <definedName name="FORM771c" localSheetId="11">#REF!</definedName>
    <definedName name="FORM771c" localSheetId="12">#REF!</definedName>
    <definedName name="FORM771c" localSheetId="14">#REF!</definedName>
    <definedName name="FORM771c" localSheetId="1">#REF!</definedName>
    <definedName name="FORM771c" localSheetId="7">#REF!</definedName>
    <definedName name="FORM771c" localSheetId="9">#REF!</definedName>
    <definedName name="FORM771c" localSheetId="10">#REF!</definedName>
    <definedName name="FORM771c">#REF!</definedName>
    <definedName name="FORM771d" localSheetId="8">#REF!</definedName>
    <definedName name="FORM771d" localSheetId="13">#REF!</definedName>
    <definedName name="FORM771d" localSheetId="0">#REF!</definedName>
    <definedName name="FORM771d" localSheetId="11">#REF!</definedName>
    <definedName name="FORM771d" localSheetId="12">#REF!</definedName>
    <definedName name="FORM771d" localSheetId="14">#REF!</definedName>
    <definedName name="FORM771d" localSheetId="1">#REF!</definedName>
    <definedName name="FORM771d" localSheetId="7">#REF!</definedName>
    <definedName name="FORM771d" localSheetId="9">#REF!</definedName>
    <definedName name="FORM771d" localSheetId="10">#REF!</definedName>
    <definedName name="FORM771d">#REF!</definedName>
    <definedName name="FORM772a" localSheetId="8">#REF!</definedName>
    <definedName name="FORM772a" localSheetId="13">#REF!</definedName>
    <definedName name="FORM772a" localSheetId="0">#REF!</definedName>
    <definedName name="FORM772a" localSheetId="11">#REF!</definedName>
    <definedName name="FORM772a" localSheetId="12">#REF!</definedName>
    <definedName name="FORM772a" localSheetId="14">#REF!</definedName>
    <definedName name="FORM772a" localSheetId="1">#REF!</definedName>
    <definedName name="FORM772a" localSheetId="7">#REF!</definedName>
    <definedName name="FORM772a" localSheetId="9">#REF!</definedName>
    <definedName name="FORM772a" localSheetId="10">#REF!</definedName>
    <definedName name="FORM772a">#REF!</definedName>
    <definedName name="FORM772b" localSheetId="8">#REF!</definedName>
    <definedName name="FORM772b" localSheetId="13">#REF!</definedName>
    <definedName name="FORM772b" localSheetId="0">#REF!</definedName>
    <definedName name="FORM772b" localSheetId="11">#REF!</definedName>
    <definedName name="FORM772b" localSheetId="12">#REF!</definedName>
    <definedName name="FORM772b" localSheetId="14">#REF!</definedName>
    <definedName name="FORM772b" localSheetId="1">#REF!</definedName>
    <definedName name="FORM772b" localSheetId="7">#REF!</definedName>
    <definedName name="FORM772b" localSheetId="9">#REF!</definedName>
    <definedName name="FORM772b" localSheetId="10">#REF!</definedName>
    <definedName name="FORM772b">#REF!</definedName>
    <definedName name="FORM772c" localSheetId="8">#REF!</definedName>
    <definedName name="FORM772c" localSheetId="13">#REF!</definedName>
    <definedName name="FORM772c" localSheetId="0">#REF!</definedName>
    <definedName name="FORM772c" localSheetId="11">#REF!</definedName>
    <definedName name="FORM772c" localSheetId="12">#REF!</definedName>
    <definedName name="FORM772c" localSheetId="14">#REF!</definedName>
    <definedName name="FORM772c" localSheetId="1">#REF!</definedName>
    <definedName name="FORM772c" localSheetId="7">#REF!</definedName>
    <definedName name="FORM772c" localSheetId="9">#REF!</definedName>
    <definedName name="FORM772c" localSheetId="10">#REF!</definedName>
    <definedName name="FORM772c">#REF!</definedName>
    <definedName name="FORM772d" localSheetId="8">#REF!</definedName>
    <definedName name="FORM772d" localSheetId="13">#REF!</definedName>
    <definedName name="FORM772d" localSheetId="0">#REF!</definedName>
    <definedName name="FORM772d" localSheetId="11">#REF!</definedName>
    <definedName name="FORM772d" localSheetId="12">#REF!</definedName>
    <definedName name="FORM772d" localSheetId="14">#REF!</definedName>
    <definedName name="FORM772d" localSheetId="1">#REF!</definedName>
    <definedName name="FORM772d" localSheetId="7">#REF!</definedName>
    <definedName name="FORM772d" localSheetId="9">#REF!</definedName>
    <definedName name="FORM772d" localSheetId="10">#REF!</definedName>
    <definedName name="FORM772d">#REF!</definedName>
    <definedName name="FORM775" localSheetId="8">#REF!</definedName>
    <definedName name="FORM775" localSheetId="13">#REF!</definedName>
    <definedName name="FORM775" localSheetId="0">#REF!</definedName>
    <definedName name="FORM775" localSheetId="11">#REF!</definedName>
    <definedName name="FORM775" localSheetId="12">#REF!</definedName>
    <definedName name="FORM775" localSheetId="14">#REF!</definedName>
    <definedName name="FORM775" localSheetId="1">#REF!</definedName>
    <definedName name="FORM775" localSheetId="7">#REF!</definedName>
    <definedName name="FORM775" localSheetId="9">#REF!</definedName>
    <definedName name="FORM775" localSheetId="10">#REF!</definedName>
    <definedName name="FORM775">#REF!</definedName>
    <definedName name="FORM79" localSheetId="8">#REF!</definedName>
    <definedName name="FORM79" localSheetId="13">#REF!</definedName>
    <definedName name="FORM79" localSheetId="0">#REF!</definedName>
    <definedName name="FORM79" localSheetId="11">#REF!</definedName>
    <definedName name="FORM79" localSheetId="12">#REF!</definedName>
    <definedName name="FORM79" localSheetId="14">#REF!</definedName>
    <definedName name="FORM79" localSheetId="1">#REF!</definedName>
    <definedName name="FORM79" localSheetId="7">#REF!</definedName>
    <definedName name="FORM79" localSheetId="9">#REF!</definedName>
    <definedName name="FORM79" localSheetId="10">#REF!</definedName>
    <definedName name="FORM79">#REF!</definedName>
    <definedName name="FORM79L" localSheetId="8">#REF!</definedName>
    <definedName name="FORM79L" localSheetId="13">#REF!</definedName>
    <definedName name="FORM79L" localSheetId="0">#REF!</definedName>
    <definedName name="FORM79L" localSheetId="11">#REF!</definedName>
    <definedName name="FORM79L" localSheetId="12">#REF!</definedName>
    <definedName name="FORM79L" localSheetId="14">#REF!</definedName>
    <definedName name="FORM79L" localSheetId="1">#REF!</definedName>
    <definedName name="FORM79L" localSheetId="7">#REF!</definedName>
    <definedName name="FORM79L" localSheetId="9">#REF!</definedName>
    <definedName name="FORM79L" localSheetId="10">#REF!</definedName>
    <definedName name="FORM79L">#REF!</definedName>
    <definedName name="FORM79manual">[14]NP!$L$1684:$V$1744</definedName>
    <definedName name="FORM79manual_1" localSheetId="8">#REF!</definedName>
    <definedName name="FORM79manual_1" localSheetId="13">#REF!</definedName>
    <definedName name="FORM79manual_1" localSheetId="0">#REF!</definedName>
    <definedName name="FORM79manual_1" localSheetId="11">#REF!</definedName>
    <definedName name="FORM79manual_1" localSheetId="12">#REF!</definedName>
    <definedName name="FORM79manual_1" localSheetId="14">#REF!</definedName>
    <definedName name="FORM79manual_1" localSheetId="1">#REF!</definedName>
    <definedName name="FORM79manual_1" localSheetId="7">#REF!</definedName>
    <definedName name="FORM79manual_1" localSheetId="9">#REF!</definedName>
    <definedName name="FORM79manual_1" localSheetId="10">#REF!</definedName>
    <definedName name="FORM79manual_1">#REF!</definedName>
    <definedName name="FORM79manual_2" localSheetId="8">#REF!</definedName>
    <definedName name="FORM79manual_2" localSheetId="13">#REF!</definedName>
    <definedName name="FORM79manual_2" localSheetId="0">#REF!</definedName>
    <definedName name="FORM79manual_2" localSheetId="11">#REF!</definedName>
    <definedName name="FORM79manual_2" localSheetId="12">#REF!</definedName>
    <definedName name="FORM79manual_2" localSheetId="14">#REF!</definedName>
    <definedName name="FORM79manual_2" localSheetId="1">#REF!</definedName>
    <definedName name="FORM79manual_2" localSheetId="7">#REF!</definedName>
    <definedName name="FORM79manual_2" localSheetId="9">#REF!</definedName>
    <definedName name="FORM79manual_2" localSheetId="10">#REF!</definedName>
    <definedName name="FORM79manual_2">#REF!</definedName>
    <definedName name="FORM79manual_3" localSheetId="8">#REF!</definedName>
    <definedName name="FORM79manual_3" localSheetId="13">#REF!</definedName>
    <definedName name="FORM79manual_3" localSheetId="0">#REF!</definedName>
    <definedName name="FORM79manual_3" localSheetId="11">#REF!</definedName>
    <definedName name="FORM79manual_3" localSheetId="12">#REF!</definedName>
    <definedName name="FORM79manual_3" localSheetId="14">#REF!</definedName>
    <definedName name="FORM79manual_3" localSheetId="1">#REF!</definedName>
    <definedName name="FORM79manual_3" localSheetId="7">#REF!</definedName>
    <definedName name="FORM79manual_3" localSheetId="9">#REF!</definedName>
    <definedName name="FORM79manual_3" localSheetId="10">#REF!</definedName>
    <definedName name="FORM79manual_3">#REF!</definedName>
    <definedName name="FORM79mekanis">[14]NP!$L$1804:$V$1864</definedName>
    <definedName name="FORM79mekanis_1" localSheetId="8">#REF!</definedName>
    <definedName name="FORM79mekanis_1" localSheetId="13">#REF!</definedName>
    <definedName name="FORM79mekanis_1" localSheetId="0">#REF!</definedName>
    <definedName name="FORM79mekanis_1" localSheetId="11">#REF!</definedName>
    <definedName name="FORM79mekanis_1" localSheetId="12">#REF!</definedName>
    <definedName name="FORM79mekanis_1" localSheetId="14">#REF!</definedName>
    <definedName name="FORM79mekanis_1" localSheetId="1">#REF!</definedName>
    <definedName name="FORM79mekanis_1" localSheetId="7">#REF!</definedName>
    <definedName name="FORM79mekanis_1" localSheetId="9">#REF!</definedName>
    <definedName name="FORM79mekanis_1" localSheetId="10">#REF!</definedName>
    <definedName name="FORM79mekanis_1">#REF!</definedName>
    <definedName name="FORM79mekanis_2" localSheetId="8">#REF!</definedName>
    <definedName name="FORM79mekanis_2" localSheetId="13">#REF!</definedName>
    <definedName name="FORM79mekanis_2" localSheetId="0">#REF!</definedName>
    <definedName name="FORM79mekanis_2" localSheetId="11">#REF!</definedName>
    <definedName name="FORM79mekanis_2" localSheetId="12">#REF!</definedName>
    <definedName name="FORM79mekanis_2" localSheetId="14">#REF!</definedName>
    <definedName name="FORM79mekanis_2" localSheetId="1">#REF!</definedName>
    <definedName name="FORM79mekanis_2" localSheetId="7">#REF!</definedName>
    <definedName name="FORM79mekanis_2" localSheetId="9">#REF!</definedName>
    <definedName name="FORM79mekanis_2" localSheetId="10">#REF!</definedName>
    <definedName name="FORM79mekanis_2">#REF!</definedName>
    <definedName name="FORM79mekanis_3" localSheetId="8">#REF!</definedName>
    <definedName name="FORM79mekanis_3" localSheetId="13">#REF!</definedName>
    <definedName name="FORM79mekanis_3" localSheetId="0">#REF!</definedName>
    <definedName name="FORM79mekanis_3" localSheetId="11">#REF!</definedName>
    <definedName name="FORM79mekanis_3" localSheetId="12">#REF!</definedName>
    <definedName name="FORM79mekanis_3" localSheetId="14">#REF!</definedName>
    <definedName name="FORM79mekanis_3" localSheetId="1">#REF!</definedName>
    <definedName name="FORM79mekanis_3" localSheetId="7">#REF!</definedName>
    <definedName name="FORM79mekanis_3" localSheetId="9">#REF!</definedName>
    <definedName name="FORM79mekanis_3" localSheetId="10">#REF!</definedName>
    <definedName name="FORM79mekanis_3">#REF!</definedName>
    <definedName name="FORM811" localSheetId="8">#REF!</definedName>
    <definedName name="FORM811" localSheetId="13">#REF!</definedName>
    <definedName name="FORM811" localSheetId="0">#REF!</definedName>
    <definedName name="FORM811" localSheetId="11">#REF!</definedName>
    <definedName name="FORM811" localSheetId="12">#REF!</definedName>
    <definedName name="FORM811" localSheetId="14">#REF!</definedName>
    <definedName name="FORM811" localSheetId="1">#REF!</definedName>
    <definedName name="FORM811" localSheetId="7">#REF!</definedName>
    <definedName name="FORM811" localSheetId="9">#REF!</definedName>
    <definedName name="FORM811" localSheetId="10">#REF!</definedName>
    <definedName name="FORM811">#REF!</definedName>
    <definedName name="FORM811_1" localSheetId="8">#REF!</definedName>
    <definedName name="FORM811_1" localSheetId="13">#REF!</definedName>
    <definedName name="FORM811_1" localSheetId="0">#REF!</definedName>
    <definedName name="FORM811_1" localSheetId="11">#REF!</definedName>
    <definedName name="FORM811_1" localSheetId="12">#REF!</definedName>
    <definedName name="FORM811_1" localSheetId="14">#REF!</definedName>
    <definedName name="FORM811_1" localSheetId="1">#REF!</definedName>
    <definedName name="FORM811_1" localSheetId="7">#REF!</definedName>
    <definedName name="FORM811_1" localSheetId="9">#REF!</definedName>
    <definedName name="FORM811_1" localSheetId="10">#REF!</definedName>
    <definedName name="FORM811_1">#REF!</definedName>
    <definedName name="FORM811_2" localSheetId="8">#REF!</definedName>
    <definedName name="FORM811_2" localSheetId="13">#REF!</definedName>
    <definedName name="FORM811_2" localSheetId="0">#REF!</definedName>
    <definedName name="FORM811_2" localSheetId="11">#REF!</definedName>
    <definedName name="FORM811_2" localSheetId="12">#REF!</definedName>
    <definedName name="FORM811_2" localSheetId="14">#REF!</definedName>
    <definedName name="FORM811_2" localSheetId="1">#REF!</definedName>
    <definedName name="FORM811_2" localSheetId="7">#REF!</definedName>
    <definedName name="FORM811_2" localSheetId="9">#REF!</definedName>
    <definedName name="FORM811_2" localSheetId="10">#REF!</definedName>
    <definedName name="FORM811_2">#REF!</definedName>
    <definedName name="FORM811_3" localSheetId="8">#REF!</definedName>
    <definedName name="FORM811_3" localSheetId="13">#REF!</definedName>
    <definedName name="FORM811_3" localSheetId="0">#REF!</definedName>
    <definedName name="FORM811_3" localSheetId="11">#REF!</definedName>
    <definedName name="FORM811_3" localSheetId="12">#REF!</definedName>
    <definedName name="FORM811_3" localSheetId="14">#REF!</definedName>
    <definedName name="FORM811_3" localSheetId="1">#REF!</definedName>
    <definedName name="FORM811_3" localSheetId="7">#REF!</definedName>
    <definedName name="FORM811_3" localSheetId="9">#REF!</definedName>
    <definedName name="FORM811_3" localSheetId="10">#REF!</definedName>
    <definedName name="FORM811_3">#REF!</definedName>
    <definedName name="FORM812" localSheetId="8">#REF!</definedName>
    <definedName name="FORM812" localSheetId="13">#REF!</definedName>
    <definedName name="FORM812" localSheetId="0">#REF!</definedName>
    <definedName name="FORM812" localSheetId="11">#REF!</definedName>
    <definedName name="FORM812" localSheetId="12">#REF!</definedName>
    <definedName name="FORM812" localSheetId="14">#REF!</definedName>
    <definedName name="FORM812" localSheetId="1">#REF!</definedName>
    <definedName name="FORM812" localSheetId="7">#REF!</definedName>
    <definedName name="FORM812" localSheetId="9">#REF!</definedName>
    <definedName name="FORM812" localSheetId="10">#REF!</definedName>
    <definedName name="FORM812">#REF!</definedName>
    <definedName name="FORM812_1" localSheetId="8">#REF!</definedName>
    <definedName name="FORM812_1" localSheetId="13">#REF!</definedName>
    <definedName name="FORM812_1" localSheetId="0">#REF!</definedName>
    <definedName name="FORM812_1" localSheetId="11">#REF!</definedName>
    <definedName name="FORM812_1" localSheetId="12">#REF!</definedName>
    <definedName name="FORM812_1" localSheetId="14">#REF!</definedName>
    <definedName name="FORM812_1" localSheetId="1">#REF!</definedName>
    <definedName name="FORM812_1" localSheetId="7">#REF!</definedName>
    <definedName name="FORM812_1" localSheetId="9">#REF!</definedName>
    <definedName name="FORM812_1" localSheetId="10">#REF!</definedName>
    <definedName name="FORM812_1">#REF!</definedName>
    <definedName name="FORM812_2" localSheetId="8">#REF!</definedName>
    <definedName name="FORM812_2" localSheetId="13">#REF!</definedName>
    <definedName name="FORM812_2" localSheetId="0">#REF!</definedName>
    <definedName name="FORM812_2" localSheetId="11">#REF!</definedName>
    <definedName name="FORM812_2" localSheetId="12">#REF!</definedName>
    <definedName name="FORM812_2" localSheetId="14">#REF!</definedName>
    <definedName name="FORM812_2" localSheetId="1">#REF!</definedName>
    <definedName name="FORM812_2" localSheetId="7">#REF!</definedName>
    <definedName name="FORM812_2" localSheetId="9">#REF!</definedName>
    <definedName name="FORM812_2" localSheetId="10">#REF!</definedName>
    <definedName name="FORM812_2">#REF!</definedName>
    <definedName name="FORM812_3" localSheetId="8">#REF!</definedName>
    <definedName name="FORM812_3" localSheetId="13">#REF!</definedName>
    <definedName name="FORM812_3" localSheetId="0">#REF!</definedName>
    <definedName name="FORM812_3" localSheetId="11">#REF!</definedName>
    <definedName name="FORM812_3" localSheetId="12">#REF!</definedName>
    <definedName name="FORM812_3" localSheetId="14">#REF!</definedName>
    <definedName name="FORM812_3" localSheetId="1">#REF!</definedName>
    <definedName name="FORM812_3" localSheetId="7">#REF!</definedName>
    <definedName name="FORM812_3" localSheetId="9">#REF!</definedName>
    <definedName name="FORM812_3" localSheetId="10">#REF!</definedName>
    <definedName name="FORM812_3">#REF!</definedName>
    <definedName name="FORM813" localSheetId="8">[65]DIV8!#REF!</definedName>
    <definedName name="FORM813" localSheetId="13">[65]DIV8!#REF!</definedName>
    <definedName name="FORM813" localSheetId="0">[65]DIV8!#REF!</definedName>
    <definedName name="FORM813" localSheetId="11">[65]DIV8!#REF!</definedName>
    <definedName name="FORM813" localSheetId="12">[65]DIV8!#REF!</definedName>
    <definedName name="FORM813" localSheetId="14">[65]DIV8!#REF!</definedName>
    <definedName name="FORM813" localSheetId="1">[65]DIV8!#REF!</definedName>
    <definedName name="FORM813" localSheetId="7">[65]DIV8!#REF!</definedName>
    <definedName name="FORM813" localSheetId="9">[65]DIV8!#REF!</definedName>
    <definedName name="FORM813" localSheetId="10">[65]DIV8!#REF!</definedName>
    <definedName name="FORM813">[65]DIV8!#REF!</definedName>
    <definedName name="FORM813_1" localSheetId="8">#REF!</definedName>
    <definedName name="FORM813_1" localSheetId="13">#REF!</definedName>
    <definedName name="FORM813_1" localSheetId="0">#REF!</definedName>
    <definedName name="FORM813_1" localSheetId="11">#REF!</definedName>
    <definedName name="FORM813_1" localSheetId="12">#REF!</definedName>
    <definedName name="FORM813_1" localSheetId="14">#REF!</definedName>
    <definedName name="FORM813_1" localSheetId="1">#REF!</definedName>
    <definedName name="FORM813_1" localSheetId="7">#REF!</definedName>
    <definedName name="FORM813_1" localSheetId="9">#REF!</definedName>
    <definedName name="FORM813_1" localSheetId="10">#REF!</definedName>
    <definedName name="FORM813_1">#REF!</definedName>
    <definedName name="FORM813_2" localSheetId="8">#REF!</definedName>
    <definedName name="FORM813_2" localSheetId="13">#REF!</definedName>
    <definedName name="FORM813_2" localSheetId="0">#REF!</definedName>
    <definedName name="FORM813_2" localSheetId="11">#REF!</definedName>
    <definedName name="FORM813_2" localSheetId="12">#REF!</definedName>
    <definedName name="FORM813_2" localSheetId="14">#REF!</definedName>
    <definedName name="FORM813_2" localSheetId="1">#REF!</definedName>
    <definedName name="FORM813_2" localSheetId="7">#REF!</definedName>
    <definedName name="FORM813_2" localSheetId="9">#REF!</definedName>
    <definedName name="FORM813_2" localSheetId="10">#REF!</definedName>
    <definedName name="FORM813_2">#REF!</definedName>
    <definedName name="FORM813_3" localSheetId="8">#REF!</definedName>
    <definedName name="FORM813_3" localSheetId="13">#REF!</definedName>
    <definedName name="FORM813_3" localSheetId="0">#REF!</definedName>
    <definedName name="FORM813_3" localSheetId="11">#REF!</definedName>
    <definedName name="FORM813_3" localSheetId="12">#REF!</definedName>
    <definedName name="FORM813_3" localSheetId="14">#REF!</definedName>
    <definedName name="FORM813_3" localSheetId="1">#REF!</definedName>
    <definedName name="FORM813_3" localSheetId="7">#REF!</definedName>
    <definedName name="FORM813_3" localSheetId="9">#REF!</definedName>
    <definedName name="FORM813_3" localSheetId="10">#REF!</definedName>
    <definedName name="FORM813_3">#REF!</definedName>
    <definedName name="FORM814" localSheetId="8">[65]DIV8!#REF!</definedName>
    <definedName name="FORM814" localSheetId="13">[65]DIV8!#REF!</definedName>
    <definedName name="FORM814" localSheetId="0">[65]DIV8!#REF!</definedName>
    <definedName name="FORM814" localSheetId="11">[65]DIV8!#REF!</definedName>
    <definedName name="FORM814" localSheetId="12">[65]DIV8!#REF!</definedName>
    <definedName name="FORM814" localSheetId="14">[65]DIV8!#REF!</definedName>
    <definedName name="FORM814" localSheetId="1">[65]DIV8!#REF!</definedName>
    <definedName name="FORM814" localSheetId="7">[65]DIV8!#REF!</definedName>
    <definedName name="FORM814" localSheetId="9">[65]DIV8!#REF!</definedName>
    <definedName name="FORM814" localSheetId="10">[65]DIV8!#REF!</definedName>
    <definedName name="FORM814">[65]DIV8!#REF!</definedName>
    <definedName name="FORM814_1" localSheetId="8">#REF!</definedName>
    <definedName name="FORM814_1" localSheetId="13">#REF!</definedName>
    <definedName name="FORM814_1" localSheetId="0">#REF!</definedName>
    <definedName name="FORM814_1" localSheetId="11">#REF!</definedName>
    <definedName name="FORM814_1" localSheetId="12">#REF!</definedName>
    <definedName name="FORM814_1" localSheetId="14">#REF!</definedName>
    <definedName name="FORM814_1" localSheetId="1">#REF!</definedName>
    <definedName name="FORM814_1" localSheetId="7">#REF!</definedName>
    <definedName name="FORM814_1" localSheetId="9">#REF!</definedName>
    <definedName name="FORM814_1" localSheetId="10">#REF!</definedName>
    <definedName name="FORM814_1">#REF!</definedName>
    <definedName name="FORM814_2" localSheetId="8">#REF!</definedName>
    <definedName name="FORM814_2" localSheetId="13">#REF!</definedName>
    <definedName name="FORM814_2" localSheetId="0">#REF!</definedName>
    <definedName name="FORM814_2" localSheetId="11">#REF!</definedName>
    <definedName name="FORM814_2" localSheetId="12">#REF!</definedName>
    <definedName name="FORM814_2" localSheetId="14">#REF!</definedName>
    <definedName name="FORM814_2" localSheetId="1">#REF!</definedName>
    <definedName name="FORM814_2" localSheetId="7">#REF!</definedName>
    <definedName name="FORM814_2" localSheetId="9">#REF!</definedName>
    <definedName name="FORM814_2" localSheetId="10">#REF!</definedName>
    <definedName name="FORM814_2">#REF!</definedName>
    <definedName name="FORM814_3" localSheetId="8">#REF!</definedName>
    <definedName name="FORM814_3" localSheetId="13">#REF!</definedName>
    <definedName name="FORM814_3" localSheetId="0">#REF!</definedName>
    <definedName name="FORM814_3" localSheetId="11">#REF!</definedName>
    <definedName name="FORM814_3" localSheetId="12">#REF!</definedName>
    <definedName name="FORM814_3" localSheetId="14">#REF!</definedName>
    <definedName name="FORM814_3" localSheetId="1">#REF!</definedName>
    <definedName name="FORM814_3" localSheetId="7">#REF!</definedName>
    <definedName name="FORM814_3" localSheetId="9">#REF!</definedName>
    <definedName name="FORM814_3" localSheetId="10">#REF!</definedName>
    <definedName name="FORM814_3">#REF!</definedName>
    <definedName name="FORM815" localSheetId="8">[65]DIV8!#REF!</definedName>
    <definedName name="FORM815" localSheetId="13">[65]DIV8!#REF!</definedName>
    <definedName name="FORM815" localSheetId="0">[65]DIV8!#REF!</definedName>
    <definedName name="FORM815" localSheetId="11">[65]DIV8!#REF!</definedName>
    <definedName name="FORM815" localSheetId="12">[65]DIV8!#REF!</definedName>
    <definedName name="FORM815" localSheetId="14">[65]DIV8!#REF!</definedName>
    <definedName name="FORM815" localSheetId="1">[65]DIV8!#REF!</definedName>
    <definedName name="FORM815" localSheetId="7">[65]DIV8!#REF!</definedName>
    <definedName name="FORM815" localSheetId="9">[65]DIV8!#REF!</definedName>
    <definedName name="FORM815" localSheetId="10">[65]DIV8!#REF!</definedName>
    <definedName name="FORM815">[65]DIV8!#REF!</definedName>
    <definedName name="FORM815_1" localSheetId="8">#REF!</definedName>
    <definedName name="FORM815_1" localSheetId="13">#REF!</definedName>
    <definedName name="FORM815_1" localSheetId="0">#REF!</definedName>
    <definedName name="FORM815_1" localSheetId="11">#REF!</definedName>
    <definedName name="FORM815_1" localSheetId="12">#REF!</definedName>
    <definedName name="FORM815_1" localSheetId="14">#REF!</definedName>
    <definedName name="FORM815_1" localSheetId="1">#REF!</definedName>
    <definedName name="FORM815_1" localSheetId="7">#REF!</definedName>
    <definedName name="FORM815_1" localSheetId="9">#REF!</definedName>
    <definedName name="FORM815_1" localSheetId="10">#REF!</definedName>
    <definedName name="FORM815_1">#REF!</definedName>
    <definedName name="FORM815_2" localSheetId="8">#REF!</definedName>
    <definedName name="FORM815_2" localSheetId="13">#REF!</definedName>
    <definedName name="FORM815_2" localSheetId="0">#REF!</definedName>
    <definedName name="FORM815_2" localSheetId="11">#REF!</definedName>
    <definedName name="FORM815_2" localSheetId="12">#REF!</definedName>
    <definedName name="FORM815_2" localSheetId="14">#REF!</definedName>
    <definedName name="FORM815_2" localSheetId="1">#REF!</definedName>
    <definedName name="FORM815_2" localSheetId="7">#REF!</definedName>
    <definedName name="FORM815_2" localSheetId="9">#REF!</definedName>
    <definedName name="FORM815_2" localSheetId="10">#REF!</definedName>
    <definedName name="FORM815_2">#REF!</definedName>
    <definedName name="FORM815_3" localSheetId="8">#REF!</definedName>
    <definedName name="FORM815_3" localSheetId="13">#REF!</definedName>
    <definedName name="FORM815_3" localSheetId="0">#REF!</definedName>
    <definedName name="FORM815_3" localSheetId="11">#REF!</definedName>
    <definedName name="FORM815_3" localSheetId="12">#REF!</definedName>
    <definedName name="FORM815_3" localSheetId="14">#REF!</definedName>
    <definedName name="FORM815_3" localSheetId="1">#REF!</definedName>
    <definedName name="FORM815_3" localSheetId="7">#REF!</definedName>
    <definedName name="FORM815_3" localSheetId="9">#REF!</definedName>
    <definedName name="FORM815_3" localSheetId="10">#REF!</definedName>
    <definedName name="FORM815_3">#REF!</definedName>
    <definedName name="FORM817" localSheetId="8">[65]DIV8!#REF!</definedName>
    <definedName name="FORM817" localSheetId="13">[65]DIV8!#REF!</definedName>
    <definedName name="FORM817" localSheetId="0">[65]DIV8!#REF!</definedName>
    <definedName name="FORM817" localSheetId="11">[65]DIV8!#REF!</definedName>
    <definedName name="FORM817" localSheetId="12">[65]DIV8!#REF!</definedName>
    <definedName name="FORM817" localSheetId="14">[65]DIV8!#REF!</definedName>
    <definedName name="FORM817" localSheetId="1">[65]DIV8!#REF!</definedName>
    <definedName name="FORM817" localSheetId="7">[65]DIV8!#REF!</definedName>
    <definedName name="FORM817" localSheetId="9">[65]DIV8!#REF!</definedName>
    <definedName name="FORM817" localSheetId="10">[65]DIV8!#REF!</definedName>
    <definedName name="FORM817">[65]DIV8!#REF!</definedName>
    <definedName name="FORM817_1" localSheetId="8">#REF!</definedName>
    <definedName name="FORM817_1" localSheetId="13">#REF!</definedName>
    <definedName name="FORM817_1" localSheetId="0">#REF!</definedName>
    <definedName name="FORM817_1" localSheetId="11">#REF!</definedName>
    <definedName name="FORM817_1" localSheetId="12">#REF!</definedName>
    <definedName name="FORM817_1" localSheetId="14">#REF!</definedName>
    <definedName name="FORM817_1" localSheetId="1">#REF!</definedName>
    <definedName name="FORM817_1" localSheetId="7">#REF!</definedName>
    <definedName name="FORM817_1" localSheetId="9">#REF!</definedName>
    <definedName name="FORM817_1" localSheetId="10">#REF!</definedName>
    <definedName name="FORM817_1">#REF!</definedName>
    <definedName name="FORM817_2" localSheetId="8">#REF!</definedName>
    <definedName name="FORM817_2" localSheetId="13">#REF!</definedName>
    <definedName name="FORM817_2" localSheetId="0">#REF!</definedName>
    <definedName name="FORM817_2" localSheetId="11">#REF!</definedName>
    <definedName name="FORM817_2" localSheetId="12">#REF!</definedName>
    <definedName name="FORM817_2" localSheetId="14">#REF!</definedName>
    <definedName name="FORM817_2" localSheetId="1">#REF!</definedName>
    <definedName name="FORM817_2" localSheetId="7">#REF!</definedName>
    <definedName name="FORM817_2" localSheetId="9">#REF!</definedName>
    <definedName name="FORM817_2" localSheetId="10">#REF!</definedName>
    <definedName name="FORM817_2">#REF!</definedName>
    <definedName name="FORM817_3" localSheetId="8">#REF!</definedName>
    <definedName name="FORM817_3" localSheetId="13">#REF!</definedName>
    <definedName name="FORM817_3" localSheetId="0">#REF!</definedName>
    <definedName name="FORM817_3" localSheetId="11">#REF!</definedName>
    <definedName name="FORM817_3" localSheetId="12">#REF!</definedName>
    <definedName name="FORM817_3" localSheetId="14">#REF!</definedName>
    <definedName name="FORM817_3" localSheetId="1">#REF!</definedName>
    <definedName name="FORM817_3" localSheetId="7">#REF!</definedName>
    <definedName name="FORM817_3" localSheetId="9">#REF!</definedName>
    <definedName name="FORM817_3" localSheetId="10">#REF!</definedName>
    <definedName name="FORM817_3">#REF!</definedName>
    <definedName name="FORM818" localSheetId="8">[65]DIV8!#REF!</definedName>
    <definedName name="FORM818" localSheetId="13">[65]DIV8!#REF!</definedName>
    <definedName name="FORM818" localSheetId="0">[65]DIV8!#REF!</definedName>
    <definedName name="FORM818" localSheetId="11">[65]DIV8!#REF!</definedName>
    <definedName name="FORM818" localSheetId="12">[65]DIV8!#REF!</definedName>
    <definedName name="FORM818" localSheetId="14">[65]DIV8!#REF!</definedName>
    <definedName name="FORM818" localSheetId="1">[65]DIV8!#REF!</definedName>
    <definedName name="FORM818" localSheetId="7">[65]DIV8!#REF!</definedName>
    <definedName name="FORM818" localSheetId="9">[65]DIV8!#REF!</definedName>
    <definedName name="FORM818" localSheetId="10">[65]DIV8!#REF!</definedName>
    <definedName name="FORM818">[65]DIV8!#REF!</definedName>
    <definedName name="FORM818_1" localSheetId="8">#REF!</definedName>
    <definedName name="FORM818_1" localSheetId="13">#REF!</definedName>
    <definedName name="FORM818_1" localSheetId="0">#REF!</definedName>
    <definedName name="FORM818_1" localSheetId="11">#REF!</definedName>
    <definedName name="FORM818_1" localSheetId="12">#REF!</definedName>
    <definedName name="FORM818_1" localSheetId="14">#REF!</definedName>
    <definedName name="FORM818_1" localSheetId="1">#REF!</definedName>
    <definedName name="FORM818_1" localSheetId="7">#REF!</definedName>
    <definedName name="FORM818_1" localSheetId="9">#REF!</definedName>
    <definedName name="FORM818_1" localSheetId="10">#REF!</definedName>
    <definedName name="FORM818_1">#REF!</definedName>
    <definedName name="FORM818_2" localSheetId="8">#REF!</definedName>
    <definedName name="FORM818_2" localSheetId="13">#REF!</definedName>
    <definedName name="FORM818_2" localSheetId="0">#REF!</definedName>
    <definedName name="FORM818_2" localSheetId="11">#REF!</definedName>
    <definedName name="FORM818_2" localSheetId="12">#REF!</definedName>
    <definedName name="FORM818_2" localSheetId="14">#REF!</definedName>
    <definedName name="FORM818_2" localSheetId="1">#REF!</definedName>
    <definedName name="FORM818_2" localSheetId="7">#REF!</definedName>
    <definedName name="FORM818_2" localSheetId="9">#REF!</definedName>
    <definedName name="FORM818_2" localSheetId="10">#REF!</definedName>
    <definedName name="FORM818_2">#REF!</definedName>
    <definedName name="FORM818_3" localSheetId="8">#REF!</definedName>
    <definedName name="FORM818_3" localSheetId="13">#REF!</definedName>
    <definedName name="FORM818_3" localSheetId="0">#REF!</definedName>
    <definedName name="FORM818_3" localSheetId="11">#REF!</definedName>
    <definedName name="FORM818_3" localSheetId="12">#REF!</definedName>
    <definedName name="FORM818_3" localSheetId="14">#REF!</definedName>
    <definedName name="FORM818_3" localSheetId="1">#REF!</definedName>
    <definedName name="FORM818_3" localSheetId="7">#REF!</definedName>
    <definedName name="FORM818_3" localSheetId="9">#REF!</definedName>
    <definedName name="FORM818_3" localSheetId="10">#REF!</definedName>
    <definedName name="FORM818_3">#REF!</definedName>
    <definedName name="FORM819" localSheetId="8">[65]DIV8!#REF!</definedName>
    <definedName name="FORM819" localSheetId="13">[65]DIV8!#REF!</definedName>
    <definedName name="FORM819" localSheetId="0">[65]DIV8!#REF!</definedName>
    <definedName name="FORM819" localSheetId="11">[65]DIV8!#REF!</definedName>
    <definedName name="FORM819" localSheetId="12">[65]DIV8!#REF!</definedName>
    <definedName name="FORM819" localSheetId="14">[65]DIV8!#REF!</definedName>
    <definedName name="FORM819" localSheetId="1">[65]DIV8!#REF!</definedName>
    <definedName name="FORM819" localSheetId="7">[65]DIV8!#REF!</definedName>
    <definedName name="FORM819" localSheetId="9">[65]DIV8!#REF!</definedName>
    <definedName name="FORM819" localSheetId="10">[65]DIV8!#REF!</definedName>
    <definedName name="FORM819">[65]DIV8!#REF!</definedName>
    <definedName name="FORM819_1" localSheetId="8">#REF!</definedName>
    <definedName name="FORM819_1" localSheetId="13">#REF!</definedName>
    <definedName name="FORM819_1" localSheetId="0">#REF!</definedName>
    <definedName name="FORM819_1" localSheetId="11">#REF!</definedName>
    <definedName name="FORM819_1" localSheetId="12">#REF!</definedName>
    <definedName name="FORM819_1" localSheetId="14">#REF!</definedName>
    <definedName name="FORM819_1" localSheetId="1">#REF!</definedName>
    <definedName name="FORM819_1" localSheetId="7">#REF!</definedName>
    <definedName name="FORM819_1" localSheetId="9">#REF!</definedName>
    <definedName name="FORM819_1" localSheetId="10">#REF!</definedName>
    <definedName name="FORM819_1">#REF!</definedName>
    <definedName name="FORM819_2" localSheetId="8">#REF!</definedName>
    <definedName name="FORM819_2" localSheetId="13">#REF!</definedName>
    <definedName name="FORM819_2" localSheetId="0">#REF!</definedName>
    <definedName name="FORM819_2" localSheetId="11">#REF!</definedName>
    <definedName name="FORM819_2" localSheetId="12">#REF!</definedName>
    <definedName name="FORM819_2" localSheetId="14">#REF!</definedName>
    <definedName name="FORM819_2" localSheetId="1">#REF!</definedName>
    <definedName name="FORM819_2" localSheetId="7">#REF!</definedName>
    <definedName name="FORM819_2" localSheetId="9">#REF!</definedName>
    <definedName name="FORM819_2" localSheetId="10">#REF!</definedName>
    <definedName name="FORM819_2">#REF!</definedName>
    <definedName name="FORM819_3" localSheetId="8">#REF!</definedName>
    <definedName name="FORM819_3" localSheetId="13">#REF!</definedName>
    <definedName name="FORM819_3" localSheetId="0">#REF!</definedName>
    <definedName name="FORM819_3" localSheetId="11">#REF!</definedName>
    <definedName name="FORM819_3" localSheetId="12">#REF!</definedName>
    <definedName name="FORM819_3" localSheetId="14">#REF!</definedName>
    <definedName name="FORM819_3" localSheetId="1">#REF!</definedName>
    <definedName name="FORM819_3" localSheetId="7">#REF!</definedName>
    <definedName name="FORM819_3" localSheetId="9">#REF!</definedName>
    <definedName name="FORM819_3" localSheetId="10">#REF!</definedName>
    <definedName name="FORM819_3">#REF!</definedName>
    <definedName name="FORM82" localSheetId="8">#REF!</definedName>
    <definedName name="FORM82" localSheetId="13">#REF!</definedName>
    <definedName name="FORM82" localSheetId="0">#REF!</definedName>
    <definedName name="FORM82" localSheetId="11">#REF!</definedName>
    <definedName name="FORM82" localSheetId="12">#REF!</definedName>
    <definedName name="FORM82" localSheetId="14">#REF!</definedName>
    <definedName name="FORM82" localSheetId="1">#REF!</definedName>
    <definedName name="FORM82" localSheetId="7">#REF!</definedName>
    <definedName name="FORM82" localSheetId="9">#REF!</definedName>
    <definedName name="FORM82" localSheetId="10">#REF!</definedName>
    <definedName name="FORM82">#REF!</definedName>
    <definedName name="FORM82_1" localSheetId="8">#REF!</definedName>
    <definedName name="FORM82_1" localSheetId="13">#REF!</definedName>
    <definedName name="FORM82_1" localSheetId="0">#REF!</definedName>
    <definedName name="FORM82_1" localSheetId="11">#REF!</definedName>
    <definedName name="FORM82_1" localSheetId="12">#REF!</definedName>
    <definedName name="FORM82_1" localSheetId="14">#REF!</definedName>
    <definedName name="FORM82_1" localSheetId="1">#REF!</definedName>
    <definedName name="FORM82_1" localSheetId="7">#REF!</definedName>
    <definedName name="FORM82_1" localSheetId="9">#REF!</definedName>
    <definedName name="FORM82_1" localSheetId="10">#REF!</definedName>
    <definedName name="FORM82_1">#REF!</definedName>
    <definedName name="FORM82_2" localSheetId="8">#REF!</definedName>
    <definedName name="FORM82_2" localSheetId="13">#REF!</definedName>
    <definedName name="FORM82_2" localSheetId="0">#REF!</definedName>
    <definedName name="FORM82_2" localSheetId="11">#REF!</definedName>
    <definedName name="FORM82_2" localSheetId="12">#REF!</definedName>
    <definedName name="FORM82_2" localSheetId="14">#REF!</definedName>
    <definedName name="FORM82_2" localSheetId="1">#REF!</definedName>
    <definedName name="FORM82_2" localSheetId="7">#REF!</definedName>
    <definedName name="FORM82_2" localSheetId="9">#REF!</definedName>
    <definedName name="FORM82_2" localSheetId="10">#REF!</definedName>
    <definedName name="FORM82_2">#REF!</definedName>
    <definedName name="FORM82_3" localSheetId="8">#REF!</definedName>
    <definedName name="FORM82_3" localSheetId="13">#REF!</definedName>
    <definedName name="FORM82_3" localSheetId="0">#REF!</definedName>
    <definedName name="FORM82_3" localSheetId="11">#REF!</definedName>
    <definedName name="FORM82_3" localSheetId="12">#REF!</definedName>
    <definedName name="FORM82_3" localSheetId="14">#REF!</definedName>
    <definedName name="FORM82_3" localSheetId="1">#REF!</definedName>
    <definedName name="FORM82_3" localSheetId="7">#REF!</definedName>
    <definedName name="FORM82_3" localSheetId="9">#REF!</definedName>
    <definedName name="FORM82_3" localSheetId="10">#REF!</definedName>
    <definedName name="FORM82_3">#REF!</definedName>
    <definedName name="FORM83" localSheetId="8">[65]DIV8!#REF!</definedName>
    <definedName name="FORM83" localSheetId="13">[65]DIV8!#REF!</definedName>
    <definedName name="FORM83" localSheetId="0">[65]DIV8!#REF!</definedName>
    <definedName name="FORM83" localSheetId="11">[65]DIV8!#REF!</definedName>
    <definedName name="FORM83" localSheetId="12">[65]DIV8!#REF!</definedName>
    <definedName name="FORM83" localSheetId="14">[65]DIV8!#REF!</definedName>
    <definedName name="FORM83" localSheetId="1">[65]DIV8!#REF!</definedName>
    <definedName name="FORM83" localSheetId="7">[65]DIV8!#REF!</definedName>
    <definedName name="FORM83" localSheetId="9">[65]DIV8!#REF!</definedName>
    <definedName name="FORM83" localSheetId="10">[65]DIV8!#REF!</definedName>
    <definedName name="FORM83">[65]DIV8!#REF!</definedName>
    <definedName name="FORM841" localSheetId="8">#REF!</definedName>
    <definedName name="FORM841" localSheetId="13">#REF!</definedName>
    <definedName name="FORM841" localSheetId="0">#REF!</definedName>
    <definedName name="FORM841" localSheetId="11">#REF!</definedName>
    <definedName name="FORM841" localSheetId="12">#REF!</definedName>
    <definedName name="FORM841" localSheetId="14">#REF!</definedName>
    <definedName name="FORM841" localSheetId="1">#REF!</definedName>
    <definedName name="FORM841" localSheetId="7">#REF!</definedName>
    <definedName name="FORM841" localSheetId="9">#REF!</definedName>
    <definedName name="FORM841" localSheetId="10">#REF!</definedName>
    <definedName name="FORM841">#REF!</definedName>
    <definedName name="FORM841_1" localSheetId="8">#REF!</definedName>
    <definedName name="FORM841_1" localSheetId="13">#REF!</definedName>
    <definedName name="FORM841_1" localSheetId="0">#REF!</definedName>
    <definedName name="FORM841_1" localSheetId="11">#REF!</definedName>
    <definedName name="FORM841_1" localSheetId="12">#REF!</definedName>
    <definedName name="FORM841_1" localSheetId="14">#REF!</definedName>
    <definedName name="FORM841_1" localSheetId="1">#REF!</definedName>
    <definedName name="FORM841_1" localSheetId="7">#REF!</definedName>
    <definedName name="FORM841_1" localSheetId="9">#REF!</definedName>
    <definedName name="FORM841_1" localSheetId="10">#REF!</definedName>
    <definedName name="FORM841_1">#REF!</definedName>
    <definedName name="FORM841_2" localSheetId="8">#REF!</definedName>
    <definedName name="FORM841_2" localSheetId="13">#REF!</definedName>
    <definedName name="FORM841_2" localSheetId="0">#REF!</definedName>
    <definedName name="FORM841_2" localSheetId="11">#REF!</definedName>
    <definedName name="FORM841_2" localSheetId="12">#REF!</definedName>
    <definedName name="FORM841_2" localSheetId="14">#REF!</definedName>
    <definedName name="FORM841_2" localSheetId="1">#REF!</definedName>
    <definedName name="FORM841_2" localSheetId="7">#REF!</definedName>
    <definedName name="FORM841_2" localSheetId="9">#REF!</definedName>
    <definedName name="FORM841_2" localSheetId="10">#REF!</definedName>
    <definedName name="FORM841_2">#REF!</definedName>
    <definedName name="FORM841_3" localSheetId="8">#REF!</definedName>
    <definedName name="FORM841_3" localSheetId="13">#REF!</definedName>
    <definedName name="FORM841_3" localSheetId="0">#REF!</definedName>
    <definedName name="FORM841_3" localSheetId="11">#REF!</definedName>
    <definedName name="FORM841_3" localSheetId="12">#REF!</definedName>
    <definedName name="FORM841_3" localSheetId="14">#REF!</definedName>
    <definedName name="FORM841_3" localSheetId="1">#REF!</definedName>
    <definedName name="FORM841_3" localSheetId="7">#REF!</definedName>
    <definedName name="FORM841_3" localSheetId="9">#REF!</definedName>
    <definedName name="FORM841_3" localSheetId="10">#REF!</definedName>
    <definedName name="FORM841_3">#REF!</definedName>
    <definedName name="FORM8410" localSheetId="8">#REF!</definedName>
    <definedName name="FORM8410" localSheetId="13">#REF!</definedName>
    <definedName name="FORM8410" localSheetId="0">#REF!</definedName>
    <definedName name="FORM8410" localSheetId="11">#REF!</definedName>
    <definedName name="FORM8410" localSheetId="12">#REF!</definedName>
    <definedName name="FORM8410" localSheetId="14">#REF!</definedName>
    <definedName name="FORM8410" localSheetId="1">#REF!</definedName>
    <definedName name="FORM8410" localSheetId="7">#REF!</definedName>
    <definedName name="FORM8410" localSheetId="9">#REF!</definedName>
    <definedName name="FORM8410" localSheetId="10">#REF!</definedName>
    <definedName name="FORM8410">#REF!</definedName>
    <definedName name="FORM8410_1" localSheetId="8">#REF!</definedName>
    <definedName name="FORM8410_1" localSheetId="13">#REF!</definedName>
    <definedName name="FORM8410_1" localSheetId="0">#REF!</definedName>
    <definedName name="FORM8410_1" localSheetId="11">#REF!</definedName>
    <definedName name="FORM8410_1" localSheetId="12">#REF!</definedName>
    <definedName name="FORM8410_1" localSheetId="14">#REF!</definedName>
    <definedName name="FORM8410_1" localSheetId="1">#REF!</definedName>
    <definedName name="FORM8410_1" localSheetId="7">#REF!</definedName>
    <definedName name="FORM8410_1" localSheetId="9">#REF!</definedName>
    <definedName name="FORM8410_1" localSheetId="10">#REF!</definedName>
    <definedName name="FORM8410_1">#REF!</definedName>
    <definedName name="FORM8410_2" localSheetId="8">#REF!</definedName>
    <definedName name="FORM8410_2" localSheetId="13">#REF!</definedName>
    <definedName name="FORM8410_2" localSheetId="0">#REF!</definedName>
    <definedName name="FORM8410_2" localSheetId="11">#REF!</definedName>
    <definedName name="FORM8410_2" localSheetId="12">#REF!</definedName>
    <definedName name="FORM8410_2" localSheetId="14">#REF!</definedName>
    <definedName name="FORM8410_2" localSheetId="1">#REF!</definedName>
    <definedName name="FORM8410_2" localSheetId="7">#REF!</definedName>
    <definedName name="FORM8410_2" localSheetId="9">#REF!</definedName>
    <definedName name="FORM8410_2" localSheetId="10">#REF!</definedName>
    <definedName name="FORM8410_2">#REF!</definedName>
    <definedName name="FORM8410_3" localSheetId="8">#REF!</definedName>
    <definedName name="FORM8410_3" localSheetId="13">#REF!</definedName>
    <definedName name="FORM8410_3" localSheetId="0">#REF!</definedName>
    <definedName name="FORM8410_3" localSheetId="11">#REF!</definedName>
    <definedName name="FORM8410_3" localSheetId="12">#REF!</definedName>
    <definedName name="FORM8410_3" localSheetId="14">#REF!</definedName>
    <definedName name="FORM8410_3" localSheetId="1">#REF!</definedName>
    <definedName name="FORM8410_3" localSheetId="7">#REF!</definedName>
    <definedName name="FORM8410_3" localSheetId="9">#REF!</definedName>
    <definedName name="FORM8410_3" localSheetId="10">#REF!</definedName>
    <definedName name="FORM8410_3">#REF!</definedName>
    <definedName name="FORM842" localSheetId="8">#REF!</definedName>
    <definedName name="FORM842" localSheetId="13">#REF!</definedName>
    <definedName name="FORM842" localSheetId="0">#REF!</definedName>
    <definedName name="FORM842" localSheetId="11">#REF!</definedName>
    <definedName name="FORM842" localSheetId="12">#REF!</definedName>
    <definedName name="FORM842" localSheetId="14">#REF!</definedName>
    <definedName name="FORM842" localSheetId="1">#REF!</definedName>
    <definedName name="FORM842" localSheetId="7">#REF!</definedName>
    <definedName name="FORM842" localSheetId="9">#REF!</definedName>
    <definedName name="FORM842" localSheetId="10">#REF!</definedName>
    <definedName name="FORM842">#REF!</definedName>
    <definedName name="FORM842_1" localSheetId="8">#REF!</definedName>
    <definedName name="FORM842_1" localSheetId="13">#REF!</definedName>
    <definedName name="FORM842_1" localSheetId="0">#REF!</definedName>
    <definedName name="FORM842_1" localSheetId="11">#REF!</definedName>
    <definedName name="FORM842_1" localSheetId="12">#REF!</definedName>
    <definedName name="FORM842_1" localSheetId="14">#REF!</definedName>
    <definedName name="FORM842_1" localSheetId="1">#REF!</definedName>
    <definedName name="FORM842_1" localSheetId="7">#REF!</definedName>
    <definedName name="FORM842_1" localSheetId="9">#REF!</definedName>
    <definedName name="FORM842_1" localSheetId="10">#REF!</definedName>
    <definedName name="FORM842_1">#REF!</definedName>
    <definedName name="FORM842_2" localSheetId="8">#REF!</definedName>
    <definedName name="FORM842_2" localSheetId="13">#REF!</definedName>
    <definedName name="FORM842_2" localSheetId="0">#REF!</definedName>
    <definedName name="FORM842_2" localSheetId="11">#REF!</definedName>
    <definedName name="FORM842_2" localSheetId="12">#REF!</definedName>
    <definedName name="FORM842_2" localSheetId="14">#REF!</definedName>
    <definedName name="FORM842_2" localSheetId="1">#REF!</definedName>
    <definedName name="FORM842_2" localSheetId="7">#REF!</definedName>
    <definedName name="FORM842_2" localSheetId="9">#REF!</definedName>
    <definedName name="FORM842_2" localSheetId="10">#REF!</definedName>
    <definedName name="FORM842_2">#REF!</definedName>
    <definedName name="FORM842_3" localSheetId="8">#REF!</definedName>
    <definedName name="FORM842_3" localSheetId="13">#REF!</definedName>
    <definedName name="FORM842_3" localSheetId="0">#REF!</definedName>
    <definedName name="FORM842_3" localSheetId="11">#REF!</definedName>
    <definedName name="FORM842_3" localSheetId="12">#REF!</definedName>
    <definedName name="FORM842_3" localSheetId="14">#REF!</definedName>
    <definedName name="FORM842_3" localSheetId="1">#REF!</definedName>
    <definedName name="FORM842_3" localSheetId="7">#REF!</definedName>
    <definedName name="FORM842_3" localSheetId="9">#REF!</definedName>
    <definedName name="FORM842_3" localSheetId="10">#REF!</definedName>
    <definedName name="FORM842_3">#REF!</definedName>
    <definedName name="FORM844" localSheetId="8">#REF!</definedName>
    <definedName name="FORM844" localSheetId="13">#REF!</definedName>
    <definedName name="FORM844" localSheetId="0">#REF!</definedName>
    <definedName name="FORM844" localSheetId="11">#REF!</definedName>
    <definedName name="FORM844" localSheetId="12">#REF!</definedName>
    <definedName name="FORM844" localSheetId="14">#REF!</definedName>
    <definedName name="FORM844" localSheetId="1">#REF!</definedName>
    <definedName name="FORM844" localSheetId="7">#REF!</definedName>
    <definedName name="FORM844" localSheetId="9">#REF!</definedName>
    <definedName name="FORM844" localSheetId="10">#REF!</definedName>
    <definedName name="FORM844">#REF!</definedName>
    <definedName name="FORM845" localSheetId="8">#REF!</definedName>
    <definedName name="FORM845" localSheetId="13">#REF!</definedName>
    <definedName name="FORM845" localSheetId="0">#REF!</definedName>
    <definedName name="FORM845" localSheetId="11">#REF!</definedName>
    <definedName name="FORM845" localSheetId="12">#REF!</definedName>
    <definedName name="FORM845" localSheetId="14">#REF!</definedName>
    <definedName name="FORM845" localSheetId="1">#REF!</definedName>
    <definedName name="FORM845" localSheetId="7">#REF!</definedName>
    <definedName name="FORM845" localSheetId="9">#REF!</definedName>
    <definedName name="FORM845" localSheetId="10">#REF!</definedName>
    <definedName name="FORM845">#REF!</definedName>
    <definedName name="FORM846" localSheetId="8">#REF!</definedName>
    <definedName name="FORM846" localSheetId="13">#REF!</definedName>
    <definedName name="FORM846" localSheetId="0">#REF!</definedName>
    <definedName name="FORM846" localSheetId="11">#REF!</definedName>
    <definedName name="FORM846" localSheetId="12">#REF!</definedName>
    <definedName name="FORM846" localSheetId="14">#REF!</definedName>
    <definedName name="FORM846" localSheetId="1">#REF!</definedName>
    <definedName name="FORM846" localSheetId="7">#REF!</definedName>
    <definedName name="FORM846" localSheetId="9">#REF!</definedName>
    <definedName name="FORM846" localSheetId="10">#REF!</definedName>
    <definedName name="FORM846">#REF!</definedName>
    <definedName name="FORM846_1" localSheetId="8">#REF!</definedName>
    <definedName name="FORM846_1" localSheetId="13">#REF!</definedName>
    <definedName name="FORM846_1" localSheetId="0">#REF!</definedName>
    <definedName name="FORM846_1" localSheetId="11">#REF!</definedName>
    <definedName name="FORM846_1" localSheetId="12">#REF!</definedName>
    <definedName name="FORM846_1" localSheetId="14">#REF!</definedName>
    <definedName name="FORM846_1" localSheetId="1">#REF!</definedName>
    <definedName name="FORM846_1" localSheetId="7">#REF!</definedName>
    <definedName name="FORM846_1" localSheetId="9">#REF!</definedName>
    <definedName name="FORM846_1" localSheetId="10">#REF!</definedName>
    <definedName name="FORM846_1">#REF!</definedName>
    <definedName name="FORM846_2" localSheetId="8">#REF!</definedName>
    <definedName name="FORM846_2" localSheetId="13">#REF!</definedName>
    <definedName name="FORM846_2" localSheetId="0">#REF!</definedName>
    <definedName name="FORM846_2" localSheetId="11">#REF!</definedName>
    <definedName name="FORM846_2" localSheetId="12">#REF!</definedName>
    <definedName name="FORM846_2" localSheetId="14">#REF!</definedName>
    <definedName name="FORM846_2" localSheetId="1">#REF!</definedName>
    <definedName name="FORM846_2" localSheetId="7">#REF!</definedName>
    <definedName name="FORM846_2" localSheetId="9">#REF!</definedName>
    <definedName name="FORM846_2" localSheetId="10">#REF!</definedName>
    <definedName name="FORM846_2">#REF!</definedName>
    <definedName name="FORM846_3" localSheetId="8">#REF!</definedName>
    <definedName name="FORM846_3" localSheetId="13">#REF!</definedName>
    <definedName name="FORM846_3" localSheetId="0">#REF!</definedName>
    <definedName name="FORM846_3" localSheetId="11">#REF!</definedName>
    <definedName name="FORM846_3" localSheetId="12">#REF!</definedName>
    <definedName name="FORM846_3" localSheetId="14">#REF!</definedName>
    <definedName name="FORM846_3" localSheetId="1">#REF!</definedName>
    <definedName name="FORM846_3" localSheetId="7">#REF!</definedName>
    <definedName name="FORM846_3" localSheetId="9">#REF!</definedName>
    <definedName name="FORM846_3" localSheetId="10">#REF!</definedName>
    <definedName name="FORM846_3">#REF!</definedName>
    <definedName name="FORM847" localSheetId="8">#REF!</definedName>
    <definedName name="FORM847" localSheetId="13">#REF!</definedName>
    <definedName name="FORM847" localSheetId="0">#REF!</definedName>
    <definedName name="FORM847" localSheetId="11">#REF!</definedName>
    <definedName name="FORM847" localSheetId="12">#REF!</definedName>
    <definedName name="FORM847" localSheetId="14">#REF!</definedName>
    <definedName name="FORM847" localSheetId="1">#REF!</definedName>
    <definedName name="FORM847" localSheetId="7">#REF!</definedName>
    <definedName name="FORM847" localSheetId="9">#REF!</definedName>
    <definedName name="FORM847" localSheetId="10">#REF!</definedName>
    <definedName name="FORM847">#REF!</definedName>
    <definedName name="FORM847_1" localSheetId="8">#REF!</definedName>
    <definedName name="FORM847_1" localSheetId="13">#REF!</definedName>
    <definedName name="FORM847_1" localSheetId="0">#REF!</definedName>
    <definedName name="FORM847_1" localSheetId="11">#REF!</definedName>
    <definedName name="FORM847_1" localSheetId="12">#REF!</definedName>
    <definedName name="FORM847_1" localSheetId="14">#REF!</definedName>
    <definedName name="FORM847_1" localSheetId="1">#REF!</definedName>
    <definedName name="FORM847_1" localSheetId="7">#REF!</definedName>
    <definedName name="FORM847_1" localSheetId="9">#REF!</definedName>
    <definedName name="FORM847_1" localSheetId="10">#REF!</definedName>
    <definedName name="FORM847_1">#REF!</definedName>
    <definedName name="FORM847_2" localSheetId="8">#REF!</definedName>
    <definedName name="FORM847_2" localSheetId="13">#REF!</definedName>
    <definedName name="FORM847_2" localSheetId="0">#REF!</definedName>
    <definedName name="FORM847_2" localSheetId="11">#REF!</definedName>
    <definedName name="FORM847_2" localSheetId="12">#REF!</definedName>
    <definedName name="FORM847_2" localSheetId="14">#REF!</definedName>
    <definedName name="FORM847_2" localSheetId="1">#REF!</definedName>
    <definedName name="FORM847_2" localSheetId="7">#REF!</definedName>
    <definedName name="FORM847_2" localSheetId="9">#REF!</definedName>
    <definedName name="FORM847_2" localSheetId="10">#REF!</definedName>
    <definedName name="FORM847_2">#REF!</definedName>
    <definedName name="FORM847_3" localSheetId="8">#REF!</definedName>
    <definedName name="FORM847_3" localSheetId="13">#REF!</definedName>
    <definedName name="FORM847_3" localSheetId="0">#REF!</definedName>
    <definedName name="FORM847_3" localSheetId="11">#REF!</definedName>
    <definedName name="FORM847_3" localSheetId="12">#REF!</definedName>
    <definedName name="FORM847_3" localSheetId="14">#REF!</definedName>
    <definedName name="FORM847_3" localSheetId="1">#REF!</definedName>
    <definedName name="FORM847_3" localSheetId="7">#REF!</definedName>
    <definedName name="FORM847_3" localSheetId="9">#REF!</definedName>
    <definedName name="FORM847_3" localSheetId="10">#REF!</definedName>
    <definedName name="FORM847_3">#REF!</definedName>
    <definedName name="FORM910" localSheetId="8">#REF!</definedName>
    <definedName name="FORM910" localSheetId="13">#REF!</definedName>
    <definedName name="FORM910" localSheetId="0">#REF!</definedName>
    <definedName name="FORM910" localSheetId="11">#REF!</definedName>
    <definedName name="FORM910" localSheetId="12">#REF!</definedName>
    <definedName name="FORM910" localSheetId="14">#REF!</definedName>
    <definedName name="FORM910" localSheetId="1">#REF!</definedName>
    <definedName name="FORM910" localSheetId="7">#REF!</definedName>
    <definedName name="FORM910" localSheetId="9">#REF!</definedName>
    <definedName name="FORM910" localSheetId="10">#REF!</definedName>
    <definedName name="FORM910">#REF!</definedName>
    <definedName name="FORM911" localSheetId="8">#REF!</definedName>
    <definedName name="FORM911" localSheetId="13">#REF!</definedName>
    <definedName name="FORM911" localSheetId="0">#REF!</definedName>
    <definedName name="FORM911" localSheetId="11">#REF!</definedName>
    <definedName name="FORM911" localSheetId="12">#REF!</definedName>
    <definedName name="FORM911" localSheetId="14">#REF!</definedName>
    <definedName name="FORM911" localSheetId="1">#REF!</definedName>
    <definedName name="FORM911" localSheetId="7">#REF!</definedName>
    <definedName name="FORM911" localSheetId="9">#REF!</definedName>
    <definedName name="FORM911" localSheetId="10">#REF!</definedName>
    <definedName name="FORM911">#REF!</definedName>
    <definedName name="FORM912" localSheetId="8">#REF!</definedName>
    <definedName name="FORM912" localSheetId="13">#REF!</definedName>
    <definedName name="FORM912" localSheetId="0">#REF!</definedName>
    <definedName name="FORM912" localSheetId="11">#REF!</definedName>
    <definedName name="FORM912" localSheetId="12">#REF!</definedName>
    <definedName name="FORM912" localSheetId="14">#REF!</definedName>
    <definedName name="FORM912" localSheetId="1">#REF!</definedName>
    <definedName name="FORM912" localSheetId="7">#REF!</definedName>
    <definedName name="FORM912" localSheetId="9">#REF!</definedName>
    <definedName name="FORM912" localSheetId="10">#REF!</definedName>
    <definedName name="FORM912">#REF!</definedName>
    <definedName name="FORM913" localSheetId="8">#REF!</definedName>
    <definedName name="FORM913" localSheetId="13">#REF!</definedName>
    <definedName name="FORM913" localSheetId="0">#REF!</definedName>
    <definedName name="FORM913" localSheetId="11">#REF!</definedName>
    <definedName name="FORM913" localSheetId="12">#REF!</definedName>
    <definedName name="FORM913" localSheetId="14">#REF!</definedName>
    <definedName name="FORM913" localSheetId="1">#REF!</definedName>
    <definedName name="FORM913" localSheetId="7">#REF!</definedName>
    <definedName name="FORM913" localSheetId="9">#REF!</definedName>
    <definedName name="FORM913" localSheetId="10">#REF!</definedName>
    <definedName name="FORM913">#REF!</definedName>
    <definedName name="FORM914" localSheetId="8">#REF!</definedName>
    <definedName name="FORM914" localSheetId="13">#REF!</definedName>
    <definedName name="FORM914" localSheetId="0">#REF!</definedName>
    <definedName name="FORM914" localSheetId="11">#REF!</definedName>
    <definedName name="FORM914" localSheetId="12">#REF!</definedName>
    <definedName name="FORM914" localSheetId="14">#REF!</definedName>
    <definedName name="FORM914" localSheetId="1">#REF!</definedName>
    <definedName name="FORM914" localSheetId="7">#REF!</definedName>
    <definedName name="FORM914" localSheetId="9">#REF!</definedName>
    <definedName name="FORM914" localSheetId="10">#REF!</definedName>
    <definedName name="FORM914">#REF!</definedName>
    <definedName name="FORM915" localSheetId="8">#REF!</definedName>
    <definedName name="FORM915" localSheetId="13">#REF!</definedName>
    <definedName name="FORM915" localSheetId="0">#REF!</definedName>
    <definedName name="FORM915" localSheetId="11">#REF!</definedName>
    <definedName name="FORM915" localSheetId="12">#REF!</definedName>
    <definedName name="FORM915" localSheetId="14">#REF!</definedName>
    <definedName name="FORM915" localSheetId="1">#REF!</definedName>
    <definedName name="FORM915" localSheetId="7">#REF!</definedName>
    <definedName name="FORM915" localSheetId="9">#REF!</definedName>
    <definedName name="FORM915" localSheetId="10">#REF!</definedName>
    <definedName name="FORM915">#REF!</definedName>
    <definedName name="FORM916" localSheetId="8">#REF!</definedName>
    <definedName name="FORM916" localSheetId="13">#REF!</definedName>
    <definedName name="FORM916" localSheetId="0">#REF!</definedName>
    <definedName name="FORM916" localSheetId="11">#REF!</definedName>
    <definedName name="FORM916" localSheetId="12">#REF!</definedName>
    <definedName name="FORM916" localSheetId="14">#REF!</definedName>
    <definedName name="FORM916" localSheetId="1">#REF!</definedName>
    <definedName name="FORM916" localSheetId="7">#REF!</definedName>
    <definedName name="FORM916" localSheetId="9">#REF!</definedName>
    <definedName name="FORM916" localSheetId="10">#REF!</definedName>
    <definedName name="FORM916">#REF!</definedName>
    <definedName name="FORM917" localSheetId="8">#REF!</definedName>
    <definedName name="FORM917" localSheetId="13">#REF!</definedName>
    <definedName name="FORM917" localSheetId="0">#REF!</definedName>
    <definedName name="FORM917" localSheetId="11">#REF!</definedName>
    <definedName name="FORM917" localSheetId="12">#REF!</definedName>
    <definedName name="FORM917" localSheetId="14">#REF!</definedName>
    <definedName name="FORM917" localSheetId="1">#REF!</definedName>
    <definedName name="FORM917" localSheetId="7">#REF!</definedName>
    <definedName name="FORM917" localSheetId="9">#REF!</definedName>
    <definedName name="FORM917" localSheetId="10">#REF!</definedName>
    <definedName name="FORM917">#REF!</definedName>
    <definedName name="FORM918" localSheetId="8">#REF!</definedName>
    <definedName name="FORM918" localSheetId="13">#REF!</definedName>
    <definedName name="FORM918" localSheetId="0">#REF!</definedName>
    <definedName name="FORM918" localSheetId="11">#REF!</definedName>
    <definedName name="FORM918" localSheetId="12">#REF!</definedName>
    <definedName name="FORM918" localSheetId="14">#REF!</definedName>
    <definedName name="FORM918" localSheetId="1">#REF!</definedName>
    <definedName name="FORM918" localSheetId="7">#REF!</definedName>
    <definedName name="FORM918" localSheetId="9">#REF!</definedName>
    <definedName name="FORM918" localSheetId="10">#REF!</definedName>
    <definedName name="FORM918">#REF!</definedName>
    <definedName name="FORM919" localSheetId="8">#REF!</definedName>
    <definedName name="FORM919" localSheetId="13">#REF!</definedName>
    <definedName name="FORM919" localSheetId="0">#REF!</definedName>
    <definedName name="FORM919" localSheetId="11">#REF!</definedName>
    <definedName name="FORM919" localSheetId="12">#REF!</definedName>
    <definedName name="FORM919" localSheetId="14">#REF!</definedName>
    <definedName name="FORM919" localSheetId="1">#REF!</definedName>
    <definedName name="FORM919" localSheetId="7">#REF!</definedName>
    <definedName name="FORM919" localSheetId="9">#REF!</definedName>
    <definedName name="FORM919" localSheetId="10">#REF!</definedName>
    <definedName name="FORM919">#REF!</definedName>
    <definedName name="FORM920" localSheetId="8">#REF!</definedName>
    <definedName name="FORM920" localSheetId="13">#REF!</definedName>
    <definedName name="FORM920" localSheetId="0">#REF!</definedName>
    <definedName name="FORM920" localSheetId="11">#REF!</definedName>
    <definedName name="FORM920" localSheetId="12">#REF!</definedName>
    <definedName name="FORM920" localSheetId="14">#REF!</definedName>
    <definedName name="FORM920" localSheetId="1">#REF!</definedName>
    <definedName name="FORM920" localSheetId="7">#REF!</definedName>
    <definedName name="FORM920" localSheetId="9">#REF!</definedName>
    <definedName name="FORM920" localSheetId="10">#REF!</definedName>
    <definedName name="FORM920">#REF!</definedName>
    <definedName name="FORM94" localSheetId="8">#REF!</definedName>
    <definedName name="FORM94" localSheetId="13">#REF!</definedName>
    <definedName name="FORM94" localSheetId="0">#REF!</definedName>
    <definedName name="FORM94" localSheetId="11">#REF!</definedName>
    <definedName name="FORM94" localSheetId="12">#REF!</definedName>
    <definedName name="FORM94" localSheetId="14">#REF!</definedName>
    <definedName name="FORM94" localSheetId="1">#REF!</definedName>
    <definedName name="FORM94" localSheetId="7">#REF!</definedName>
    <definedName name="FORM94" localSheetId="9">#REF!</definedName>
    <definedName name="FORM94" localSheetId="10">#REF!</definedName>
    <definedName name="FORM94">#REF!</definedName>
    <definedName name="FORM95" localSheetId="8">#REF!</definedName>
    <definedName name="FORM95" localSheetId="13">#REF!</definedName>
    <definedName name="FORM95" localSheetId="0">#REF!</definedName>
    <definedName name="FORM95" localSheetId="11">#REF!</definedName>
    <definedName name="FORM95" localSheetId="12">#REF!</definedName>
    <definedName name="FORM95" localSheetId="14">#REF!</definedName>
    <definedName name="FORM95" localSheetId="1">#REF!</definedName>
    <definedName name="FORM95" localSheetId="7">#REF!</definedName>
    <definedName name="FORM95" localSheetId="9">#REF!</definedName>
    <definedName name="FORM95" localSheetId="10">#REF!</definedName>
    <definedName name="FORM95">#REF!</definedName>
    <definedName name="FORM96" localSheetId="8">#REF!</definedName>
    <definedName name="FORM96" localSheetId="13">#REF!</definedName>
    <definedName name="FORM96" localSheetId="0">#REF!</definedName>
    <definedName name="FORM96" localSheetId="11">#REF!</definedName>
    <definedName name="FORM96" localSheetId="12">#REF!</definedName>
    <definedName name="FORM96" localSheetId="14">#REF!</definedName>
    <definedName name="FORM96" localSheetId="1">#REF!</definedName>
    <definedName name="FORM96" localSheetId="7">#REF!</definedName>
    <definedName name="FORM96" localSheetId="9">#REF!</definedName>
    <definedName name="FORM96" localSheetId="10">#REF!</definedName>
    <definedName name="FORM96">#REF!</definedName>
    <definedName name="FORM97" localSheetId="8">#REF!</definedName>
    <definedName name="FORM97" localSheetId="13">#REF!</definedName>
    <definedName name="FORM97" localSheetId="0">#REF!</definedName>
    <definedName name="FORM97" localSheetId="11">#REF!</definedName>
    <definedName name="FORM97" localSheetId="12">#REF!</definedName>
    <definedName name="FORM97" localSheetId="14">#REF!</definedName>
    <definedName name="FORM97" localSheetId="1">#REF!</definedName>
    <definedName name="FORM97" localSheetId="7">#REF!</definedName>
    <definedName name="FORM97" localSheetId="9">#REF!</definedName>
    <definedName name="FORM97" localSheetId="10">#REF!</definedName>
    <definedName name="FORM97">#REF!</definedName>
    <definedName name="FORM98" localSheetId="8">#REF!</definedName>
    <definedName name="FORM98" localSheetId="13">#REF!</definedName>
    <definedName name="FORM98" localSheetId="0">#REF!</definedName>
    <definedName name="FORM98" localSheetId="11">#REF!</definedName>
    <definedName name="FORM98" localSheetId="12">#REF!</definedName>
    <definedName name="FORM98" localSheetId="14">#REF!</definedName>
    <definedName name="FORM98" localSheetId="1">#REF!</definedName>
    <definedName name="FORM98" localSheetId="7">#REF!</definedName>
    <definedName name="FORM98" localSheetId="9">#REF!</definedName>
    <definedName name="FORM98" localSheetId="10">#REF!</definedName>
    <definedName name="FORM98">#REF!</definedName>
    <definedName name="FORM99" localSheetId="8">#REF!</definedName>
    <definedName name="FORM99" localSheetId="13">#REF!</definedName>
    <definedName name="FORM99" localSheetId="0">#REF!</definedName>
    <definedName name="FORM99" localSheetId="11">#REF!</definedName>
    <definedName name="FORM99" localSheetId="12">#REF!</definedName>
    <definedName name="FORM99" localSheetId="14">#REF!</definedName>
    <definedName name="FORM99" localSheetId="1">#REF!</definedName>
    <definedName name="FORM99" localSheetId="7">#REF!</definedName>
    <definedName name="FORM99" localSheetId="9">#REF!</definedName>
    <definedName name="FORM99" localSheetId="10">#REF!</definedName>
    <definedName name="FORM99">#REF!</definedName>
    <definedName name="FORMGEOTEKSTIL" localSheetId="8">[14]NP!#REF!</definedName>
    <definedName name="FORMGEOTEKSTIL" localSheetId="13">[14]NP!#REF!</definedName>
    <definedName name="FORMGEOTEKSTIL" localSheetId="0">[14]NP!#REF!</definedName>
    <definedName name="FORMGEOTEKSTIL" localSheetId="11">[14]NP!#REF!</definedName>
    <definedName name="FORMGEOTEKSTIL" localSheetId="12">[14]NP!#REF!</definedName>
    <definedName name="FORMGEOTEKSTIL" localSheetId="14">[14]NP!#REF!</definedName>
    <definedName name="FORMGEOTEKSTIL" localSheetId="1">[14]NP!#REF!</definedName>
    <definedName name="FORMGEOTEKSTIL" localSheetId="7">[14]NP!#REF!</definedName>
    <definedName name="FORMGEOTEKSTIL" localSheetId="9">[14]NP!#REF!</definedName>
    <definedName name="FORMGEOTEKSTIL" localSheetId="10">[14]NP!#REF!</definedName>
    <definedName name="FORMGEOTEKSTIL">[14]NP!#REF!</definedName>
    <definedName name="formika" localSheetId="8">'[33]harga lama'!#REF!</definedName>
    <definedName name="formika" localSheetId="13">'[33]harga lama'!#REF!</definedName>
    <definedName name="formika" localSheetId="0">'[33]harga lama'!#REF!</definedName>
    <definedName name="formika" localSheetId="11">'[33]harga lama'!#REF!</definedName>
    <definedName name="formika" localSheetId="12">'[33]harga lama'!#REF!</definedName>
    <definedName name="formika" localSheetId="14">'[33]harga lama'!#REF!</definedName>
    <definedName name="formika" localSheetId="1">'[33]harga lama'!#REF!</definedName>
    <definedName name="formika" localSheetId="7">'[33]harga lama'!#REF!</definedName>
    <definedName name="formika" localSheetId="9">'[33]harga lama'!#REF!</definedName>
    <definedName name="formika" localSheetId="10">'[33]harga lama'!#REF!</definedName>
    <definedName name="formika">'[33]harga lama'!#REF!</definedName>
    <definedName name="FORMLatasirK" localSheetId="8">#REF!</definedName>
    <definedName name="FORMLatasirK" localSheetId="13">#REF!</definedName>
    <definedName name="FORMLatasirK" localSheetId="0">#REF!</definedName>
    <definedName name="FORMLatasirK" localSheetId="11">#REF!</definedName>
    <definedName name="FORMLatasirK" localSheetId="12">#REF!</definedName>
    <definedName name="FORMLatasirK" localSheetId="14">#REF!</definedName>
    <definedName name="FORMLatasirK" localSheetId="1">#REF!</definedName>
    <definedName name="FORMLatasirK" localSheetId="7">#REF!</definedName>
    <definedName name="FORMLatasirK" localSheetId="9">#REF!</definedName>
    <definedName name="FORMLatasirK" localSheetId="10">#REF!</definedName>
    <definedName name="FORMLatasirK">#REF!</definedName>
    <definedName name="FORMLatasirKL" localSheetId="8">#REF!</definedName>
    <definedName name="FORMLatasirKL" localSheetId="13">#REF!</definedName>
    <definedName name="FORMLatasirKL" localSheetId="0">#REF!</definedName>
    <definedName name="FORMLatasirKL" localSheetId="11">#REF!</definedName>
    <definedName name="FORMLatasirKL" localSheetId="12">#REF!</definedName>
    <definedName name="FORMLatasirKL" localSheetId="14">#REF!</definedName>
    <definedName name="FORMLatasirKL" localSheetId="1">#REF!</definedName>
    <definedName name="FORMLatasirKL" localSheetId="7">#REF!</definedName>
    <definedName name="FORMLatasirKL" localSheetId="9">#REF!</definedName>
    <definedName name="FORMLatasirKL" localSheetId="10">#REF!</definedName>
    <definedName name="FORMLatasirKL">#REF!</definedName>
    <definedName name="From.a" localSheetId="8">'[66]Form A'!#REF!</definedName>
    <definedName name="From.a" localSheetId="13">'[66]Form A'!#REF!</definedName>
    <definedName name="From.a" localSheetId="0">'[66]Form A'!#REF!</definedName>
    <definedName name="From.a" localSheetId="11">'[66]Form A'!#REF!</definedName>
    <definedName name="From.a" localSheetId="12">'[66]Form A'!#REF!</definedName>
    <definedName name="From.a" localSheetId="14">'[66]Form A'!#REF!</definedName>
    <definedName name="From.a" localSheetId="1">'[66]Form A'!#REF!</definedName>
    <definedName name="From.a" localSheetId="7">'[66]Form A'!#REF!</definedName>
    <definedName name="From.a" localSheetId="9">'[66]Form A'!#REF!</definedName>
    <definedName name="From.a" localSheetId="10">'[66]Form A'!#REF!</definedName>
    <definedName name="From.a">'[66]Form A'!#REF!</definedName>
    <definedName name="FRRDS" localSheetId="8">#REF!</definedName>
    <definedName name="FRRDS" localSheetId="13">#REF!</definedName>
    <definedName name="FRRDS" localSheetId="0">#REF!</definedName>
    <definedName name="FRRDS" localSheetId="11">#REF!</definedName>
    <definedName name="FRRDS" localSheetId="12">#REF!</definedName>
    <definedName name="FRRDS" localSheetId="14">#REF!</definedName>
    <definedName name="FRRDS" localSheetId="1">#REF!</definedName>
    <definedName name="FRRDS" localSheetId="7">#REF!</definedName>
    <definedName name="FRRDS" localSheetId="9">#REF!</definedName>
    <definedName name="FRRDS" localSheetId="10">#REF!</definedName>
    <definedName name="FRRDS">#REF!</definedName>
    <definedName name="FULVIMIXER">[14]Peralatan!$A$1535:$J$1593</definedName>
    <definedName name="fw" localSheetId="8">#REF!</definedName>
    <definedName name="fw" localSheetId="13">#REF!</definedName>
    <definedName name="fw" localSheetId="0">#REF!</definedName>
    <definedName name="fw" localSheetId="11">#REF!</definedName>
    <definedName name="fw" localSheetId="12">#REF!</definedName>
    <definedName name="fw" localSheetId="14">#REF!</definedName>
    <definedName name="fw" localSheetId="1">#REF!</definedName>
    <definedName name="fw" localSheetId="7">#REF!</definedName>
    <definedName name="fw" localSheetId="9">#REF!</definedName>
    <definedName name="fw" localSheetId="10">#REF!</definedName>
    <definedName name="fw">#REF!</definedName>
    <definedName name="G." localSheetId="8">#REF!</definedName>
    <definedName name="G." localSheetId="13">#REF!</definedName>
    <definedName name="G." localSheetId="0">#REF!</definedName>
    <definedName name="G." localSheetId="11">#REF!</definedName>
    <definedName name="G." localSheetId="12">#REF!</definedName>
    <definedName name="G." localSheetId="14">#REF!</definedName>
    <definedName name="G." localSheetId="1">#REF!</definedName>
    <definedName name="G." localSheetId="7">#REF!</definedName>
    <definedName name="G." localSheetId="9">#REF!</definedName>
    <definedName name="G." localSheetId="10">#REF!</definedName>
    <definedName name="G.">#REF!</definedName>
    <definedName name="G.02">[31]ANALISA!$H$272</definedName>
    <definedName name="g.14" localSheetId="8">#REF!</definedName>
    <definedName name="g.14" localSheetId="13">#REF!</definedName>
    <definedName name="g.14" localSheetId="0">#REF!</definedName>
    <definedName name="g.14" localSheetId="11">#REF!</definedName>
    <definedName name="g.14" localSheetId="12">#REF!</definedName>
    <definedName name="g.14" localSheetId="14">#REF!</definedName>
    <definedName name="g.14" localSheetId="1">#REF!</definedName>
    <definedName name="g.14" localSheetId="7">#REF!</definedName>
    <definedName name="g.14" localSheetId="9">#REF!</definedName>
    <definedName name="g.14" localSheetId="10">#REF!</definedName>
    <definedName name="g.14">#REF!</definedName>
    <definedName name="G.2" localSheetId="8">#REF!</definedName>
    <definedName name="G.2" localSheetId="13">#REF!</definedName>
    <definedName name="G.2" localSheetId="0">#REF!</definedName>
    <definedName name="G.2" localSheetId="11">#REF!</definedName>
    <definedName name="G.2" localSheetId="12">#REF!</definedName>
    <definedName name="G.2" localSheetId="14">#REF!</definedName>
    <definedName name="G.2" localSheetId="1">#REF!</definedName>
    <definedName name="G.2" localSheetId="7">#REF!</definedName>
    <definedName name="G.2" localSheetId="9">#REF!</definedName>
    <definedName name="G.2" localSheetId="10">#REF!</definedName>
    <definedName name="G.2">#REF!</definedName>
    <definedName name="G.2a" localSheetId="8">#REF!</definedName>
    <definedName name="G.2a" localSheetId="13">#REF!</definedName>
    <definedName name="G.2a" localSheetId="0">#REF!</definedName>
    <definedName name="G.2a" localSheetId="11">#REF!</definedName>
    <definedName name="G.2a" localSheetId="12">#REF!</definedName>
    <definedName name="G.2a" localSheetId="14">#REF!</definedName>
    <definedName name="G.2a" localSheetId="1">#REF!</definedName>
    <definedName name="G.2a" localSheetId="7">#REF!</definedName>
    <definedName name="G.2a" localSheetId="9">#REF!</definedName>
    <definedName name="G.2a" localSheetId="10">#REF!</definedName>
    <definedName name="G.2a">#REF!</definedName>
    <definedName name="G.2b" localSheetId="8">#REF!</definedName>
    <definedName name="G.2b" localSheetId="13">#REF!</definedName>
    <definedName name="G.2b" localSheetId="0">#REF!</definedName>
    <definedName name="G.2b" localSheetId="11">#REF!</definedName>
    <definedName name="G.2b" localSheetId="12">#REF!</definedName>
    <definedName name="G.2b" localSheetId="14">#REF!</definedName>
    <definedName name="G.2b" localSheetId="1">#REF!</definedName>
    <definedName name="G.2b" localSheetId="7">#REF!</definedName>
    <definedName name="G.2b" localSheetId="9">#REF!</definedName>
    <definedName name="G.2b" localSheetId="10">#REF!</definedName>
    <definedName name="G.2b">#REF!</definedName>
    <definedName name="g.32a" localSheetId="8">#REF!</definedName>
    <definedName name="g.32a" localSheetId="13">#REF!</definedName>
    <definedName name="g.32a" localSheetId="0">#REF!</definedName>
    <definedName name="g.32a" localSheetId="11">#REF!</definedName>
    <definedName name="g.32a" localSheetId="12">#REF!</definedName>
    <definedName name="g.32a" localSheetId="14">#REF!</definedName>
    <definedName name="g.32a" localSheetId="1">#REF!</definedName>
    <definedName name="g.32a" localSheetId="7">#REF!</definedName>
    <definedName name="g.32a" localSheetId="9">#REF!</definedName>
    <definedName name="g.32a" localSheetId="10">#REF!</definedName>
    <definedName name="g.32a">#REF!</definedName>
    <definedName name="G.32h" localSheetId="8">#REF!</definedName>
    <definedName name="G.32h" localSheetId="13">#REF!</definedName>
    <definedName name="G.32h" localSheetId="0">#REF!</definedName>
    <definedName name="G.32h" localSheetId="11">#REF!</definedName>
    <definedName name="G.32h" localSheetId="12">#REF!</definedName>
    <definedName name="G.32h" localSheetId="14">#REF!</definedName>
    <definedName name="G.32h" localSheetId="1">#REF!</definedName>
    <definedName name="G.32h" localSheetId="7">#REF!</definedName>
    <definedName name="G.32h" localSheetId="9">#REF!</definedName>
    <definedName name="G.32h" localSheetId="10">#REF!</definedName>
    <definedName name="G.32h">#REF!</definedName>
    <definedName name="g.32l" localSheetId="8">#REF!</definedName>
    <definedName name="g.32l" localSheetId="13">#REF!</definedName>
    <definedName name="g.32l" localSheetId="0">#REF!</definedName>
    <definedName name="g.32l" localSheetId="11">#REF!</definedName>
    <definedName name="g.32l" localSheetId="12">#REF!</definedName>
    <definedName name="g.32l" localSheetId="14">#REF!</definedName>
    <definedName name="g.32l" localSheetId="1">#REF!</definedName>
    <definedName name="g.32l" localSheetId="7">#REF!</definedName>
    <definedName name="g.32l" localSheetId="9">#REF!</definedName>
    <definedName name="g.32l" localSheetId="10">#REF!</definedName>
    <definedName name="g.32l">#REF!</definedName>
    <definedName name="G.33b" localSheetId="8">#REF!</definedName>
    <definedName name="G.33b" localSheetId="13">#REF!</definedName>
    <definedName name="G.33b" localSheetId="0">#REF!</definedName>
    <definedName name="G.33b" localSheetId="11">#REF!</definedName>
    <definedName name="G.33b" localSheetId="12">#REF!</definedName>
    <definedName name="G.33b" localSheetId="14">#REF!</definedName>
    <definedName name="G.33b" localSheetId="1">#REF!</definedName>
    <definedName name="G.33b" localSheetId="7">#REF!</definedName>
    <definedName name="G.33b" localSheetId="9">#REF!</definedName>
    <definedName name="G.33b" localSheetId="10">#REF!</definedName>
    <definedName name="G.33b">#REF!</definedName>
    <definedName name="G.33b1" localSheetId="8">#REF!</definedName>
    <definedName name="G.33b1" localSheetId="13">#REF!</definedName>
    <definedName name="G.33b1" localSheetId="0">#REF!</definedName>
    <definedName name="G.33b1" localSheetId="11">#REF!</definedName>
    <definedName name="G.33b1" localSheetId="12">#REF!</definedName>
    <definedName name="G.33b1" localSheetId="14">#REF!</definedName>
    <definedName name="G.33b1" localSheetId="1">#REF!</definedName>
    <definedName name="G.33b1" localSheetId="7">#REF!</definedName>
    <definedName name="G.33b1" localSheetId="9">#REF!</definedName>
    <definedName name="G.33b1" localSheetId="10">#REF!</definedName>
    <definedName name="G.33b1">#REF!</definedName>
    <definedName name="G.33m" localSheetId="8">#REF!</definedName>
    <definedName name="G.33m" localSheetId="13">#REF!</definedName>
    <definedName name="G.33m" localSheetId="0">#REF!</definedName>
    <definedName name="G.33m" localSheetId="11">#REF!</definedName>
    <definedName name="G.33m" localSheetId="12">#REF!</definedName>
    <definedName name="G.33m" localSheetId="14">#REF!</definedName>
    <definedName name="G.33m" localSheetId="1">#REF!</definedName>
    <definedName name="G.33m" localSheetId="7">#REF!</definedName>
    <definedName name="G.33m" localSheetId="9">#REF!</definedName>
    <definedName name="G.33m" localSheetId="10">#REF!</definedName>
    <definedName name="G.33m">#REF!</definedName>
    <definedName name="G.38" localSheetId="8">#REF!</definedName>
    <definedName name="G.38" localSheetId="13">#REF!</definedName>
    <definedName name="G.38" localSheetId="0">#REF!</definedName>
    <definedName name="G.38" localSheetId="11">#REF!</definedName>
    <definedName name="G.38" localSheetId="12">#REF!</definedName>
    <definedName name="G.38" localSheetId="14">#REF!</definedName>
    <definedName name="G.38" localSheetId="1">#REF!</definedName>
    <definedName name="G.38" localSheetId="7">#REF!</definedName>
    <definedName name="G.38" localSheetId="9">#REF!</definedName>
    <definedName name="G.38" localSheetId="10">#REF!</definedName>
    <definedName name="G.38">#REF!</definedName>
    <definedName name="g.41a" localSheetId="8">#REF!</definedName>
    <definedName name="g.41a" localSheetId="13">#REF!</definedName>
    <definedName name="g.41a" localSheetId="0">#REF!</definedName>
    <definedName name="g.41a" localSheetId="11">#REF!</definedName>
    <definedName name="g.41a" localSheetId="12">#REF!</definedName>
    <definedName name="g.41a" localSheetId="14">#REF!</definedName>
    <definedName name="g.41a" localSheetId="1">#REF!</definedName>
    <definedName name="g.41a" localSheetId="7">#REF!</definedName>
    <definedName name="g.41a" localSheetId="9">#REF!</definedName>
    <definedName name="g.41a" localSheetId="10">#REF!</definedName>
    <definedName name="g.41a">#REF!</definedName>
    <definedName name="g.41b" localSheetId="8">#REF!</definedName>
    <definedName name="g.41b" localSheetId="13">#REF!</definedName>
    <definedName name="g.41b" localSheetId="0">#REF!</definedName>
    <definedName name="g.41b" localSheetId="11">#REF!</definedName>
    <definedName name="g.41b" localSheetId="12">#REF!</definedName>
    <definedName name="g.41b" localSheetId="14">#REF!</definedName>
    <definedName name="g.41b" localSheetId="1">#REF!</definedName>
    <definedName name="g.41b" localSheetId="7">#REF!</definedName>
    <definedName name="g.41b" localSheetId="9">#REF!</definedName>
    <definedName name="g.41b" localSheetId="10">#REF!</definedName>
    <definedName name="g.41b">#REF!</definedName>
    <definedName name="G.41c" localSheetId="8">#REF!</definedName>
    <definedName name="G.41c" localSheetId="13">#REF!</definedName>
    <definedName name="G.41c" localSheetId="0">#REF!</definedName>
    <definedName name="G.41c" localSheetId="11">#REF!</definedName>
    <definedName name="G.41c" localSheetId="12">#REF!</definedName>
    <definedName name="G.41c" localSheetId="14">#REF!</definedName>
    <definedName name="G.41c" localSheetId="1">#REF!</definedName>
    <definedName name="G.41c" localSheetId="7">#REF!</definedName>
    <definedName name="G.41c" localSheetId="9">#REF!</definedName>
    <definedName name="G.41c" localSheetId="10">#REF!</definedName>
    <definedName name="G.41c">#REF!</definedName>
    <definedName name="G.43a" localSheetId="8">#REF!</definedName>
    <definedName name="G.43a" localSheetId="13">#REF!</definedName>
    <definedName name="G.43a" localSheetId="0">#REF!</definedName>
    <definedName name="G.43a" localSheetId="11">#REF!</definedName>
    <definedName name="G.43a" localSheetId="12">#REF!</definedName>
    <definedName name="G.43a" localSheetId="14">#REF!</definedName>
    <definedName name="G.43a" localSheetId="1">#REF!</definedName>
    <definedName name="G.43a" localSheetId="7">#REF!</definedName>
    <definedName name="G.43a" localSheetId="9">#REF!</definedName>
    <definedName name="G.43a" localSheetId="10">#REF!</definedName>
    <definedName name="G.43a">#REF!</definedName>
    <definedName name="G.43b" localSheetId="8">#REF!</definedName>
    <definedName name="G.43b" localSheetId="13">#REF!</definedName>
    <definedName name="G.43b" localSheetId="0">#REF!</definedName>
    <definedName name="G.43b" localSheetId="11">#REF!</definedName>
    <definedName name="G.43b" localSheetId="12">#REF!</definedName>
    <definedName name="G.43b" localSheetId="14">#REF!</definedName>
    <definedName name="G.43b" localSheetId="1">#REF!</definedName>
    <definedName name="G.43b" localSheetId="7">#REF!</definedName>
    <definedName name="G.43b" localSheetId="9">#REF!</definedName>
    <definedName name="G.43b" localSheetId="10">#REF!</definedName>
    <definedName name="G.43b">#REF!</definedName>
    <definedName name="G.44" localSheetId="8">#REF!</definedName>
    <definedName name="G.44" localSheetId="13">#REF!</definedName>
    <definedName name="G.44" localSheetId="0">#REF!</definedName>
    <definedName name="G.44" localSheetId="11">#REF!</definedName>
    <definedName name="G.44" localSheetId="12">#REF!</definedName>
    <definedName name="G.44" localSheetId="14">#REF!</definedName>
    <definedName name="G.44" localSheetId="1">#REF!</definedName>
    <definedName name="G.44" localSheetId="7">#REF!</definedName>
    <definedName name="G.44" localSheetId="9">#REF!</definedName>
    <definedName name="G.44" localSheetId="10">#REF!</definedName>
    <definedName name="G.44">#REF!</definedName>
    <definedName name="G.50h" localSheetId="8">#REF!</definedName>
    <definedName name="G.50h" localSheetId="13">#REF!</definedName>
    <definedName name="G.50h" localSheetId="0">#REF!</definedName>
    <definedName name="G.50h" localSheetId="11">#REF!</definedName>
    <definedName name="G.50h" localSheetId="12">#REF!</definedName>
    <definedName name="G.50h" localSheetId="14">#REF!</definedName>
    <definedName name="G.50h" localSheetId="1">#REF!</definedName>
    <definedName name="G.50h" localSheetId="7">#REF!</definedName>
    <definedName name="G.50h" localSheetId="9">#REF!</definedName>
    <definedName name="G.50h" localSheetId="10">#REF!</definedName>
    <definedName name="G.50h">#REF!</definedName>
    <definedName name="G.50k" localSheetId="8">#REF!</definedName>
    <definedName name="G.50k" localSheetId="13">#REF!</definedName>
    <definedName name="G.50k" localSheetId="0">#REF!</definedName>
    <definedName name="G.50k" localSheetId="11">#REF!</definedName>
    <definedName name="G.50k" localSheetId="12">#REF!</definedName>
    <definedName name="G.50k" localSheetId="14">#REF!</definedName>
    <definedName name="G.50k" localSheetId="1">#REF!</definedName>
    <definedName name="G.50k" localSheetId="7">#REF!</definedName>
    <definedName name="G.50k" localSheetId="9">#REF!</definedName>
    <definedName name="G.50k" localSheetId="10">#REF!</definedName>
    <definedName name="G.50k">#REF!</definedName>
    <definedName name="G.50q" localSheetId="8">#REF!</definedName>
    <definedName name="G.50q" localSheetId="13">#REF!</definedName>
    <definedName name="G.50q" localSheetId="0">#REF!</definedName>
    <definedName name="G.50q" localSheetId="11">#REF!</definedName>
    <definedName name="G.50q" localSheetId="12">#REF!</definedName>
    <definedName name="G.50q" localSheetId="14">#REF!</definedName>
    <definedName name="G.50q" localSheetId="1">#REF!</definedName>
    <definedName name="G.50q" localSheetId="7">#REF!</definedName>
    <definedName name="G.50q" localSheetId="9">#REF!</definedName>
    <definedName name="G.50q" localSheetId="10">#REF!</definedName>
    <definedName name="G.50q">#REF!</definedName>
    <definedName name="g.69a" localSheetId="8">#REF!</definedName>
    <definedName name="g.69a" localSheetId="13">#REF!</definedName>
    <definedName name="g.69a" localSheetId="0">#REF!</definedName>
    <definedName name="g.69a" localSheetId="11">#REF!</definedName>
    <definedName name="g.69a" localSheetId="12">#REF!</definedName>
    <definedName name="g.69a" localSheetId="14">#REF!</definedName>
    <definedName name="g.69a" localSheetId="1">#REF!</definedName>
    <definedName name="g.69a" localSheetId="7">#REF!</definedName>
    <definedName name="g.69a" localSheetId="9">#REF!</definedName>
    <definedName name="g.69a" localSheetId="10">#REF!</definedName>
    <definedName name="g.69a">#REF!</definedName>
    <definedName name="G.69B" localSheetId="8">#REF!</definedName>
    <definedName name="G.69B" localSheetId="13">#REF!</definedName>
    <definedName name="G.69B" localSheetId="0">#REF!</definedName>
    <definedName name="G.69B" localSheetId="11">#REF!</definedName>
    <definedName name="G.69B" localSheetId="12">#REF!</definedName>
    <definedName name="G.69B" localSheetId="14">#REF!</definedName>
    <definedName name="G.69B" localSheetId="1">#REF!</definedName>
    <definedName name="G.69B" localSheetId="7">#REF!</definedName>
    <definedName name="G.69B" localSheetId="9">#REF!</definedName>
    <definedName name="G.69B" localSheetId="10">#REF!</definedName>
    <definedName name="G.69B">#REF!</definedName>
    <definedName name="G.69C" localSheetId="8">#REF!</definedName>
    <definedName name="G.69C" localSheetId="13">#REF!</definedName>
    <definedName name="G.69C" localSheetId="0">#REF!</definedName>
    <definedName name="G.69C" localSheetId="11">#REF!</definedName>
    <definedName name="G.69C" localSheetId="12">#REF!</definedName>
    <definedName name="G.69C" localSheetId="14">#REF!</definedName>
    <definedName name="G.69C" localSheetId="1">#REF!</definedName>
    <definedName name="G.69C" localSheetId="7">#REF!</definedName>
    <definedName name="G.69C" localSheetId="9">#REF!</definedName>
    <definedName name="G.69C" localSheetId="10">#REF!</definedName>
    <definedName name="G.69C">#REF!</definedName>
    <definedName name="G.Batuan" localSheetId="8">[44]Analisa!#REF!</definedName>
    <definedName name="G.Batuan" localSheetId="13">[44]Analisa!#REF!</definedName>
    <definedName name="G.Batuan" localSheetId="0">[44]Analisa!#REF!</definedName>
    <definedName name="G.Batuan" localSheetId="11">[44]Analisa!#REF!</definedName>
    <definedName name="G.Batuan" localSheetId="12">[44]Analisa!#REF!</definedName>
    <definedName name="G.Batuan" localSheetId="14">[44]Analisa!#REF!</definedName>
    <definedName name="G.Batuan" localSheetId="1">[44]Analisa!#REF!</definedName>
    <definedName name="G.Batuan" localSheetId="7">[44]Analisa!#REF!</definedName>
    <definedName name="G.Batuan" localSheetId="9">[44]Analisa!#REF!</definedName>
    <definedName name="G.Batuan" localSheetId="10">[44]Analisa!#REF!</definedName>
    <definedName name="G.Batuan">[44]Analisa!#REF!</definedName>
    <definedName name="G.Biasa">[47]Analisa!$A$138:$G$192</definedName>
    <definedName name="galian">[47]Analisa!$A$139:$G$192</definedName>
    <definedName name="Galian.utk.drainase">[47]Analisa!$A$139:$G$192</definedName>
    <definedName name="galianpasir" localSheetId="8">[45]Analisa!#REF!</definedName>
    <definedName name="galianpasir" localSheetId="13">[45]Analisa!#REF!</definedName>
    <definedName name="galianpasir" localSheetId="0">[45]Analisa!#REF!</definedName>
    <definedName name="galianpasir" localSheetId="11">[45]Analisa!#REF!</definedName>
    <definedName name="galianpasir" localSheetId="12">[45]Analisa!#REF!</definedName>
    <definedName name="galianpasir" localSheetId="14">[45]Analisa!#REF!</definedName>
    <definedName name="galianpasir" localSheetId="1">[45]Analisa!#REF!</definedName>
    <definedName name="galianpasir" localSheetId="7">[45]Analisa!#REF!</definedName>
    <definedName name="galianpasir" localSheetId="9">[45]Analisa!#REF!</definedName>
    <definedName name="galianpasir" localSheetId="10">[45]Analisa!#REF!</definedName>
    <definedName name="galianpasir">[45]Analisa!#REF!</definedName>
    <definedName name="gem">[61]AHSP!$V$179</definedName>
    <definedName name="Gen" localSheetId="8">#REF!</definedName>
    <definedName name="Gen" localSheetId="13">#REF!</definedName>
    <definedName name="Gen" localSheetId="0">#REF!</definedName>
    <definedName name="Gen" localSheetId="11">#REF!</definedName>
    <definedName name="Gen" localSheetId="12">#REF!</definedName>
    <definedName name="Gen" localSheetId="14">#REF!</definedName>
    <definedName name="Gen" localSheetId="1">#REF!</definedName>
    <definedName name="Gen" localSheetId="7">#REF!</definedName>
    <definedName name="Gen" localSheetId="9">#REF!</definedName>
    <definedName name="Gen" localSheetId="10">#REF!</definedName>
    <definedName name="Gen">#REF!</definedName>
    <definedName name="GENSET">[14]Peralatan!$A$650:$J$708</definedName>
    <definedName name="geo" localSheetId="8">'[45]DU&amp;B'!#REF!</definedName>
    <definedName name="geo" localSheetId="13">'[45]DU&amp;B'!#REF!</definedName>
    <definedName name="geo" localSheetId="0">'[45]DU&amp;B'!#REF!</definedName>
    <definedName name="geo" localSheetId="11">'[45]DU&amp;B'!#REF!</definedName>
    <definedName name="geo" localSheetId="12">'[45]DU&amp;B'!#REF!</definedName>
    <definedName name="geo" localSheetId="14">'[45]DU&amp;B'!#REF!</definedName>
    <definedName name="geo" localSheetId="1">'[45]DU&amp;B'!#REF!</definedName>
    <definedName name="geo" localSheetId="7">'[45]DU&amp;B'!#REF!</definedName>
    <definedName name="geo" localSheetId="9">'[45]DU&amp;B'!#REF!</definedName>
    <definedName name="geo" localSheetId="10">'[45]DU&amp;B'!#REF!</definedName>
    <definedName name="geo">'[45]DU&amp;B'!#REF!</definedName>
    <definedName name="geol" localSheetId="8">'[45]DU&amp;B'!#REF!</definedName>
    <definedName name="geol" localSheetId="13">'[45]DU&amp;B'!#REF!</definedName>
    <definedName name="geol" localSheetId="0">'[45]DU&amp;B'!#REF!</definedName>
    <definedName name="geol" localSheetId="11">'[45]DU&amp;B'!#REF!</definedName>
    <definedName name="geol" localSheetId="12">'[45]DU&amp;B'!#REF!</definedName>
    <definedName name="geol" localSheetId="14">'[45]DU&amp;B'!#REF!</definedName>
    <definedName name="geol" localSheetId="1">'[45]DU&amp;B'!#REF!</definedName>
    <definedName name="geol" localSheetId="7">'[45]DU&amp;B'!#REF!</definedName>
    <definedName name="geol" localSheetId="9">'[45]DU&amp;B'!#REF!</definedName>
    <definedName name="geol" localSheetId="10">'[45]DU&amp;B'!#REF!</definedName>
    <definedName name="geol">'[45]DU&amp;B'!#REF!</definedName>
    <definedName name="geolh" localSheetId="8">'[45]DU&amp;B'!#REF!</definedName>
    <definedName name="geolh" localSheetId="13">'[45]DU&amp;B'!#REF!</definedName>
    <definedName name="geolh" localSheetId="0">'[45]DU&amp;B'!#REF!</definedName>
    <definedName name="geolh" localSheetId="11">'[45]DU&amp;B'!#REF!</definedName>
    <definedName name="geolh" localSheetId="12">'[45]DU&amp;B'!#REF!</definedName>
    <definedName name="geolh" localSheetId="14">'[45]DU&amp;B'!#REF!</definedName>
    <definedName name="geolh" localSheetId="1">'[45]DU&amp;B'!#REF!</definedName>
    <definedName name="geolh" localSheetId="7">'[45]DU&amp;B'!#REF!</definedName>
    <definedName name="geolh" localSheetId="9">'[45]DU&amp;B'!#REF!</definedName>
    <definedName name="geolh" localSheetId="10">'[45]DU&amp;B'!#REF!</definedName>
    <definedName name="geolh">'[45]DU&amp;B'!#REF!</definedName>
    <definedName name="geotextile" localSheetId="8">[45]Analisa!#REF!</definedName>
    <definedName name="geotextile" localSheetId="13">[45]Analisa!#REF!</definedName>
    <definedName name="geotextile" localSheetId="0">[45]Analisa!#REF!</definedName>
    <definedName name="geotextile" localSheetId="11">[45]Analisa!#REF!</definedName>
    <definedName name="geotextile" localSheetId="12">[45]Analisa!#REF!</definedName>
    <definedName name="geotextile" localSheetId="14">[45]Analisa!#REF!</definedName>
    <definedName name="geotextile" localSheetId="1">[45]Analisa!#REF!</definedName>
    <definedName name="geotextile" localSheetId="7">[45]Analisa!#REF!</definedName>
    <definedName name="geotextile" localSheetId="9">[45]Analisa!#REF!</definedName>
    <definedName name="geotextile" localSheetId="10">[45]Analisa!#REF!</definedName>
    <definedName name="geotextile">[45]Analisa!#REF!</definedName>
    <definedName name="geou" localSheetId="8">'[45]DU&amp;B'!#REF!</definedName>
    <definedName name="geou" localSheetId="13">'[45]DU&amp;B'!#REF!</definedName>
    <definedName name="geou" localSheetId="0">'[45]DU&amp;B'!#REF!</definedName>
    <definedName name="geou" localSheetId="11">'[45]DU&amp;B'!#REF!</definedName>
    <definedName name="geou" localSheetId="12">'[45]DU&amp;B'!#REF!</definedName>
    <definedName name="geou" localSheetId="14">'[45]DU&amp;B'!#REF!</definedName>
    <definedName name="geou" localSheetId="1">'[45]DU&amp;B'!#REF!</definedName>
    <definedName name="geou" localSheetId="7">'[45]DU&amp;B'!#REF!</definedName>
    <definedName name="geou" localSheetId="9">'[45]DU&amp;B'!#REF!</definedName>
    <definedName name="geou" localSheetId="10">'[45]DU&amp;B'!#REF!</definedName>
    <definedName name="geou">'[45]DU&amp;B'!#REF!</definedName>
    <definedName name="gg" localSheetId="8" hidden="1">#REF!</definedName>
    <definedName name="gg" localSheetId="13" hidden="1">#REF!</definedName>
    <definedName name="gg" localSheetId="0" hidden="1">#REF!</definedName>
    <definedName name="gg" localSheetId="11" hidden="1">#REF!</definedName>
    <definedName name="gg" localSheetId="12" hidden="1">#REF!</definedName>
    <definedName name="gg" localSheetId="14" hidden="1">#REF!</definedName>
    <definedName name="gg" localSheetId="1" hidden="1">#REF!</definedName>
    <definedName name="gg" localSheetId="7" hidden="1">#REF!</definedName>
    <definedName name="gg" localSheetId="9" hidden="1">#REF!</definedName>
    <definedName name="gg" localSheetId="10" hidden="1">#REF!</definedName>
    <definedName name="gg" hidden="1">#REF!</definedName>
    <definedName name="gl3p" localSheetId="8">#REF!</definedName>
    <definedName name="gl3p" localSheetId="13">#REF!</definedName>
    <definedName name="gl3p" localSheetId="0">#REF!</definedName>
    <definedName name="gl3p" localSheetId="11">#REF!</definedName>
    <definedName name="gl3p" localSheetId="12">#REF!</definedName>
    <definedName name="gl3p" localSheetId="14">#REF!</definedName>
    <definedName name="gl3p" localSheetId="1">#REF!</definedName>
    <definedName name="gl3p" localSheetId="7">#REF!</definedName>
    <definedName name="gl3p" localSheetId="9">#REF!</definedName>
    <definedName name="gl3p" localSheetId="10">#REF!</definedName>
    <definedName name="gl3p">#REF!</definedName>
    <definedName name="gp" localSheetId="8">#REF!</definedName>
    <definedName name="gp" localSheetId="13">#REF!</definedName>
    <definedName name="gp" localSheetId="0">#REF!</definedName>
    <definedName name="gp" localSheetId="11">#REF!</definedName>
    <definedName name="gp" localSheetId="12">#REF!</definedName>
    <definedName name="gp" localSheetId="14">#REF!</definedName>
    <definedName name="gp" localSheetId="1">#REF!</definedName>
    <definedName name="gp" localSheetId="7">#REF!</definedName>
    <definedName name="gp" localSheetId="9">#REF!</definedName>
    <definedName name="gp" localSheetId="10">#REF!</definedName>
    <definedName name="gp">#REF!</definedName>
    <definedName name="grader" localSheetId="8">'[33]harga lama'!#REF!</definedName>
    <definedName name="grader" localSheetId="13">'[33]harga lama'!#REF!</definedName>
    <definedName name="grader" localSheetId="0">'[33]harga lama'!#REF!</definedName>
    <definedName name="grader" localSheetId="11">'[33]harga lama'!#REF!</definedName>
    <definedName name="grader" localSheetId="12">'[33]harga lama'!#REF!</definedName>
    <definedName name="grader" localSheetId="14">'[33]harga lama'!#REF!</definedName>
    <definedName name="grader" localSheetId="1">'[33]harga lama'!#REF!</definedName>
    <definedName name="grader" localSheetId="7">'[33]harga lama'!#REF!</definedName>
    <definedName name="grader" localSheetId="9">'[33]harga lama'!#REF!</definedName>
    <definedName name="grader" localSheetId="10">'[33]harga lama'!#REF!</definedName>
    <definedName name="grader">'[33]harga lama'!#REF!</definedName>
    <definedName name="grase" localSheetId="8">'[45]DU&amp;B'!#REF!</definedName>
    <definedName name="grase" localSheetId="13">'[45]DU&amp;B'!#REF!</definedName>
    <definedName name="grase" localSheetId="0">'[45]DU&amp;B'!#REF!</definedName>
    <definedName name="grase" localSheetId="11">'[45]DU&amp;B'!#REF!</definedName>
    <definedName name="grase" localSheetId="12">'[45]DU&amp;B'!#REF!</definedName>
    <definedName name="grase" localSheetId="14">'[45]DU&amp;B'!#REF!</definedName>
    <definedName name="grase" localSheetId="1">'[45]DU&amp;B'!#REF!</definedName>
    <definedName name="grase" localSheetId="7">'[45]DU&amp;B'!#REF!</definedName>
    <definedName name="grase" localSheetId="9">'[45]DU&amp;B'!#REF!</definedName>
    <definedName name="grase" localSheetId="10">'[45]DU&amp;B'!#REF!</definedName>
    <definedName name="grase">'[45]DU&amp;B'!#REF!</definedName>
    <definedName name="GRAVEL" localSheetId="8">#REF!</definedName>
    <definedName name="GRAVEL" localSheetId="13">#REF!</definedName>
    <definedName name="GRAVEL" localSheetId="0">#REF!</definedName>
    <definedName name="GRAVEL" localSheetId="11">#REF!</definedName>
    <definedName name="GRAVEL" localSheetId="12">#REF!</definedName>
    <definedName name="GRAVEL" localSheetId="14">#REF!</definedName>
    <definedName name="GRAVEL" localSheetId="1">#REF!</definedName>
    <definedName name="GRAVEL" localSheetId="7">#REF!</definedName>
    <definedName name="GRAVEL" localSheetId="9">#REF!</definedName>
    <definedName name="GRAVEL" localSheetId="10">#REF!</definedName>
    <definedName name="GRAVEL">#REF!</definedName>
    <definedName name="grendeljendela" localSheetId="8">'[33]harga lama'!#REF!</definedName>
    <definedName name="grendeljendela" localSheetId="13">'[33]harga lama'!#REF!</definedName>
    <definedName name="grendeljendela" localSheetId="0">'[33]harga lama'!#REF!</definedName>
    <definedName name="grendeljendela" localSheetId="11">'[33]harga lama'!#REF!</definedName>
    <definedName name="grendeljendela" localSheetId="12">'[33]harga lama'!#REF!</definedName>
    <definedName name="grendeljendela" localSheetId="14">'[33]harga lama'!#REF!</definedName>
    <definedName name="grendeljendela" localSheetId="1">'[33]harga lama'!#REF!</definedName>
    <definedName name="grendeljendela" localSheetId="7">'[33]harga lama'!#REF!</definedName>
    <definedName name="grendeljendela" localSheetId="9">'[33]harga lama'!#REF!</definedName>
    <definedName name="grendeljendela" localSheetId="10">'[33]harga lama'!#REF!</definedName>
    <definedName name="grendeljendela">'[33]harga lama'!#REF!</definedName>
    <definedName name="h" localSheetId="8">[67]Meto!#REF!</definedName>
    <definedName name="h" localSheetId="13">[67]Meto!#REF!</definedName>
    <definedName name="h" localSheetId="0">[67]Meto!#REF!</definedName>
    <definedName name="h" localSheetId="11">[67]Meto!#REF!</definedName>
    <definedName name="h" localSheetId="12">[67]Meto!#REF!</definedName>
    <definedName name="h" localSheetId="14">[67]Meto!#REF!</definedName>
    <definedName name="h" localSheetId="1">[67]Meto!#REF!</definedName>
    <definedName name="h" localSheetId="7">[67]Meto!#REF!</definedName>
    <definedName name="h" localSheetId="9">[67]Meto!#REF!</definedName>
    <definedName name="h" localSheetId="10">[67]Meto!#REF!</definedName>
    <definedName name="h">[67]Meto!#REF!</definedName>
    <definedName name="H." localSheetId="8">#REF!</definedName>
    <definedName name="H." localSheetId="13">#REF!</definedName>
    <definedName name="H." localSheetId="0">#REF!</definedName>
    <definedName name="H." localSheetId="11">#REF!</definedName>
    <definedName name="H." localSheetId="12">#REF!</definedName>
    <definedName name="H." localSheetId="14">#REF!</definedName>
    <definedName name="H." localSheetId="1">#REF!</definedName>
    <definedName name="H." localSheetId="7">#REF!</definedName>
    <definedName name="H." localSheetId="9">#REF!</definedName>
    <definedName name="H." localSheetId="10">#REF!</definedName>
    <definedName name="H.">#REF!</definedName>
    <definedName name="h.06" localSheetId="8">#REF!</definedName>
    <definedName name="h.06" localSheetId="13">#REF!</definedName>
    <definedName name="h.06" localSheetId="0">#REF!</definedName>
    <definedName name="h.06" localSheetId="11">#REF!</definedName>
    <definedName name="h.06" localSheetId="12">#REF!</definedName>
    <definedName name="h.06" localSheetId="14">#REF!</definedName>
    <definedName name="h.06" localSheetId="1">#REF!</definedName>
    <definedName name="h.06" localSheetId="7">#REF!</definedName>
    <definedName name="h.06" localSheetId="9">#REF!</definedName>
    <definedName name="h.06" localSheetId="10">#REF!</definedName>
    <definedName name="h.06">#REF!</definedName>
    <definedName name="h.10" localSheetId="8">#REF!</definedName>
    <definedName name="h.10" localSheetId="13">#REF!</definedName>
    <definedName name="h.10" localSheetId="0">#REF!</definedName>
    <definedName name="h.10" localSheetId="11">#REF!</definedName>
    <definedName name="h.10" localSheetId="12">#REF!</definedName>
    <definedName name="h.10" localSheetId="14">#REF!</definedName>
    <definedName name="h.10" localSheetId="1">#REF!</definedName>
    <definedName name="h.10" localSheetId="7">#REF!</definedName>
    <definedName name="h.10" localSheetId="9">#REF!</definedName>
    <definedName name="h.10" localSheetId="10">#REF!</definedName>
    <definedName name="h.10">#REF!</definedName>
    <definedName name="h.15" localSheetId="8">#REF!</definedName>
    <definedName name="h.15" localSheetId="13">#REF!</definedName>
    <definedName name="h.15" localSheetId="0">#REF!</definedName>
    <definedName name="h.15" localSheetId="11">#REF!</definedName>
    <definedName name="h.15" localSheetId="12">#REF!</definedName>
    <definedName name="h.15" localSheetId="14">#REF!</definedName>
    <definedName name="h.15" localSheetId="1">#REF!</definedName>
    <definedName name="h.15" localSheetId="7">#REF!</definedName>
    <definedName name="h.15" localSheetId="9">#REF!</definedName>
    <definedName name="h.15" localSheetId="10">#REF!</definedName>
    <definedName name="h.15">#REF!</definedName>
    <definedName name="h_1" localSheetId="8">[68]Meto!#REF!</definedName>
    <definedName name="h_1" localSheetId="13">[68]Meto!#REF!</definedName>
    <definedName name="h_1" localSheetId="0">[68]Meto!#REF!</definedName>
    <definedName name="h_1" localSheetId="11">[68]Meto!#REF!</definedName>
    <definedName name="h_1" localSheetId="12">[68]Meto!#REF!</definedName>
    <definedName name="h_1" localSheetId="14">[68]Meto!#REF!</definedName>
    <definedName name="h_1" localSheetId="1">[68]Meto!#REF!</definedName>
    <definedName name="h_1" localSheetId="7">[68]Meto!#REF!</definedName>
    <definedName name="h_1" localSheetId="9">[68]Meto!#REF!</definedName>
    <definedName name="h_1" localSheetId="10">[68]Meto!#REF!</definedName>
    <definedName name="h_1">[68]Meto!#REF!</definedName>
    <definedName name="h_2" localSheetId="8">[68]Meto!#REF!</definedName>
    <definedName name="h_2" localSheetId="13">[68]Meto!#REF!</definedName>
    <definedName name="h_2" localSheetId="0">[68]Meto!#REF!</definedName>
    <definedName name="h_2" localSheetId="11">[68]Meto!#REF!</definedName>
    <definedName name="h_2" localSheetId="12">[68]Meto!#REF!</definedName>
    <definedName name="h_2" localSheetId="14">[68]Meto!#REF!</definedName>
    <definedName name="h_2" localSheetId="1">[68]Meto!#REF!</definedName>
    <definedName name="h_2" localSheetId="7">[68]Meto!#REF!</definedName>
    <definedName name="h_2" localSheetId="9">[68]Meto!#REF!</definedName>
    <definedName name="h_2" localSheetId="10">[68]Meto!#REF!</definedName>
    <definedName name="h_2">[68]Meto!#REF!</definedName>
    <definedName name="h_3" localSheetId="8">[68]Meto!#REF!</definedName>
    <definedName name="h_3" localSheetId="13">[68]Meto!#REF!</definedName>
    <definedName name="h_3" localSheetId="0">[68]Meto!#REF!</definedName>
    <definedName name="h_3" localSheetId="11">[68]Meto!#REF!</definedName>
    <definedName name="h_3" localSheetId="12">[68]Meto!#REF!</definedName>
    <definedName name="h_3" localSheetId="14">[68]Meto!#REF!</definedName>
    <definedName name="h_3" localSheetId="1">[68]Meto!#REF!</definedName>
    <definedName name="h_3" localSheetId="7">[68]Meto!#REF!</definedName>
    <definedName name="h_3" localSheetId="9">[68]Meto!#REF!</definedName>
    <definedName name="h_3" localSheetId="10">[68]Meto!#REF!</definedName>
    <definedName name="h_3">[68]Meto!#REF!</definedName>
    <definedName name="H_MOB" localSheetId="8">[1]L.3!#REF!</definedName>
    <definedName name="H_MOB" localSheetId="13">[1]L.3!#REF!</definedName>
    <definedName name="H_MOB" localSheetId="0">[1]L.3!#REF!</definedName>
    <definedName name="H_MOB" localSheetId="11">[1]L.3!#REF!</definedName>
    <definedName name="H_MOB" localSheetId="12">[1]L.3!#REF!</definedName>
    <definedName name="H_MOB" localSheetId="14">[1]L.3!#REF!</definedName>
    <definedName name="H_MOB" localSheetId="1">[1]L.3!#REF!</definedName>
    <definedName name="H_MOB" localSheetId="7">[1]L.3!#REF!</definedName>
    <definedName name="H_MOB" localSheetId="9">[1]L.3!#REF!</definedName>
    <definedName name="H_MOB" localSheetId="10">[1]L.3!#REF!</definedName>
    <definedName name="H_MOB">[1]L.3!#REF!</definedName>
    <definedName name="H_MOB_1" localSheetId="8">#REF!</definedName>
    <definedName name="H_MOB_1" localSheetId="13">#REF!</definedName>
    <definedName name="H_MOB_1" localSheetId="0">#REF!</definedName>
    <definedName name="H_MOB_1" localSheetId="11">#REF!</definedName>
    <definedName name="H_MOB_1" localSheetId="12">#REF!</definedName>
    <definedName name="H_MOB_1" localSheetId="14">#REF!</definedName>
    <definedName name="H_MOB_1" localSheetId="1">#REF!</definedName>
    <definedName name="H_MOB_1" localSheetId="7">#REF!</definedName>
    <definedName name="H_MOB_1" localSheetId="9">#REF!</definedName>
    <definedName name="H_MOB_1" localSheetId="10">#REF!</definedName>
    <definedName name="H_MOB_1">#REF!</definedName>
    <definedName name="H_MOB_3" localSheetId="8">[69]L.3!#REF!</definedName>
    <definedName name="H_MOB_3" localSheetId="13">[69]L.3!#REF!</definedName>
    <definedName name="H_MOB_3" localSheetId="0">[69]L.3!#REF!</definedName>
    <definedName name="H_MOB_3" localSheetId="11">[69]L.3!#REF!</definedName>
    <definedName name="H_MOB_3" localSheetId="12">[69]L.3!#REF!</definedName>
    <definedName name="H_MOB_3" localSheetId="14">[69]L.3!#REF!</definedName>
    <definedName name="H_MOB_3" localSheetId="1">[69]L.3!#REF!</definedName>
    <definedName name="H_MOB_3" localSheetId="7">[69]L.3!#REF!</definedName>
    <definedName name="H_MOB_3" localSheetId="9">[69]L.3!#REF!</definedName>
    <definedName name="H_MOB_3" localSheetId="10">[69]L.3!#REF!</definedName>
    <definedName name="H_MOB_3">[69]L.3!#REF!</definedName>
    <definedName name="Hal.1" localSheetId="8">#REF!</definedName>
    <definedName name="Hal.1" localSheetId="13">#REF!</definedName>
    <definedName name="Hal.1" localSheetId="0">#REF!</definedName>
    <definedName name="Hal.1" localSheetId="11">#REF!</definedName>
    <definedName name="Hal.1" localSheetId="12">#REF!</definedName>
    <definedName name="Hal.1" localSheetId="14">#REF!</definedName>
    <definedName name="Hal.1" localSheetId="1">#REF!</definedName>
    <definedName name="Hal.1" localSheetId="7">#REF!</definedName>
    <definedName name="Hal.1" localSheetId="9">#REF!</definedName>
    <definedName name="Hal.1" localSheetId="10">#REF!</definedName>
    <definedName name="Hal.1">#REF!</definedName>
    <definedName name="Hal.2" localSheetId="8">#REF!</definedName>
    <definedName name="Hal.2" localSheetId="13">#REF!</definedName>
    <definedName name="Hal.2" localSheetId="0">#REF!</definedName>
    <definedName name="Hal.2" localSheetId="11">#REF!</definedName>
    <definedName name="Hal.2" localSheetId="12">#REF!</definedName>
    <definedName name="Hal.2" localSheetId="14">#REF!</definedName>
    <definedName name="Hal.2" localSheetId="1">#REF!</definedName>
    <definedName name="Hal.2" localSheetId="7">#REF!</definedName>
    <definedName name="Hal.2" localSheetId="9">#REF!</definedName>
    <definedName name="Hal.2" localSheetId="10">#REF!</definedName>
    <definedName name="Hal.2">#REF!</definedName>
    <definedName name="Hal.3" localSheetId="8">#REF!</definedName>
    <definedName name="Hal.3" localSheetId="13">#REF!</definedName>
    <definedName name="Hal.3" localSheetId="0">#REF!</definedName>
    <definedName name="Hal.3" localSheetId="11">#REF!</definedName>
    <definedName name="Hal.3" localSheetId="12">#REF!</definedName>
    <definedName name="Hal.3" localSheetId="14">#REF!</definedName>
    <definedName name="Hal.3" localSheetId="1">#REF!</definedName>
    <definedName name="Hal.3" localSheetId="7">#REF!</definedName>
    <definedName name="Hal.3" localSheetId="9">#REF!</definedName>
    <definedName name="Hal.3" localSheetId="10">#REF!</definedName>
    <definedName name="Hal.3">#REF!</definedName>
    <definedName name="HAL1_3" localSheetId="8">'[16]Kuantitas &amp; Harga'!#REF!</definedName>
    <definedName name="HAL1_3" localSheetId="13">'[16]Kuantitas &amp; Harga'!#REF!</definedName>
    <definedName name="HAL1_3" localSheetId="0">'[16]Kuantitas &amp; Harga'!#REF!</definedName>
    <definedName name="HAL1_3" localSheetId="11">'[16]Kuantitas &amp; Harga'!#REF!</definedName>
    <definedName name="HAL1_3" localSheetId="12">'[16]Kuantitas &amp; Harga'!#REF!</definedName>
    <definedName name="HAL1_3" localSheetId="14">'[16]Kuantitas &amp; Harga'!#REF!</definedName>
    <definedName name="HAL1_3" localSheetId="1">'[16]Kuantitas &amp; Harga'!#REF!</definedName>
    <definedName name="HAL1_3" localSheetId="7">'[16]Kuantitas &amp; Harga'!#REF!</definedName>
    <definedName name="HAL1_3" localSheetId="9">'[16]Kuantitas &amp; Harga'!#REF!</definedName>
    <definedName name="HAL1_3" localSheetId="10">'[16]Kuantitas &amp; Harga'!#REF!</definedName>
    <definedName name="HAL1_3">'[16]Kuantitas &amp; Harga'!#REF!</definedName>
    <definedName name="HAL2_3" localSheetId="8">'[16]Kuantitas &amp; Harga'!#REF!</definedName>
    <definedName name="HAL2_3" localSheetId="13">'[16]Kuantitas &amp; Harga'!#REF!</definedName>
    <definedName name="HAL2_3" localSheetId="0">'[16]Kuantitas &amp; Harga'!#REF!</definedName>
    <definedName name="HAL2_3" localSheetId="11">'[16]Kuantitas &amp; Harga'!#REF!</definedName>
    <definedName name="HAL2_3" localSheetId="12">'[16]Kuantitas &amp; Harga'!#REF!</definedName>
    <definedName name="HAL2_3" localSheetId="14">'[16]Kuantitas &amp; Harga'!#REF!</definedName>
    <definedName name="HAL2_3" localSheetId="1">'[16]Kuantitas &amp; Harga'!#REF!</definedName>
    <definedName name="HAL2_3" localSheetId="7">'[16]Kuantitas &amp; Harga'!#REF!</definedName>
    <definedName name="HAL2_3" localSheetId="9">'[16]Kuantitas &amp; Harga'!#REF!</definedName>
    <definedName name="HAL2_3" localSheetId="10">'[16]Kuantitas &amp; Harga'!#REF!</definedName>
    <definedName name="HAL2_3">'[16]Kuantitas &amp; Harga'!#REF!</definedName>
    <definedName name="HAL3_1" localSheetId="8">'[16]Kuantitas &amp; Harga'!#REF!</definedName>
    <definedName name="HAL3_1" localSheetId="13">'[16]Kuantitas &amp; Harga'!#REF!</definedName>
    <definedName name="HAL3_1" localSheetId="0">'[16]Kuantitas &amp; Harga'!#REF!</definedName>
    <definedName name="HAL3_1" localSheetId="11">'[16]Kuantitas &amp; Harga'!#REF!</definedName>
    <definedName name="HAL3_1" localSheetId="12">'[16]Kuantitas &amp; Harga'!#REF!</definedName>
    <definedName name="HAL3_1" localSheetId="14">'[16]Kuantitas &amp; Harga'!#REF!</definedName>
    <definedName name="HAL3_1" localSheetId="1">'[16]Kuantitas &amp; Harga'!#REF!</definedName>
    <definedName name="HAL3_1" localSheetId="7">'[16]Kuantitas &amp; Harga'!#REF!</definedName>
    <definedName name="HAL3_1" localSheetId="9">'[16]Kuantitas &amp; Harga'!#REF!</definedName>
    <definedName name="HAL3_1" localSheetId="10">'[16]Kuantitas &amp; Harga'!#REF!</definedName>
    <definedName name="HAL3_1">'[16]Kuantitas &amp; Harga'!#REF!</definedName>
    <definedName name="HAL3_2" localSheetId="8">'[16]Kuantitas &amp; Harga'!#REF!</definedName>
    <definedName name="HAL3_2" localSheetId="13">'[16]Kuantitas &amp; Harga'!#REF!</definedName>
    <definedName name="HAL3_2" localSheetId="0">'[16]Kuantitas &amp; Harga'!#REF!</definedName>
    <definedName name="HAL3_2" localSheetId="11">'[16]Kuantitas &amp; Harga'!#REF!</definedName>
    <definedName name="HAL3_2" localSheetId="12">'[16]Kuantitas &amp; Harga'!#REF!</definedName>
    <definedName name="HAL3_2" localSheetId="14">'[16]Kuantitas &amp; Harga'!#REF!</definedName>
    <definedName name="HAL3_2" localSheetId="1">'[16]Kuantitas &amp; Harga'!#REF!</definedName>
    <definedName name="HAL3_2" localSheetId="7">'[16]Kuantitas &amp; Harga'!#REF!</definedName>
    <definedName name="HAL3_2" localSheetId="9">'[16]Kuantitas &amp; Harga'!#REF!</definedName>
    <definedName name="HAL3_2" localSheetId="10">'[16]Kuantitas &amp; Harga'!#REF!</definedName>
    <definedName name="HAL3_2">'[16]Kuantitas &amp; Harga'!#REF!</definedName>
    <definedName name="HAL3_3" localSheetId="8">'[16]Kuantitas &amp; Harga'!#REF!</definedName>
    <definedName name="HAL3_3" localSheetId="13">'[16]Kuantitas &amp; Harga'!#REF!</definedName>
    <definedName name="HAL3_3" localSheetId="0">'[16]Kuantitas &amp; Harga'!#REF!</definedName>
    <definedName name="HAL3_3" localSheetId="11">'[16]Kuantitas &amp; Harga'!#REF!</definedName>
    <definedName name="HAL3_3" localSheetId="12">'[16]Kuantitas &amp; Harga'!#REF!</definedName>
    <definedName name="HAL3_3" localSheetId="14">'[16]Kuantitas &amp; Harga'!#REF!</definedName>
    <definedName name="HAL3_3" localSheetId="1">'[16]Kuantitas &amp; Harga'!#REF!</definedName>
    <definedName name="HAL3_3" localSheetId="7">'[16]Kuantitas &amp; Harga'!#REF!</definedName>
    <definedName name="HAL3_3" localSheetId="9">'[16]Kuantitas &amp; Harga'!#REF!</definedName>
    <definedName name="HAL3_3" localSheetId="10">'[16]Kuantitas &amp; Harga'!#REF!</definedName>
    <definedName name="HAL3_3">'[16]Kuantitas &amp; Harga'!#REF!</definedName>
    <definedName name="HAL4_1" localSheetId="8">'[16]Kuantitas &amp; Harga'!#REF!</definedName>
    <definedName name="HAL4_1" localSheetId="13">'[16]Kuantitas &amp; Harga'!#REF!</definedName>
    <definedName name="HAL4_1" localSheetId="0">'[16]Kuantitas &amp; Harga'!#REF!</definedName>
    <definedName name="HAL4_1" localSheetId="11">'[16]Kuantitas &amp; Harga'!#REF!</definedName>
    <definedName name="HAL4_1" localSheetId="12">'[16]Kuantitas &amp; Harga'!#REF!</definedName>
    <definedName name="HAL4_1" localSheetId="14">'[16]Kuantitas &amp; Harga'!#REF!</definedName>
    <definedName name="HAL4_1" localSheetId="1">'[16]Kuantitas &amp; Harga'!#REF!</definedName>
    <definedName name="HAL4_1" localSheetId="7">'[16]Kuantitas &amp; Harga'!#REF!</definedName>
    <definedName name="HAL4_1" localSheetId="9">'[16]Kuantitas &amp; Harga'!#REF!</definedName>
    <definedName name="HAL4_1" localSheetId="10">'[16]Kuantitas &amp; Harga'!#REF!</definedName>
    <definedName name="HAL4_1">'[16]Kuantitas &amp; Harga'!#REF!</definedName>
    <definedName name="HAL4_2" localSheetId="8">'[16]Kuantitas &amp; Harga'!#REF!</definedName>
    <definedName name="HAL4_2" localSheetId="13">'[16]Kuantitas &amp; Harga'!#REF!</definedName>
    <definedName name="HAL4_2" localSheetId="0">'[16]Kuantitas &amp; Harga'!#REF!</definedName>
    <definedName name="HAL4_2" localSheetId="11">'[16]Kuantitas &amp; Harga'!#REF!</definedName>
    <definedName name="HAL4_2" localSheetId="12">'[16]Kuantitas &amp; Harga'!#REF!</definedName>
    <definedName name="HAL4_2" localSheetId="14">'[16]Kuantitas &amp; Harga'!#REF!</definedName>
    <definedName name="HAL4_2" localSheetId="1">'[16]Kuantitas &amp; Harga'!#REF!</definedName>
    <definedName name="HAL4_2" localSheetId="7">'[16]Kuantitas &amp; Harga'!#REF!</definedName>
    <definedName name="HAL4_2" localSheetId="9">'[16]Kuantitas &amp; Harga'!#REF!</definedName>
    <definedName name="HAL4_2" localSheetId="10">'[16]Kuantitas &amp; Harga'!#REF!</definedName>
    <definedName name="HAL4_2">'[16]Kuantitas &amp; Harga'!#REF!</definedName>
    <definedName name="HAL4_3" localSheetId="8">'[16]Kuantitas &amp; Harga'!#REF!</definedName>
    <definedName name="HAL4_3" localSheetId="13">'[16]Kuantitas &amp; Harga'!#REF!</definedName>
    <definedName name="HAL4_3" localSheetId="0">'[16]Kuantitas &amp; Harga'!#REF!</definedName>
    <definedName name="HAL4_3" localSheetId="11">'[16]Kuantitas &amp; Harga'!#REF!</definedName>
    <definedName name="HAL4_3" localSheetId="12">'[16]Kuantitas &amp; Harga'!#REF!</definedName>
    <definedName name="HAL4_3" localSheetId="14">'[16]Kuantitas &amp; Harga'!#REF!</definedName>
    <definedName name="HAL4_3" localSheetId="1">'[16]Kuantitas &amp; Harga'!#REF!</definedName>
    <definedName name="HAL4_3" localSheetId="7">'[16]Kuantitas &amp; Harga'!#REF!</definedName>
    <definedName name="HAL4_3" localSheetId="9">'[16]Kuantitas &amp; Harga'!#REF!</definedName>
    <definedName name="HAL4_3" localSheetId="10">'[16]Kuantitas &amp; Harga'!#REF!</definedName>
    <definedName name="HAL4_3">'[16]Kuantitas &amp; Harga'!#REF!</definedName>
    <definedName name="HAL5_1" localSheetId="8">'[16]Kuantitas &amp; Harga'!#REF!</definedName>
    <definedName name="HAL5_1" localSheetId="13">'[16]Kuantitas &amp; Harga'!#REF!</definedName>
    <definedName name="HAL5_1" localSheetId="0">'[16]Kuantitas &amp; Harga'!#REF!</definedName>
    <definedName name="HAL5_1" localSheetId="11">'[16]Kuantitas &amp; Harga'!#REF!</definedName>
    <definedName name="HAL5_1" localSheetId="12">'[16]Kuantitas &amp; Harga'!#REF!</definedName>
    <definedName name="HAL5_1" localSheetId="14">'[16]Kuantitas &amp; Harga'!#REF!</definedName>
    <definedName name="HAL5_1" localSheetId="1">'[16]Kuantitas &amp; Harga'!#REF!</definedName>
    <definedName name="HAL5_1" localSheetId="7">'[16]Kuantitas &amp; Harga'!#REF!</definedName>
    <definedName name="HAL5_1" localSheetId="9">'[16]Kuantitas &amp; Harga'!#REF!</definedName>
    <definedName name="HAL5_1" localSheetId="10">'[16]Kuantitas &amp; Harga'!#REF!</definedName>
    <definedName name="HAL5_1">'[16]Kuantitas &amp; Harga'!#REF!</definedName>
    <definedName name="HAL5_2" localSheetId="8">'[16]Kuantitas &amp; Harga'!#REF!</definedName>
    <definedName name="HAL5_2" localSheetId="13">'[16]Kuantitas &amp; Harga'!#REF!</definedName>
    <definedName name="HAL5_2" localSheetId="0">'[16]Kuantitas &amp; Harga'!#REF!</definedName>
    <definedName name="HAL5_2" localSheetId="11">'[16]Kuantitas &amp; Harga'!#REF!</definedName>
    <definedName name="HAL5_2" localSheetId="12">'[16]Kuantitas &amp; Harga'!#REF!</definedName>
    <definedName name="HAL5_2" localSheetId="14">'[16]Kuantitas &amp; Harga'!#REF!</definedName>
    <definedName name="HAL5_2" localSheetId="1">'[16]Kuantitas &amp; Harga'!#REF!</definedName>
    <definedName name="HAL5_2" localSheetId="7">'[16]Kuantitas &amp; Harga'!#REF!</definedName>
    <definedName name="HAL5_2" localSheetId="9">'[16]Kuantitas &amp; Harga'!#REF!</definedName>
    <definedName name="HAL5_2" localSheetId="10">'[16]Kuantitas &amp; Harga'!#REF!</definedName>
    <definedName name="HAL5_2">'[16]Kuantitas &amp; Harga'!#REF!</definedName>
    <definedName name="HAL5_3" localSheetId="8">'[16]Kuantitas &amp; Harga'!#REF!</definedName>
    <definedName name="HAL5_3" localSheetId="13">'[16]Kuantitas &amp; Harga'!#REF!</definedName>
    <definedName name="HAL5_3" localSheetId="0">'[16]Kuantitas &amp; Harga'!#REF!</definedName>
    <definedName name="HAL5_3" localSheetId="11">'[16]Kuantitas &amp; Harga'!#REF!</definedName>
    <definedName name="HAL5_3" localSheetId="12">'[16]Kuantitas &amp; Harga'!#REF!</definedName>
    <definedName name="HAL5_3" localSheetId="14">'[16]Kuantitas &amp; Harga'!#REF!</definedName>
    <definedName name="HAL5_3" localSheetId="1">'[16]Kuantitas &amp; Harga'!#REF!</definedName>
    <definedName name="HAL5_3" localSheetId="7">'[16]Kuantitas &amp; Harga'!#REF!</definedName>
    <definedName name="HAL5_3" localSheetId="9">'[16]Kuantitas &amp; Harga'!#REF!</definedName>
    <definedName name="HAL5_3" localSheetId="10">'[16]Kuantitas &amp; Harga'!#REF!</definedName>
    <definedName name="HAL5_3">'[16]Kuantitas &amp; Harga'!#REF!</definedName>
    <definedName name="HAL6_1" localSheetId="8">'[16]Kuantitas &amp; Harga'!#REF!</definedName>
    <definedName name="HAL6_1" localSheetId="13">'[16]Kuantitas &amp; Harga'!#REF!</definedName>
    <definedName name="HAL6_1" localSheetId="0">'[16]Kuantitas &amp; Harga'!#REF!</definedName>
    <definedName name="HAL6_1" localSheetId="11">'[16]Kuantitas &amp; Harga'!#REF!</definedName>
    <definedName name="HAL6_1" localSheetId="12">'[16]Kuantitas &amp; Harga'!#REF!</definedName>
    <definedName name="HAL6_1" localSheetId="14">'[16]Kuantitas &amp; Harga'!#REF!</definedName>
    <definedName name="HAL6_1" localSheetId="1">'[16]Kuantitas &amp; Harga'!#REF!</definedName>
    <definedName name="HAL6_1" localSheetId="7">'[16]Kuantitas &amp; Harga'!#REF!</definedName>
    <definedName name="HAL6_1" localSheetId="9">'[16]Kuantitas &amp; Harga'!#REF!</definedName>
    <definedName name="HAL6_1" localSheetId="10">'[16]Kuantitas &amp; Harga'!#REF!</definedName>
    <definedName name="HAL6_1">'[16]Kuantitas &amp; Harga'!#REF!</definedName>
    <definedName name="HAL6_2" localSheetId="8">'[16]Kuantitas &amp; Harga'!#REF!</definedName>
    <definedName name="HAL6_2" localSheetId="13">'[16]Kuantitas &amp; Harga'!#REF!</definedName>
    <definedName name="HAL6_2" localSheetId="0">'[16]Kuantitas &amp; Harga'!#REF!</definedName>
    <definedName name="HAL6_2" localSheetId="11">'[16]Kuantitas &amp; Harga'!#REF!</definedName>
    <definedName name="HAL6_2" localSheetId="12">'[16]Kuantitas &amp; Harga'!#REF!</definedName>
    <definedName name="HAL6_2" localSheetId="14">'[16]Kuantitas &amp; Harga'!#REF!</definedName>
    <definedName name="HAL6_2" localSheetId="1">'[16]Kuantitas &amp; Harga'!#REF!</definedName>
    <definedName name="HAL6_2" localSheetId="7">'[16]Kuantitas &amp; Harga'!#REF!</definedName>
    <definedName name="HAL6_2" localSheetId="9">'[16]Kuantitas &amp; Harga'!#REF!</definedName>
    <definedName name="HAL6_2" localSheetId="10">'[16]Kuantitas &amp; Harga'!#REF!</definedName>
    <definedName name="HAL6_2">'[16]Kuantitas &amp; Harga'!#REF!</definedName>
    <definedName name="HAL6_3" localSheetId="8">'[16]Kuantitas &amp; Harga'!#REF!</definedName>
    <definedName name="HAL6_3" localSheetId="13">'[16]Kuantitas &amp; Harga'!#REF!</definedName>
    <definedName name="HAL6_3" localSheetId="0">'[16]Kuantitas &amp; Harga'!#REF!</definedName>
    <definedName name="HAL6_3" localSheetId="11">'[16]Kuantitas &amp; Harga'!#REF!</definedName>
    <definedName name="HAL6_3" localSheetId="12">'[16]Kuantitas &amp; Harga'!#REF!</definedName>
    <definedName name="HAL6_3" localSheetId="14">'[16]Kuantitas &amp; Harga'!#REF!</definedName>
    <definedName name="HAL6_3" localSheetId="1">'[16]Kuantitas &amp; Harga'!#REF!</definedName>
    <definedName name="HAL6_3" localSheetId="7">'[16]Kuantitas &amp; Harga'!#REF!</definedName>
    <definedName name="HAL6_3" localSheetId="9">'[16]Kuantitas &amp; Harga'!#REF!</definedName>
    <definedName name="HAL6_3" localSheetId="10">'[16]Kuantitas &amp; Harga'!#REF!</definedName>
    <definedName name="HAL6_3">'[16]Kuantitas &amp; Harga'!#REF!</definedName>
    <definedName name="HAL7_1" localSheetId="8">'[16]Kuantitas &amp; Harga'!#REF!</definedName>
    <definedName name="HAL7_1" localSheetId="13">'[16]Kuantitas &amp; Harga'!#REF!</definedName>
    <definedName name="HAL7_1" localSheetId="0">'[16]Kuantitas &amp; Harga'!#REF!</definedName>
    <definedName name="HAL7_1" localSheetId="11">'[16]Kuantitas &amp; Harga'!#REF!</definedName>
    <definedName name="HAL7_1" localSheetId="12">'[16]Kuantitas &amp; Harga'!#REF!</definedName>
    <definedName name="HAL7_1" localSheetId="14">'[16]Kuantitas &amp; Harga'!#REF!</definedName>
    <definedName name="HAL7_1" localSheetId="1">'[16]Kuantitas &amp; Harga'!#REF!</definedName>
    <definedName name="HAL7_1" localSheetId="7">'[16]Kuantitas &amp; Harga'!#REF!</definedName>
    <definedName name="HAL7_1" localSheetId="9">'[16]Kuantitas &amp; Harga'!#REF!</definedName>
    <definedName name="HAL7_1" localSheetId="10">'[16]Kuantitas &amp; Harga'!#REF!</definedName>
    <definedName name="HAL7_1">'[16]Kuantitas &amp; Harga'!#REF!</definedName>
    <definedName name="HAL7_2" localSheetId="8">'[16]Kuantitas &amp; Harga'!#REF!</definedName>
    <definedName name="HAL7_2" localSheetId="13">'[16]Kuantitas &amp; Harga'!#REF!</definedName>
    <definedName name="HAL7_2" localSheetId="0">'[16]Kuantitas &amp; Harga'!#REF!</definedName>
    <definedName name="HAL7_2" localSheetId="11">'[16]Kuantitas &amp; Harga'!#REF!</definedName>
    <definedName name="HAL7_2" localSheetId="12">'[16]Kuantitas &amp; Harga'!#REF!</definedName>
    <definedName name="HAL7_2" localSheetId="14">'[16]Kuantitas &amp; Harga'!#REF!</definedName>
    <definedName name="HAL7_2" localSheetId="1">'[16]Kuantitas &amp; Harga'!#REF!</definedName>
    <definedName name="HAL7_2" localSheetId="7">'[16]Kuantitas &amp; Harga'!#REF!</definedName>
    <definedName name="HAL7_2" localSheetId="9">'[16]Kuantitas &amp; Harga'!#REF!</definedName>
    <definedName name="HAL7_2" localSheetId="10">'[16]Kuantitas &amp; Harga'!#REF!</definedName>
    <definedName name="HAL7_2">'[16]Kuantitas &amp; Harga'!#REF!</definedName>
    <definedName name="HAL7_3" localSheetId="8">'[16]Kuantitas &amp; Harga'!#REF!</definedName>
    <definedName name="HAL7_3" localSheetId="13">'[16]Kuantitas &amp; Harga'!#REF!</definedName>
    <definedName name="HAL7_3" localSheetId="0">'[16]Kuantitas &amp; Harga'!#REF!</definedName>
    <definedName name="HAL7_3" localSheetId="11">'[16]Kuantitas &amp; Harga'!#REF!</definedName>
    <definedName name="HAL7_3" localSheetId="12">'[16]Kuantitas &amp; Harga'!#REF!</definedName>
    <definedName name="HAL7_3" localSheetId="14">'[16]Kuantitas &amp; Harga'!#REF!</definedName>
    <definedName name="HAL7_3" localSheetId="1">'[16]Kuantitas &amp; Harga'!#REF!</definedName>
    <definedName name="HAL7_3" localSheetId="7">'[16]Kuantitas &amp; Harga'!#REF!</definedName>
    <definedName name="HAL7_3" localSheetId="9">'[16]Kuantitas &amp; Harga'!#REF!</definedName>
    <definedName name="HAL7_3" localSheetId="10">'[16]Kuantitas &amp; Harga'!#REF!</definedName>
    <definedName name="HAL7_3">'[16]Kuantitas &amp; Harga'!#REF!</definedName>
    <definedName name="HAL8_1" localSheetId="8">'[16]Kuantitas &amp; Harga'!#REF!</definedName>
    <definedName name="HAL8_1" localSheetId="13">'[16]Kuantitas &amp; Harga'!#REF!</definedName>
    <definedName name="HAL8_1" localSheetId="0">'[16]Kuantitas &amp; Harga'!#REF!</definedName>
    <definedName name="HAL8_1" localSheetId="11">'[16]Kuantitas &amp; Harga'!#REF!</definedName>
    <definedName name="HAL8_1" localSheetId="12">'[16]Kuantitas &amp; Harga'!#REF!</definedName>
    <definedName name="HAL8_1" localSheetId="14">'[16]Kuantitas &amp; Harga'!#REF!</definedName>
    <definedName name="HAL8_1" localSheetId="1">'[16]Kuantitas &amp; Harga'!#REF!</definedName>
    <definedName name="HAL8_1" localSheetId="7">'[16]Kuantitas &amp; Harga'!#REF!</definedName>
    <definedName name="HAL8_1" localSheetId="9">'[16]Kuantitas &amp; Harga'!#REF!</definedName>
    <definedName name="HAL8_1" localSheetId="10">'[16]Kuantitas &amp; Harga'!#REF!</definedName>
    <definedName name="HAL8_1">'[16]Kuantitas &amp; Harga'!#REF!</definedName>
    <definedName name="HAL8_2" localSheetId="8">'[16]Kuantitas &amp; Harga'!#REF!</definedName>
    <definedName name="HAL8_2" localSheetId="13">'[16]Kuantitas &amp; Harga'!#REF!</definedName>
    <definedName name="HAL8_2" localSheetId="0">'[16]Kuantitas &amp; Harga'!#REF!</definedName>
    <definedName name="HAL8_2" localSheetId="11">'[16]Kuantitas &amp; Harga'!#REF!</definedName>
    <definedName name="HAL8_2" localSheetId="12">'[16]Kuantitas &amp; Harga'!#REF!</definedName>
    <definedName name="HAL8_2" localSheetId="14">'[16]Kuantitas &amp; Harga'!#REF!</definedName>
    <definedName name="HAL8_2" localSheetId="1">'[16]Kuantitas &amp; Harga'!#REF!</definedName>
    <definedName name="HAL8_2" localSheetId="7">'[16]Kuantitas &amp; Harga'!#REF!</definedName>
    <definedName name="HAL8_2" localSheetId="9">'[16]Kuantitas &amp; Harga'!#REF!</definedName>
    <definedName name="HAL8_2" localSheetId="10">'[16]Kuantitas &amp; Harga'!#REF!</definedName>
    <definedName name="HAL8_2">'[16]Kuantitas &amp; Harga'!#REF!</definedName>
    <definedName name="HAL8_3" localSheetId="8">'[16]Kuantitas &amp; Harga'!#REF!</definedName>
    <definedName name="HAL8_3" localSheetId="13">'[16]Kuantitas &amp; Harga'!#REF!</definedName>
    <definedName name="HAL8_3" localSheetId="0">'[16]Kuantitas &amp; Harga'!#REF!</definedName>
    <definedName name="HAL8_3" localSheetId="11">'[16]Kuantitas &amp; Harga'!#REF!</definedName>
    <definedName name="HAL8_3" localSheetId="12">'[16]Kuantitas &amp; Harga'!#REF!</definedName>
    <definedName name="HAL8_3" localSheetId="14">'[16]Kuantitas &amp; Harga'!#REF!</definedName>
    <definedName name="HAL8_3" localSheetId="1">'[16]Kuantitas &amp; Harga'!#REF!</definedName>
    <definedName name="HAL8_3" localSheetId="7">'[16]Kuantitas &amp; Harga'!#REF!</definedName>
    <definedName name="HAL8_3" localSheetId="9">'[16]Kuantitas &amp; Harga'!#REF!</definedName>
    <definedName name="HAL8_3" localSheetId="10">'[16]Kuantitas &amp; Harga'!#REF!</definedName>
    <definedName name="HAL8_3">'[16]Kuantitas &amp; Harga'!#REF!</definedName>
    <definedName name="hammer" localSheetId="8">'[33]harga lama'!#REF!</definedName>
    <definedName name="hammer" localSheetId="13">'[33]harga lama'!#REF!</definedName>
    <definedName name="hammer" localSheetId="0">'[33]harga lama'!#REF!</definedName>
    <definedName name="hammer" localSheetId="11">'[33]harga lama'!#REF!</definedName>
    <definedName name="hammer" localSheetId="12">'[33]harga lama'!#REF!</definedName>
    <definedName name="hammer" localSheetId="14">'[33]harga lama'!#REF!</definedName>
    <definedName name="hammer" localSheetId="1">'[33]harga lama'!#REF!</definedName>
    <definedName name="hammer" localSheetId="7">'[33]harga lama'!#REF!</definedName>
    <definedName name="hammer" localSheetId="9">'[33]harga lama'!#REF!</definedName>
    <definedName name="hammer" localSheetId="10">'[33]harga lama'!#REF!</definedName>
    <definedName name="hammer">'[33]harga lama'!#REF!</definedName>
    <definedName name="hammer_1" localSheetId="8">#REF!</definedName>
    <definedName name="hammer_1" localSheetId="13">#REF!</definedName>
    <definedName name="hammer_1" localSheetId="0">#REF!</definedName>
    <definedName name="hammer_1" localSheetId="11">#REF!</definedName>
    <definedName name="hammer_1" localSheetId="12">#REF!</definedName>
    <definedName name="hammer_1" localSheetId="14">#REF!</definedName>
    <definedName name="hammer_1" localSheetId="1">#REF!</definedName>
    <definedName name="hammer_1" localSheetId="7">#REF!</definedName>
    <definedName name="hammer_1" localSheetId="9">#REF!</definedName>
    <definedName name="hammer_1" localSheetId="10">#REF!</definedName>
    <definedName name="hammer_1">#REF!</definedName>
    <definedName name="hammer_2" localSheetId="8">#REF!</definedName>
    <definedName name="hammer_2" localSheetId="13">#REF!</definedName>
    <definedName name="hammer_2" localSheetId="0">#REF!</definedName>
    <definedName name="hammer_2" localSheetId="11">#REF!</definedName>
    <definedName name="hammer_2" localSheetId="12">#REF!</definedName>
    <definedName name="hammer_2" localSheetId="14">#REF!</definedName>
    <definedName name="hammer_2" localSheetId="1">#REF!</definedName>
    <definedName name="hammer_2" localSheetId="7">#REF!</definedName>
    <definedName name="hammer_2" localSheetId="9">#REF!</definedName>
    <definedName name="hammer_2" localSheetId="10">#REF!</definedName>
    <definedName name="hammer_2">#REF!</definedName>
    <definedName name="hammer_3" localSheetId="8">#REF!</definedName>
    <definedName name="hammer_3" localSheetId="13">#REF!</definedName>
    <definedName name="hammer_3" localSheetId="0">#REF!</definedName>
    <definedName name="hammer_3" localSheetId="11">#REF!</definedName>
    <definedName name="hammer_3" localSheetId="12">#REF!</definedName>
    <definedName name="hammer_3" localSheetId="14">#REF!</definedName>
    <definedName name="hammer_3" localSheetId="1">#REF!</definedName>
    <definedName name="hammer_3" localSheetId="7">#REF!</definedName>
    <definedName name="hammer_3" localSheetId="9">#REF!</definedName>
    <definedName name="hammer_3" localSheetId="10">#REF!</definedName>
    <definedName name="hammer_3">#REF!</definedName>
    <definedName name="HAPUS">[1]ANL!$A$6310:$L$6310</definedName>
    <definedName name="HAPUS_1" localSheetId="8">#REF!</definedName>
    <definedName name="HAPUS_1" localSheetId="13">#REF!</definedName>
    <definedName name="HAPUS_1" localSheetId="0">#REF!</definedName>
    <definedName name="HAPUS_1" localSheetId="11">#REF!</definedName>
    <definedName name="HAPUS_1" localSheetId="12">#REF!</definedName>
    <definedName name="HAPUS_1" localSheetId="14">#REF!</definedName>
    <definedName name="HAPUS_1" localSheetId="1">#REF!</definedName>
    <definedName name="HAPUS_1" localSheetId="7">#REF!</definedName>
    <definedName name="HAPUS_1" localSheetId="9">#REF!</definedName>
    <definedName name="HAPUS_1" localSheetId="10">#REF!</definedName>
    <definedName name="HAPUS_1">#REF!</definedName>
    <definedName name="HAPUS_3">[28]ANL!$A$6310:$L$6310</definedName>
    <definedName name="haraga">[70]Hrg!$B$8:$F$10</definedName>
    <definedName name="HARGA">[52]HS!$M$5</definedName>
    <definedName name="HARGA_BAHAN" localSheetId="8">#REF!</definedName>
    <definedName name="HARGA_BAHAN" localSheetId="13">#REF!</definedName>
    <definedName name="HARGA_BAHAN" localSheetId="0">#REF!</definedName>
    <definedName name="HARGA_BAHAN" localSheetId="11">#REF!</definedName>
    <definedName name="HARGA_BAHAN" localSheetId="12">#REF!</definedName>
    <definedName name="HARGA_BAHAN" localSheetId="14">#REF!</definedName>
    <definedName name="HARGA_BAHAN" localSheetId="1">#REF!</definedName>
    <definedName name="HARGA_BAHAN" localSheetId="7">#REF!</definedName>
    <definedName name="HARGA_BAHAN" localSheetId="9">#REF!</definedName>
    <definedName name="HARGA_BAHAN" localSheetId="10">#REF!</definedName>
    <definedName name="HARGA_BAHAN">#REF!</definedName>
    <definedName name="harga_bahan_aggregat_halus" localSheetId="8">#REF!</definedName>
    <definedName name="harga_bahan_aggregat_halus" localSheetId="13">#REF!</definedName>
    <definedName name="harga_bahan_aggregat_halus" localSheetId="0">#REF!</definedName>
    <definedName name="harga_bahan_aggregat_halus" localSheetId="11">#REF!</definedName>
    <definedName name="harga_bahan_aggregat_halus" localSheetId="12">#REF!</definedName>
    <definedName name="harga_bahan_aggregat_halus" localSheetId="14">#REF!</definedName>
    <definedName name="harga_bahan_aggregat_halus" localSheetId="1">#REF!</definedName>
    <definedName name="harga_bahan_aggregat_halus" localSheetId="7">#REF!</definedName>
    <definedName name="harga_bahan_aggregat_halus" localSheetId="9">#REF!</definedName>
    <definedName name="harga_bahan_aggregat_halus" localSheetId="10">#REF!</definedName>
    <definedName name="harga_bahan_aggregat_halus">#REF!</definedName>
    <definedName name="harga_bahan_aggregat_kasar" localSheetId="8">#REF!</definedName>
    <definedName name="harga_bahan_aggregat_kasar" localSheetId="13">#REF!</definedName>
    <definedName name="harga_bahan_aggregat_kasar" localSheetId="0">#REF!</definedName>
    <definedName name="harga_bahan_aggregat_kasar" localSheetId="11">#REF!</definedName>
    <definedName name="harga_bahan_aggregat_kasar" localSheetId="12">#REF!</definedName>
    <definedName name="harga_bahan_aggregat_kasar" localSheetId="14">#REF!</definedName>
    <definedName name="harga_bahan_aggregat_kasar" localSheetId="1">#REF!</definedName>
    <definedName name="harga_bahan_aggregat_kasar" localSheetId="7">#REF!</definedName>
    <definedName name="harga_bahan_aggregat_kasar" localSheetId="9">#REF!</definedName>
    <definedName name="harga_bahan_aggregat_kasar" localSheetId="10">#REF!</definedName>
    <definedName name="harga_bahan_aggregat_kasar">#REF!</definedName>
    <definedName name="harga_Bahan_Aggregat_KlasC1" localSheetId="8">#REF!</definedName>
    <definedName name="harga_Bahan_Aggregat_KlasC1" localSheetId="13">#REF!</definedName>
    <definedName name="harga_Bahan_Aggregat_KlasC1" localSheetId="0">#REF!</definedName>
    <definedName name="harga_Bahan_Aggregat_KlasC1" localSheetId="11">#REF!</definedName>
    <definedName name="harga_Bahan_Aggregat_KlasC1" localSheetId="12">#REF!</definedName>
    <definedName name="harga_Bahan_Aggregat_KlasC1" localSheetId="14">#REF!</definedName>
    <definedName name="harga_Bahan_Aggregat_KlasC1" localSheetId="1">#REF!</definedName>
    <definedName name="harga_Bahan_Aggregat_KlasC1" localSheetId="7">#REF!</definedName>
    <definedName name="harga_Bahan_Aggregat_KlasC1" localSheetId="9">#REF!</definedName>
    <definedName name="harga_Bahan_Aggregat_KlasC1" localSheetId="10">#REF!</definedName>
    <definedName name="harga_Bahan_Aggregat_KlasC1">#REF!</definedName>
    <definedName name="harga_bahan_asphalt_AC" localSheetId="8">#REF!</definedName>
    <definedName name="harga_bahan_asphalt_AC" localSheetId="13">#REF!</definedName>
    <definedName name="harga_bahan_asphalt_AC" localSheetId="0">#REF!</definedName>
    <definedName name="harga_bahan_asphalt_AC" localSheetId="11">#REF!</definedName>
    <definedName name="harga_bahan_asphalt_AC" localSheetId="12">#REF!</definedName>
    <definedName name="harga_bahan_asphalt_AC" localSheetId="14">#REF!</definedName>
    <definedName name="harga_bahan_asphalt_AC" localSheetId="1">#REF!</definedName>
    <definedName name="harga_bahan_asphalt_AC" localSheetId="7">#REF!</definedName>
    <definedName name="harga_bahan_asphalt_AC" localSheetId="9">#REF!</definedName>
    <definedName name="harga_bahan_asphalt_AC" localSheetId="10">#REF!</definedName>
    <definedName name="harga_bahan_asphalt_AC">#REF!</definedName>
    <definedName name="harga_bahan_asphalt_emulsi" localSheetId="8">#REF!</definedName>
    <definedName name="harga_bahan_asphalt_emulsi" localSheetId="13">#REF!</definedName>
    <definedName name="harga_bahan_asphalt_emulsi" localSheetId="0">#REF!</definedName>
    <definedName name="harga_bahan_asphalt_emulsi" localSheetId="11">#REF!</definedName>
    <definedName name="harga_bahan_asphalt_emulsi" localSheetId="12">#REF!</definedName>
    <definedName name="harga_bahan_asphalt_emulsi" localSheetId="14">#REF!</definedName>
    <definedName name="harga_bahan_asphalt_emulsi" localSheetId="1">#REF!</definedName>
    <definedName name="harga_bahan_asphalt_emulsi" localSheetId="7">#REF!</definedName>
    <definedName name="harga_bahan_asphalt_emulsi" localSheetId="9">#REF!</definedName>
    <definedName name="harga_bahan_asphalt_emulsi" localSheetId="10">#REF!</definedName>
    <definedName name="harga_bahan_asphalt_emulsi">#REF!</definedName>
    <definedName name="harga_bahan_batu_kali" localSheetId="8">#REF!</definedName>
    <definedName name="harga_bahan_batu_kali" localSheetId="13">#REF!</definedName>
    <definedName name="harga_bahan_batu_kali" localSheetId="0">#REF!</definedName>
    <definedName name="harga_bahan_batu_kali" localSheetId="11">#REF!</definedName>
    <definedName name="harga_bahan_batu_kali" localSheetId="12">#REF!</definedName>
    <definedName name="harga_bahan_batu_kali" localSheetId="14">#REF!</definedName>
    <definedName name="harga_bahan_batu_kali" localSheetId="1">#REF!</definedName>
    <definedName name="harga_bahan_batu_kali" localSheetId="7">#REF!</definedName>
    <definedName name="harga_bahan_batu_kali" localSheetId="9">#REF!</definedName>
    <definedName name="harga_bahan_batu_kali" localSheetId="10">#REF!</definedName>
    <definedName name="harga_bahan_batu_kali">#REF!</definedName>
    <definedName name="harga_bahan_batu_pecah_10\15" localSheetId="8">#REF!</definedName>
    <definedName name="harga_bahan_batu_pecah_10\15" localSheetId="13">#REF!</definedName>
    <definedName name="harga_bahan_batu_pecah_10\15" localSheetId="0">#REF!</definedName>
    <definedName name="harga_bahan_batu_pecah_10\15" localSheetId="11">#REF!</definedName>
    <definedName name="harga_bahan_batu_pecah_10\15" localSheetId="12">#REF!</definedName>
    <definedName name="harga_bahan_batu_pecah_10\15" localSheetId="14">#REF!</definedName>
    <definedName name="harga_bahan_batu_pecah_10\15" localSheetId="1">#REF!</definedName>
    <definedName name="harga_bahan_batu_pecah_10\15" localSheetId="7">#REF!</definedName>
    <definedName name="harga_bahan_batu_pecah_10\15" localSheetId="9">#REF!</definedName>
    <definedName name="harga_bahan_batu_pecah_10\15" localSheetId="10">#REF!</definedName>
    <definedName name="harga_bahan_batu_pecah_10\15">#REF!</definedName>
    <definedName name="harga_bahan_besi_beton" localSheetId="8">#REF!</definedName>
    <definedName name="harga_bahan_besi_beton" localSheetId="13">#REF!</definedName>
    <definedName name="harga_bahan_besi_beton" localSheetId="0">#REF!</definedName>
    <definedName name="harga_bahan_besi_beton" localSheetId="11">#REF!</definedName>
    <definedName name="harga_bahan_besi_beton" localSheetId="12">#REF!</definedName>
    <definedName name="harga_bahan_besi_beton" localSheetId="14">#REF!</definedName>
    <definedName name="harga_bahan_besi_beton" localSheetId="1">#REF!</definedName>
    <definedName name="harga_bahan_besi_beton" localSheetId="7">#REF!</definedName>
    <definedName name="harga_bahan_besi_beton" localSheetId="9">#REF!</definedName>
    <definedName name="harga_bahan_besi_beton" localSheetId="10">#REF!</definedName>
    <definedName name="harga_bahan_besi_beton">#REF!</definedName>
    <definedName name="harga_bahan_besi_paku" localSheetId="8">#REF!</definedName>
    <definedName name="harga_bahan_besi_paku" localSheetId="13">#REF!</definedName>
    <definedName name="harga_bahan_besi_paku" localSheetId="0">#REF!</definedName>
    <definedName name="harga_bahan_besi_paku" localSheetId="11">#REF!</definedName>
    <definedName name="harga_bahan_besi_paku" localSheetId="12">#REF!</definedName>
    <definedName name="harga_bahan_besi_paku" localSheetId="14">#REF!</definedName>
    <definedName name="harga_bahan_besi_paku" localSheetId="1">#REF!</definedName>
    <definedName name="harga_bahan_besi_paku" localSheetId="7">#REF!</definedName>
    <definedName name="harga_bahan_besi_paku" localSheetId="9">#REF!</definedName>
    <definedName name="harga_bahan_besi_paku" localSheetId="10">#REF!</definedName>
    <definedName name="harga_bahan_besi_paku">#REF!</definedName>
    <definedName name="harga_bahan_filler" localSheetId="8">#REF!</definedName>
    <definedName name="harga_bahan_filler" localSheetId="13">#REF!</definedName>
    <definedName name="harga_bahan_filler" localSheetId="0">#REF!</definedName>
    <definedName name="harga_bahan_filler" localSheetId="11">#REF!</definedName>
    <definedName name="harga_bahan_filler" localSheetId="12">#REF!</definedName>
    <definedName name="harga_bahan_filler" localSheetId="14">#REF!</definedName>
    <definedName name="harga_bahan_filler" localSheetId="1">#REF!</definedName>
    <definedName name="harga_bahan_filler" localSheetId="7">#REF!</definedName>
    <definedName name="harga_bahan_filler" localSheetId="9">#REF!</definedName>
    <definedName name="harga_bahan_filler" localSheetId="10">#REF!</definedName>
    <definedName name="harga_bahan_filler">#REF!</definedName>
    <definedName name="harga_bahan_kawat_beton" localSheetId="8">#REF!</definedName>
    <definedName name="harga_bahan_kawat_beton" localSheetId="13">#REF!</definedName>
    <definedName name="harga_bahan_kawat_beton" localSheetId="0">#REF!</definedName>
    <definedName name="harga_bahan_kawat_beton" localSheetId="11">#REF!</definedName>
    <definedName name="harga_bahan_kawat_beton" localSheetId="12">#REF!</definedName>
    <definedName name="harga_bahan_kawat_beton" localSheetId="14">#REF!</definedName>
    <definedName name="harga_bahan_kawat_beton" localSheetId="1">#REF!</definedName>
    <definedName name="harga_bahan_kawat_beton" localSheetId="7">#REF!</definedName>
    <definedName name="harga_bahan_kawat_beton" localSheetId="9">#REF!</definedName>
    <definedName name="harga_bahan_kawat_beton" localSheetId="10">#REF!</definedName>
    <definedName name="harga_bahan_kawat_beton">#REF!</definedName>
    <definedName name="harga_bahan_kawat_bronjong" localSheetId="8">#REF!</definedName>
    <definedName name="harga_bahan_kawat_bronjong" localSheetId="13">#REF!</definedName>
    <definedName name="harga_bahan_kawat_bronjong" localSheetId="0">#REF!</definedName>
    <definedName name="harga_bahan_kawat_bronjong" localSheetId="11">#REF!</definedName>
    <definedName name="harga_bahan_kawat_bronjong" localSheetId="12">#REF!</definedName>
    <definedName name="harga_bahan_kawat_bronjong" localSheetId="14">#REF!</definedName>
    <definedName name="harga_bahan_kawat_bronjong" localSheetId="1">#REF!</definedName>
    <definedName name="harga_bahan_kawat_bronjong" localSheetId="7">#REF!</definedName>
    <definedName name="harga_bahan_kawat_bronjong" localSheetId="9">#REF!</definedName>
    <definedName name="harga_bahan_kawat_bronjong" localSheetId="10">#REF!</definedName>
    <definedName name="harga_bahan_kawat_bronjong">#REF!</definedName>
    <definedName name="harga_bahan_kayu_perancah" localSheetId="8">#REF!</definedName>
    <definedName name="harga_bahan_kayu_perancah" localSheetId="13">#REF!</definedName>
    <definedName name="harga_bahan_kayu_perancah" localSheetId="0">#REF!</definedName>
    <definedName name="harga_bahan_kayu_perancah" localSheetId="11">#REF!</definedName>
    <definedName name="harga_bahan_kayu_perancah" localSheetId="12">#REF!</definedName>
    <definedName name="harga_bahan_kayu_perancah" localSheetId="14">#REF!</definedName>
    <definedName name="harga_bahan_kayu_perancah" localSheetId="1">#REF!</definedName>
    <definedName name="harga_bahan_kayu_perancah" localSheetId="7">#REF!</definedName>
    <definedName name="harga_bahan_kayu_perancah" localSheetId="9">#REF!</definedName>
    <definedName name="harga_bahan_kayu_perancah" localSheetId="10">#REF!</definedName>
    <definedName name="harga_bahan_kayu_perancah">#REF!</definedName>
    <definedName name="harga_bahan_kerikel_beton" localSheetId="8">#REF!</definedName>
    <definedName name="harga_bahan_kerikel_beton" localSheetId="13">#REF!</definedName>
    <definedName name="harga_bahan_kerikel_beton" localSheetId="0">#REF!</definedName>
    <definedName name="harga_bahan_kerikel_beton" localSheetId="11">#REF!</definedName>
    <definedName name="harga_bahan_kerikel_beton" localSheetId="12">#REF!</definedName>
    <definedName name="harga_bahan_kerikel_beton" localSheetId="14">#REF!</definedName>
    <definedName name="harga_bahan_kerikel_beton" localSheetId="1">#REF!</definedName>
    <definedName name="harga_bahan_kerikel_beton" localSheetId="7">#REF!</definedName>
    <definedName name="harga_bahan_kerikel_beton" localSheetId="9">#REF!</definedName>
    <definedName name="harga_bahan_kerikel_beton" localSheetId="10">#REF!</definedName>
    <definedName name="harga_bahan_kerikel_beton">#REF!</definedName>
    <definedName name="harga_bahan_kerosene" localSheetId="8">#REF!</definedName>
    <definedName name="harga_bahan_kerosene" localSheetId="13">#REF!</definedName>
    <definedName name="harga_bahan_kerosene" localSheetId="0">#REF!</definedName>
    <definedName name="harga_bahan_kerosene" localSheetId="11">#REF!</definedName>
    <definedName name="harga_bahan_kerosene" localSheetId="12">#REF!</definedName>
    <definedName name="harga_bahan_kerosene" localSheetId="14">#REF!</definedName>
    <definedName name="harga_bahan_kerosene" localSheetId="1">#REF!</definedName>
    <definedName name="harga_bahan_kerosene" localSheetId="7">#REF!</definedName>
    <definedName name="harga_bahan_kerosene" localSheetId="9">#REF!</definedName>
    <definedName name="harga_bahan_kerosene" localSheetId="10">#REF!</definedName>
    <definedName name="harga_bahan_kerosene">#REF!</definedName>
    <definedName name="harga_bahan_material_pilihan" localSheetId="8">#REF!</definedName>
    <definedName name="harga_bahan_material_pilihan" localSheetId="13">#REF!</definedName>
    <definedName name="harga_bahan_material_pilihan" localSheetId="0">#REF!</definedName>
    <definedName name="harga_bahan_material_pilihan" localSheetId="11">#REF!</definedName>
    <definedName name="harga_bahan_material_pilihan" localSheetId="12">#REF!</definedName>
    <definedName name="harga_bahan_material_pilihan" localSheetId="14">#REF!</definedName>
    <definedName name="harga_bahan_material_pilihan" localSheetId="1">#REF!</definedName>
    <definedName name="harga_bahan_material_pilihan" localSheetId="7">#REF!</definedName>
    <definedName name="harga_bahan_material_pilihan" localSheetId="9">#REF!</definedName>
    <definedName name="harga_bahan_material_pilihan" localSheetId="10">#REF!</definedName>
    <definedName name="harga_bahan_material_pilihan">#REF!</definedName>
    <definedName name="harga_bahan_pasir" localSheetId="8">#REF!</definedName>
    <definedName name="harga_bahan_pasir" localSheetId="13">#REF!</definedName>
    <definedName name="harga_bahan_pasir" localSheetId="0">#REF!</definedName>
    <definedName name="harga_bahan_pasir" localSheetId="11">#REF!</definedName>
    <definedName name="harga_bahan_pasir" localSheetId="12">#REF!</definedName>
    <definedName name="harga_bahan_pasir" localSheetId="14">#REF!</definedName>
    <definedName name="harga_bahan_pasir" localSheetId="1">#REF!</definedName>
    <definedName name="harga_bahan_pasir" localSheetId="7">#REF!</definedName>
    <definedName name="harga_bahan_pasir" localSheetId="9">#REF!</definedName>
    <definedName name="harga_bahan_pasir" localSheetId="10">#REF!</definedName>
    <definedName name="harga_bahan_pasir">#REF!</definedName>
    <definedName name="harga_bahan_semen\50kg" localSheetId="8">#REF!</definedName>
    <definedName name="harga_bahan_semen\50kg" localSheetId="13">#REF!</definedName>
    <definedName name="harga_bahan_semen\50kg" localSheetId="0">#REF!</definedName>
    <definedName name="harga_bahan_semen\50kg" localSheetId="11">#REF!</definedName>
    <definedName name="harga_bahan_semen\50kg" localSheetId="12">#REF!</definedName>
    <definedName name="harga_bahan_semen\50kg" localSheetId="14">#REF!</definedName>
    <definedName name="harga_bahan_semen\50kg" localSheetId="1">#REF!</definedName>
    <definedName name="harga_bahan_semen\50kg" localSheetId="7">#REF!</definedName>
    <definedName name="harga_bahan_semen\50kg" localSheetId="9">#REF!</definedName>
    <definedName name="harga_bahan_semen\50kg" localSheetId="10">#REF!</definedName>
    <definedName name="harga_bahan_semen\50kg">#REF!</definedName>
    <definedName name="harga_bahan_sirtu" localSheetId="8">#REF!</definedName>
    <definedName name="harga_bahan_sirtu" localSheetId="13">#REF!</definedName>
    <definedName name="harga_bahan_sirtu" localSheetId="0">#REF!</definedName>
    <definedName name="harga_bahan_sirtu" localSheetId="11">#REF!</definedName>
    <definedName name="harga_bahan_sirtu" localSheetId="12">#REF!</definedName>
    <definedName name="harga_bahan_sirtu" localSheetId="14">#REF!</definedName>
    <definedName name="harga_bahan_sirtu" localSheetId="1">#REF!</definedName>
    <definedName name="harga_bahan_sirtu" localSheetId="7">#REF!</definedName>
    <definedName name="harga_bahan_sirtu" localSheetId="9">#REF!</definedName>
    <definedName name="harga_bahan_sirtu" localSheetId="10">#REF!</definedName>
    <definedName name="harga_bahan_sirtu">#REF!</definedName>
    <definedName name="harga_bahan_tanah_timbun" localSheetId="8">#REF!</definedName>
    <definedName name="harga_bahan_tanah_timbun" localSheetId="13">#REF!</definedName>
    <definedName name="harga_bahan_tanah_timbun" localSheetId="0">#REF!</definedName>
    <definedName name="harga_bahan_tanah_timbun" localSheetId="11">#REF!</definedName>
    <definedName name="harga_bahan_tanah_timbun" localSheetId="12">#REF!</definedName>
    <definedName name="harga_bahan_tanah_timbun" localSheetId="14">#REF!</definedName>
    <definedName name="harga_bahan_tanah_timbun" localSheetId="1">#REF!</definedName>
    <definedName name="harga_bahan_tanah_timbun" localSheetId="7">#REF!</definedName>
    <definedName name="harga_bahan_tanah_timbun" localSheetId="9">#REF!</definedName>
    <definedName name="harga_bahan_tanah_timbun" localSheetId="10">#REF!</definedName>
    <definedName name="harga_bahan_tanah_timbun">#REF!</definedName>
    <definedName name="Harga_Satuan_AC_WC" localSheetId="8">#REF!</definedName>
    <definedName name="Harga_Satuan_AC_WC" localSheetId="13">#REF!</definedName>
    <definedName name="Harga_Satuan_AC_WC" localSheetId="0">#REF!</definedName>
    <definedName name="Harga_Satuan_AC_WC" localSheetId="11">#REF!</definedName>
    <definedName name="Harga_Satuan_AC_WC" localSheetId="12">#REF!</definedName>
    <definedName name="Harga_Satuan_AC_WC" localSheetId="14">#REF!</definedName>
    <definedName name="Harga_Satuan_AC_WC" localSheetId="1">#REF!</definedName>
    <definedName name="Harga_Satuan_AC_WC" localSheetId="7">#REF!</definedName>
    <definedName name="Harga_Satuan_AC_WC" localSheetId="9">#REF!</definedName>
    <definedName name="Harga_Satuan_AC_WC" localSheetId="10">#REF!</definedName>
    <definedName name="Harga_Satuan_AC_WC">#REF!</definedName>
    <definedName name="Harga_Satuan_Agregat_BMinor" localSheetId="8">#REF!</definedName>
    <definedName name="Harga_Satuan_Agregat_BMinor" localSheetId="13">#REF!</definedName>
    <definedName name="Harga_Satuan_Agregat_BMinor" localSheetId="0">#REF!</definedName>
    <definedName name="Harga_Satuan_Agregat_BMinor" localSheetId="11">#REF!</definedName>
    <definedName name="Harga_Satuan_Agregat_BMinor" localSheetId="12">#REF!</definedName>
    <definedName name="Harga_Satuan_Agregat_BMinor" localSheetId="14">#REF!</definedName>
    <definedName name="Harga_Satuan_Agregat_BMinor" localSheetId="1">#REF!</definedName>
    <definedName name="Harga_Satuan_Agregat_BMinor" localSheetId="7">#REF!</definedName>
    <definedName name="Harga_Satuan_Agregat_BMinor" localSheetId="9">#REF!</definedName>
    <definedName name="Harga_Satuan_Agregat_BMinor" localSheetId="10">#REF!</definedName>
    <definedName name="Harga_Satuan_Agregat_BMinor">#REF!</definedName>
    <definedName name="harga_satuan_ATB" localSheetId="8">#REF!</definedName>
    <definedName name="harga_satuan_ATB" localSheetId="13">#REF!</definedName>
    <definedName name="harga_satuan_ATB" localSheetId="0">#REF!</definedName>
    <definedName name="harga_satuan_ATB" localSheetId="11">#REF!</definedName>
    <definedName name="harga_satuan_ATB" localSheetId="12">#REF!</definedName>
    <definedName name="harga_satuan_ATB" localSheetId="14">#REF!</definedName>
    <definedName name="harga_satuan_ATB" localSheetId="1">#REF!</definedName>
    <definedName name="harga_satuan_ATB" localSheetId="7">#REF!</definedName>
    <definedName name="harga_satuan_ATB" localSheetId="9">#REF!</definedName>
    <definedName name="harga_satuan_ATB" localSheetId="10">#REF!</definedName>
    <definedName name="harga_satuan_ATB">#REF!</definedName>
    <definedName name="harga_satuan_ATB_minor" localSheetId="8">#REF!</definedName>
    <definedName name="harga_satuan_ATB_minor" localSheetId="13">#REF!</definedName>
    <definedName name="harga_satuan_ATB_minor" localSheetId="0">#REF!</definedName>
    <definedName name="harga_satuan_ATB_minor" localSheetId="11">#REF!</definedName>
    <definedName name="harga_satuan_ATB_minor" localSheetId="12">#REF!</definedName>
    <definedName name="harga_satuan_ATB_minor" localSheetId="14">#REF!</definedName>
    <definedName name="harga_satuan_ATB_minor" localSheetId="1">#REF!</definedName>
    <definedName name="harga_satuan_ATB_minor" localSheetId="7">#REF!</definedName>
    <definedName name="harga_satuan_ATB_minor" localSheetId="9">#REF!</definedName>
    <definedName name="harga_satuan_ATB_minor" localSheetId="10">#REF!</definedName>
    <definedName name="harga_satuan_ATB_minor">#REF!</definedName>
    <definedName name="Harga_Satuan_ATBL_Leveling" localSheetId="8">#REF!</definedName>
    <definedName name="Harga_Satuan_ATBL_Leveling" localSheetId="13">#REF!</definedName>
    <definedName name="Harga_Satuan_ATBL_Leveling" localSheetId="0">#REF!</definedName>
    <definedName name="Harga_Satuan_ATBL_Leveling" localSheetId="11">#REF!</definedName>
    <definedName name="Harga_Satuan_ATBL_Leveling" localSheetId="12">#REF!</definedName>
    <definedName name="Harga_Satuan_ATBL_Leveling" localSheetId="14">#REF!</definedName>
    <definedName name="Harga_Satuan_ATBL_Leveling" localSheetId="1">#REF!</definedName>
    <definedName name="Harga_Satuan_ATBL_Leveling" localSheetId="7">#REF!</definedName>
    <definedName name="Harga_Satuan_ATBL_Leveling" localSheetId="9">#REF!</definedName>
    <definedName name="Harga_Satuan_ATBL_Leveling" localSheetId="10">#REF!</definedName>
    <definedName name="Harga_Satuan_ATBL_Leveling">#REF!</definedName>
    <definedName name="harga_satuan_baja_tulangan" localSheetId="8">#REF!</definedName>
    <definedName name="harga_satuan_baja_tulangan" localSheetId="13">#REF!</definedName>
    <definedName name="harga_satuan_baja_tulangan" localSheetId="0">#REF!</definedName>
    <definedName name="harga_satuan_baja_tulangan" localSheetId="11">#REF!</definedName>
    <definedName name="harga_satuan_baja_tulangan" localSheetId="12">#REF!</definedName>
    <definedName name="harga_satuan_baja_tulangan" localSheetId="14">#REF!</definedName>
    <definedName name="harga_satuan_baja_tulangan" localSheetId="1">#REF!</definedName>
    <definedName name="harga_satuan_baja_tulangan" localSheetId="7">#REF!</definedName>
    <definedName name="harga_satuan_baja_tulangan" localSheetId="9">#REF!</definedName>
    <definedName name="harga_satuan_baja_tulangan" localSheetId="10">#REF!</definedName>
    <definedName name="harga_satuan_baja_tulangan">#REF!</definedName>
    <definedName name="harga_satuan_beton_K225" localSheetId="8">#REF!</definedName>
    <definedName name="harga_satuan_beton_K225" localSheetId="13">#REF!</definedName>
    <definedName name="harga_satuan_beton_K225" localSheetId="0">#REF!</definedName>
    <definedName name="harga_satuan_beton_K225" localSheetId="11">#REF!</definedName>
    <definedName name="harga_satuan_beton_K225" localSheetId="12">#REF!</definedName>
    <definedName name="harga_satuan_beton_K225" localSheetId="14">#REF!</definedName>
    <definedName name="harga_satuan_beton_K225" localSheetId="1">#REF!</definedName>
    <definedName name="harga_satuan_beton_K225" localSheetId="7">#REF!</definedName>
    <definedName name="harga_satuan_beton_K225" localSheetId="9">#REF!</definedName>
    <definedName name="harga_satuan_beton_K225" localSheetId="10">#REF!</definedName>
    <definedName name="harga_satuan_beton_K225">#REF!</definedName>
    <definedName name="Harga_Satuan_Galian_Bahu_Jalan" localSheetId="8">#REF!</definedName>
    <definedName name="Harga_Satuan_Galian_Bahu_Jalan" localSheetId="13">#REF!</definedName>
    <definedName name="Harga_Satuan_Galian_Bahu_Jalan" localSheetId="0">#REF!</definedName>
    <definedName name="Harga_Satuan_Galian_Bahu_Jalan" localSheetId="11">#REF!</definedName>
    <definedName name="Harga_Satuan_Galian_Bahu_Jalan" localSheetId="12">#REF!</definedName>
    <definedName name="Harga_Satuan_Galian_Bahu_Jalan" localSheetId="14">#REF!</definedName>
    <definedName name="Harga_Satuan_Galian_Bahu_Jalan" localSheetId="1">#REF!</definedName>
    <definedName name="Harga_Satuan_Galian_Bahu_Jalan" localSheetId="7">#REF!</definedName>
    <definedName name="Harga_Satuan_Galian_Bahu_Jalan" localSheetId="9">#REF!</definedName>
    <definedName name="Harga_Satuan_Galian_Bahu_Jalan" localSheetId="10">#REF!</definedName>
    <definedName name="Harga_Satuan_Galian_Bahu_Jalan">#REF!</definedName>
    <definedName name="harga_satuan_galian_batu" localSheetId="8">#REF!</definedName>
    <definedName name="harga_satuan_galian_batu" localSheetId="13">#REF!</definedName>
    <definedName name="harga_satuan_galian_batu" localSheetId="0">#REF!</definedName>
    <definedName name="harga_satuan_galian_batu" localSheetId="11">#REF!</definedName>
    <definedName name="harga_satuan_galian_batu" localSheetId="12">#REF!</definedName>
    <definedName name="harga_satuan_galian_batu" localSheetId="14">#REF!</definedName>
    <definedName name="harga_satuan_galian_batu" localSheetId="1">#REF!</definedName>
    <definedName name="harga_satuan_galian_batu" localSheetId="7">#REF!</definedName>
    <definedName name="harga_satuan_galian_batu" localSheetId="9">#REF!</definedName>
    <definedName name="harga_satuan_galian_batu" localSheetId="10">#REF!</definedName>
    <definedName name="harga_satuan_galian_batu">#REF!</definedName>
    <definedName name="harga_satuan_galian_biasa" localSheetId="8">#REF!</definedName>
    <definedName name="harga_satuan_galian_biasa" localSheetId="13">#REF!</definedName>
    <definedName name="harga_satuan_galian_biasa" localSheetId="0">#REF!</definedName>
    <definedName name="harga_satuan_galian_biasa" localSheetId="11">#REF!</definedName>
    <definedName name="harga_satuan_galian_biasa" localSheetId="12">#REF!</definedName>
    <definedName name="harga_satuan_galian_biasa" localSheetId="14">#REF!</definedName>
    <definedName name="harga_satuan_galian_biasa" localSheetId="1">#REF!</definedName>
    <definedName name="harga_satuan_galian_biasa" localSheetId="7">#REF!</definedName>
    <definedName name="harga_satuan_galian_biasa" localSheetId="9">#REF!</definedName>
    <definedName name="harga_satuan_galian_biasa" localSheetId="10">#REF!</definedName>
    <definedName name="harga_satuan_galian_biasa">#REF!</definedName>
    <definedName name="harga_satuan_galian_padas" localSheetId="8">#REF!</definedName>
    <definedName name="harga_satuan_galian_padas" localSheetId="13">#REF!</definedName>
    <definedName name="harga_satuan_galian_padas" localSheetId="0">#REF!</definedName>
    <definedName name="harga_satuan_galian_padas" localSheetId="11">#REF!</definedName>
    <definedName name="harga_satuan_galian_padas" localSheetId="12">#REF!</definedName>
    <definedName name="harga_satuan_galian_padas" localSheetId="14">#REF!</definedName>
    <definedName name="harga_satuan_galian_padas" localSheetId="1">#REF!</definedName>
    <definedName name="harga_satuan_galian_padas" localSheetId="7">#REF!</definedName>
    <definedName name="harga_satuan_galian_padas" localSheetId="9">#REF!</definedName>
    <definedName name="harga_satuan_galian_padas" localSheetId="10">#REF!</definedName>
    <definedName name="harga_satuan_galian_padas">#REF!</definedName>
    <definedName name="harga_satuan_galian_saluran" localSheetId="8">#REF!</definedName>
    <definedName name="harga_satuan_galian_saluran" localSheetId="13">#REF!</definedName>
    <definedName name="harga_satuan_galian_saluran" localSheetId="0">#REF!</definedName>
    <definedName name="harga_satuan_galian_saluran" localSheetId="11">#REF!</definedName>
    <definedName name="harga_satuan_galian_saluran" localSheetId="12">#REF!</definedName>
    <definedName name="harga_satuan_galian_saluran" localSheetId="14">#REF!</definedName>
    <definedName name="harga_satuan_galian_saluran" localSheetId="1">#REF!</definedName>
    <definedName name="harga_satuan_galian_saluran" localSheetId="7">#REF!</definedName>
    <definedName name="harga_satuan_galian_saluran" localSheetId="9">#REF!</definedName>
    <definedName name="harga_satuan_galian_saluran" localSheetId="10">#REF!</definedName>
    <definedName name="harga_satuan_galian_saluran">#REF!</definedName>
    <definedName name="harga_satuan_gorong_45_75_tnp_tlg" localSheetId="8">#REF!</definedName>
    <definedName name="harga_satuan_gorong_45_75_tnp_tlg" localSheetId="13">#REF!</definedName>
    <definedName name="harga_satuan_gorong_45_75_tnp_tlg" localSheetId="0">#REF!</definedName>
    <definedName name="harga_satuan_gorong_45_75_tnp_tlg" localSheetId="11">#REF!</definedName>
    <definedName name="harga_satuan_gorong_45_75_tnp_tlg" localSheetId="12">#REF!</definedName>
    <definedName name="harga_satuan_gorong_45_75_tnp_tlg" localSheetId="14">#REF!</definedName>
    <definedName name="harga_satuan_gorong_45_75_tnp_tlg" localSheetId="1">#REF!</definedName>
    <definedName name="harga_satuan_gorong_45_75_tnp_tlg" localSheetId="7">#REF!</definedName>
    <definedName name="harga_satuan_gorong_45_75_tnp_tlg" localSheetId="9">#REF!</definedName>
    <definedName name="harga_satuan_gorong_45_75_tnp_tlg" localSheetId="10">#REF!</definedName>
    <definedName name="harga_satuan_gorong_45_75_tnp_tlg">#REF!</definedName>
    <definedName name="harga_satuan_gorong2_bertulang_Ø40cm" localSheetId="8">#REF!</definedName>
    <definedName name="harga_satuan_gorong2_bertulang_Ø40cm" localSheetId="13">#REF!</definedName>
    <definedName name="harga_satuan_gorong2_bertulang_Ø40cm" localSheetId="0">#REF!</definedName>
    <definedName name="harga_satuan_gorong2_bertulang_Ø40cm" localSheetId="11">#REF!</definedName>
    <definedName name="harga_satuan_gorong2_bertulang_Ø40cm" localSheetId="12">#REF!</definedName>
    <definedName name="harga_satuan_gorong2_bertulang_Ø40cm" localSheetId="14">#REF!</definedName>
    <definedName name="harga_satuan_gorong2_bertulang_Ø40cm" localSheetId="1">#REF!</definedName>
    <definedName name="harga_satuan_gorong2_bertulang_Ø40cm" localSheetId="7">#REF!</definedName>
    <definedName name="harga_satuan_gorong2_bertulang_Ø40cm" localSheetId="9">#REF!</definedName>
    <definedName name="harga_satuan_gorong2_bertulang_Ø40cm" localSheetId="10">#REF!</definedName>
    <definedName name="harga_satuan_gorong2_bertulang_Ø40cm">#REF!</definedName>
    <definedName name="harga_satuan_gorong2_bertulang_Ø60cm" localSheetId="8">#REF!</definedName>
    <definedName name="harga_satuan_gorong2_bertulang_Ø60cm" localSheetId="13">#REF!</definedName>
    <definedName name="harga_satuan_gorong2_bertulang_Ø60cm" localSheetId="0">#REF!</definedName>
    <definedName name="harga_satuan_gorong2_bertulang_Ø60cm" localSheetId="11">#REF!</definedName>
    <definedName name="harga_satuan_gorong2_bertulang_Ø60cm" localSheetId="12">#REF!</definedName>
    <definedName name="harga_satuan_gorong2_bertulang_Ø60cm" localSheetId="14">#REF!</definedName>
    <definedName name="harga_satuan_gorong2_bertulang_Ø60cm" localSheetId="1">#REF!</definedName>
    <definedName name="harga_satuan_gorong2_bertulang_Ø60cm" localSheetId="7">#REF!</definedName>
    <definedName name="harga_satuan_gorong2_bertulang_Ø60cm" localSheetId="9">#REF!</definedName>
    <definedName name="harga_satuan_gorong2_bertulang_Ø60cm" localSheetId="10">#REF!</definedName>
    <definedName name="harga_satuan_gorong2_bertulang_Ø60cm">#REF!</definedName>
    <definedName name="harga_satuan_lapis_perekat" localSheetId="8">#REF!</definedName>
    <definedName name="harga_satuan_lapis_perekat" localSheetId="13">#REF!</definedName>
    <definedName name="harga_satuan_lapis_perekat" localSheetId="0">#REF!</definedName>
    <definedName name="harga_satuan_lapis_perekat" localSheetId="11">#REF!</definedName>
    <definedName name="harga_satuan_lapis_perekat" localSheetId="12">#REF!</definedName>
    <definedName name="harga_satuan_lapis_perekat" localSheetId="14">#REF!</definedName>
    <definedName name="harga_satuan_lapis_perekat" localSheetId="1">#REF!</definedName>
    <definedName name="harga_satuan_lapis_perekat" localSheetId="7">#REF!</definedName>
    <definedName name="harga_satuan_lapis_perekat" localSheetId="9">#REF!</definedName>
    <definedName name="harga_satuan_lapis_perekat" localSheetId="10">#REF!</definedName>
    <definedName name="harga_satuan_lapis_perekat">#REF!</definedName>
    <definedName name="harga_satuan_lapis_resap_pengikat" localSheetId="8">#REF!</definedName>
    <definedName name="harga_satuan_lapis_resap_pengikat" localSheetId="13">#REF!</definedName>
    <definedName name="harga_satuan_lapis_resap_pengikat" localSheetId="0">#REF!</definedName>
    <definedName name="harga_satuan_lapis_resap_pengikat" localSheetId="11">#REF!</definedName>
    <definedName name="harga_satuan_lapis_resap_pengikat" localSheetId="12">#REF!</definedName>
    <definedName name="harga_satuan_lapis_resap_pengikat" localSheetId="14">#REF!</definedName>
    <definedName name="harga_satuan_lapis_resap_pengikat" localSheetId="1">#REF!</definedName>
    <definedName name="harga_satuan_lapis_resap_pengikat" localSheetId="7">#REF!</definedName>
    <definedName name="harga_satuan_lapis_resap_pengikat" localSheetId="9">#REF!</definedName>
    <definedName name="harga_satuan_lapis_resap_pengikat" localSheetId="10">#REF!</definedName>
    <definedName name="harga_satuan_lapis_resap_pengikat">#REF!</definedName>
    <definedName name="harga_satuan_lataston\HRS" localSheetId="8">#REF!</definedName>
    <definedName name="harga_satuan_lataston\HRS" localSheetId="13">#REF!</definedName>
    <definedName name="harga_satuan_lataston\HRS" localSheetId="0">#REF!</definedName>
    <definedName name="harga_satuan_lataston\HRS" localSheetId="11">#REF!</definedName>
    <definedName name="harga_satuan_lataston\HRS" localSheetId="12">#REF!</definedName>
    <definedName name="harga_satuan_lataston\HRS" localSheetId="14">#REF!</definedName>
    <definedName name="harga_satuan_lataston\HRS" localSheetId="1">#REF!</definedName>
    <definedName name="harga_satuan_lataston\HRS" localSheetId="7">#REF!</definedName>
    <definedName name="harga_satuan_lataston\HRS" localSheetId="9">#REF!</definedName>
    <definedName name="harga_satuan_lataston\HRS" localSheetId="10">#REF!</definedName>
    <definedName name="harga_satuan_lataston\HRS">#REF!</definedName>
    <definedName name="harga_satuan_LPA_klasA_minor" localSheetId="8">#REF!</definedName>
    <definedName name="harga_satuan_LPA_klasA_minor" localSheetId="13">#REF!</definedName>
    <definedName name="harga_satuan_LPA_klasA_minor" localSheetId="0">#REF!</definedName>
    <definedName name="harga_satuan_LPA_klasA_minor" localSheetId="11">#REF!</definedName>
    <definedName name="harga_satuan_LPA_klasA_minor" localSheetId="12">#REF!</definedName>
    <definedName name="harga_satuan_LPA_klasA_minor" localSheetId="14">#REF!</definedName>
    <definedName name="harga_satuan_LPA_klasA_minor" localSheetId="1">#REF!</definedName>
    <definedName name="harga_satuan_LPA_klasA_minor" localSheetId="7">#REF!</definedName>
    <definedName name="harga_satuan_LPA_klasA_minor" localSheetId="9">#REF!</definedName>
    <definedName name="harga_satuan_LPA_klasA_minor" localSheetId="10">#REF!</definedName>
    <definedName name="harga_satuan_LPA_klasA_minor">#REF!</definedName>
    <definedName name="harga_satuan_LPA_klasB" localSheetId="8">#REF!</definedName>
    <definedName name="harga_satuan_LPA_klasB" localSheetId="13">#REF!</definedName>
    <definedName name="harga_satuan_LPA_klasB" localSheetId="0">#REF!</definedName>
    <definedName name="harga_satuan_LPA_klasB" localSheetId="11">#REF!</definedName>
    <definedName name="harga_satuan_LPA_klasB" localSheetId="12">#REF!</definedName>
    <definedName name="harga_satuan_LPA_klasB" localSheetId="14">#REF!</definedName>
    <definedName name="harga_satuan_LPA_klasB" localSheetId="1">#REF!</definedName>
    <definedName name="harga_satuan_LPA_klasB" localSheetId="7">#REF!</definedName>
    <definedName name="harga_satuan_LPA_klasB" localSheetId="9">#REF!</definedName>
    <definedName name="harga_satuan_LPA_klasB" localSheetId="10">#REF!</definedName>
    <definedName name="harga_satuan_LPA_klasB">#REF!</definedName>
    <definedName name="harga_satuan_LPA_klasB_minor" localSheetId="8">#REF!</definedName>
    <definedName name="harga_satuan_LPA_klasB_minor" localSheetId="13">#REF!</definedName>
    <definedName name="harga_satuan_LPA_klasB_minor" localSheetId="0">#REF!</definedName>
    <definedName name="harga_satuan_LPA_klasB_minor" localSheetId="11">#REF!</definedName>
    <definedName name="harga_satuan_LPA_klasB_minor" localSheetId="12">#REF!</definedName>
    <definedName name="harga_satuan_LPA_klasB_minor" localSheetId="14">#REF!</definedName>
    <definedName name="harga_satuan_LPA_klasB_minor" localSheetId="1">#REF!</definedName>
    <definedName name="harga_satuan_LPA_klasB_minor" localSheetId="7">#REF!</definedName>
    <definedName name="harga_satuan_LPA_klasB_minor" localSheetId="9">#REF!</definedName>
    <definedName name="harga_satuan_LPA_klasB_minor" localSheetId="10">#REF!</definedName>
    <definedName name="harga_satuan_LPA_klasB_minor">#REF!</definedName>
    <definedName name="harga_satuan_minor_DMJ" localSheetId="8">#REF!</definedName>
    <definedName name="harga_satuan_minor_DMJ" localSheetId="13">#REF!</definedName>
    <definedName name="harga_satuan_minor_DMJ" localSheetId="0">#REF!</definedName>
    <definedName name="harga_satuan_minor_DMJ" localSheetId="11">#REF!</definedName>
    <definedName name="harga_satuan_minor_DMJ" localSheetId="12">#REF!</definedName>
    <definedName name="harga_satuan_minor_DMJ" localSheetId="14">#REF!</definedName>
    <definedName name="harga_satuan_minor_DMJ" localSheetId="1">#REF!</definedName>
    <definedName name="harga_satuan_minor_DMJ" localSheetId="7">#REF!</definedName>
    <definedName name="harga_satuan_minor_DMJ" localSheetId="9">#REF!</definedName>
    <definedName name="harga_satuan_minor_DMJ" localSheetId="10">#REF!</definedName>
    <definedName name="harga_satuan_minor_DMJ">#REF!</definedName>
    <definedName name="harga_satuan_normalisasi" localSheetId="8">#REF!</definedName>
    <definedName name="harga_satuan_normalisasi" localSheetId="13">#REF!</definedName>
    <definedName name="harga_satuan_normalisasi" localSheetId="0">#REF!</definedName>
    <definedName name="harga_satuan_normalisasi" localSheetId="11">#REF!</definedName>
    <definedName name="harga_satuan_normalisasi" localSheetId="12">#REF!</definedName>
    <definedName name="harga_satuan_normalisasi" localSheetId="14">#REF!</definedName>
    <definedName name="harga_satuan_normalisasi" localSheetId="1">#REF!</definedName>
    <definedName name="harga_satuan_normalisasi" localSheetId="7">#REF!</definedName>
    <definedName name="harga_satuan_normalisasi" localSheetId="9">#REF!</definedName>
    <definedName name="harga_satuan_normalisasi" localSheetId="10">#REF!</definedName>
    <definedName name="harga_satuan_normalisasi">#REF!</definedName>
    <definedName name="harga_satuan_pasangan_batu_adukan" localSheetId="8">#REF!</definedName>
    <definedName name="harga_satuan_pasangan_batu_adukan" localSheetId="13">#REF!</definedName>
    <definedName name="harga_satuan_pasangan_batu_adukan" localSheetId="0">#REF!</definedName>
    <definedName name="harga_satuan_pasangan_batu_adukan" localSheetId="11">#REF!</definedName>
    <definedName name="harga_satuan_pasangan_batu_adukan" localSheetId="12">#REF!</definedName>
    <definedName name="harga_satuan_pasangan_batu_adukan" localSheetId="14">#REF!</definedName>
    <definedName name="harga_satuan_pasangan_batu_adukan" localSheetId="1">#REF!</definedName>
    <definedName name="harga_satuan_pasangan_batu_adukan" localSheetId="7">#REF!</definedName>
    <definedName name="harga_satuan_pasangan_batu_adukan" localSheetId="9">#REF!</definedName>
    <definedName name="harga_satuan_pasangan_batu_adukan" localSheetId="10">#REF!</definedName>
    <definedName name="harga_satuan_pasangan_batu_adukan">#REF!</definedName>
    <definedName name="harga_satuan_pasangan_batu_mortar" localSheetId="8">#REF!</definedName>
    <definedName name="harga_satuan_pasangan_batu_mortar" localSheetId="13">#REF!</definedName>
    <definedName name="harga_satuan_pasangan_batu_mortar" localSheetId="0">#REF!</definedName>
    <definedName name="harga_satuan_pasangan_batu_mortar" localSheetId="11">#REF!</definedName>
    <definedName name="harga_satuan_pasangan_batu_mortar" localSheetId="12">#REF!</definedName>
    <definedName name="harga_satuan_pasangan_batu_mortar" localSheetId="14">#REF!</definedName>
    <definedName name="harga_satuan_pasangan_batu_mortar" localSheetId="1">#REF!</definedName>
    <definedName name="harga_satuan_pasangan_batu_mortar" localSheetId="7">#REF!</definedName>
    <definedName name="harga_satuan_pasangan_batu_mortar" localSheetId="9">#REF!</definedName>
    <definedName name="harga_satuan_pasangan_batu_mortar" localSheetId="10">#REF!</definedName>
    <definedName name="harga_satuan_pasangan_batu_mortar">#REF!</definedName>
    <definedName name="harga_satuan_pemel_rutin_bahu_jalan_10.1\2\" localSheetId="8">#REF!</definedName>
    <definedName name="harga_satuan_pemel_rutin_bahu_jalan_10.1\2\" localSheetId="13">#REF!</definedName>
    <definedName name="harga_satuan_pemel_rutin_bahu_jalan_10.1\2\" localSheetId="0">#REF!</definedName>
    <definedName name="harga_satuan_pemel_rutin_bahu_jalan_10.1\2\" localSheetId="11">#REF!</definedName>
    <definedName name="harga_satuan_pemel_rutin_bahu_jalan_10.1\2\" localSheetId="12">#REF!</definedName>
    <definedName name="harga_satuan_pemel_rutin_bahu_jalan_10.1\2\" localSheetId="14">#REF!</definedName>
    <definedName name="harga_satuan_pemel_rutin_bahu_jalan_10.1\2\" localSheetId="1">#REF!</definedName>
    <definedName name="harga_satuan_pemel_rutin_bahu_jalan_10.1\2\" localSheetId="7">#REF!</definedName>
    <definedName name="harga_satuan_pemel_rutin_bahu_jalan_10.1\2\" localSheetId="9">#REF!</definedName>
    <definedName name="harga_satuan_pemel_rutin_bahu_jalan_10.1\2\" localSheetId="10">#REF!</definedName>
    <definedName name="harga_satuan_pemel_rutin_bahu_jalan_10.1\2\">#REF!</definedName>
    <definedName name="harga_satuan_pemel_rutin_jembatan_10.1\5\" localSheetId="8">#REF!</definedName>
    <definedName name="harga_satuan_pemel_rutin_jembatan_10.1\5\" localSheetId="13">#REF!</definedName>
    <definedName name="harga_satuan_pemel_rutin_jembatan_10.1\5\" localSheetId="0">#REF!</definedName>
    <definedName name="harga_satuan_pemel_rutin_jembatan_10.1\5\" localSheetId="11">#REF!</definedName>
    <definedName name="harga_satuan_pemel_rutin_jembatan_10.1\5\" localSheetId="12">#REF!</definedName>
    <definedName name="harga_satuan_pemel_rutin_jembatan_10.1\5\" localSheetId="14">#REF!</definedName>
    <definedName name="harga_satuan_pemel_rutin_jembatan_10.1\5\" localSheetId="1">#REF!</definedName>
    <definedName name="harga_satuan_pemel_rutin_jembatan_10.1\5\" localSheetId="7">#REF!</definedName>
    <definedName name="harga_satuan_pemel_rutin_jembatan_10.1\5\" localSheetId="9">#REF!</definedName>
    <definedName name="harga_satuan_pemel_rutin_jembatan_10.1\5\" localSheetId="10">#REF!</definedName>
    <definedName name="harga_satuan_pemel_rutin_jembatan_10.1\5\">#REF!</definedName>
    <definedName name="harga_satuan_pemel_rutin_perkerasan_10.1\1\" localSheetId="8">#REF!</definedName>
    <definedName name="harga_satuan_pemel_rutin_perkerasan_10.1\1\" localSheetId="13">#REF!</definedName>
    <definedName name="harga_satuan_pemel_rutin_perkerasan_10.1\1\" localSheetId="0">#REF!</definedName>
    <definedName name="harga_satuan_pemel_rutin_perkerasan_10.1\1\" localSheetId="11">#REF!</definedName>
    <definedName name="harga_satuan_pemel_rutin_perkerasan_10.1\1\" localSheetId="12">#REF!</definedName>
    <definedName name="harga_satuan_pemel_rutin_perkerasan_10.1\1\" localSheetId="14">#REF!</definedName>
    <definedName name="harga_satuan_pemel_rutin_perkerasan_10.1\1\" localSheetId="1">#REF!</definedName>
    <definedName name="harga_satuan_pemel_rutin_perkerasan_10.1\1\" localSheetId="7">#REF!</definedName>
    <definedName name="harga_satuan_pemel_rutin_perkerasan_10.1\1\" localSheetId="9">#REF!</definedName>
    <definedName name="harga_satuan_pemel_rutin_perkerasan_10.1\1\" localSheetId="10">#REF!</definedName>
    <definedName name="harga_satuan_pemel_rutin_perkerasan_10.1\1\">#REF!</definedName>
    <definedName name="harga_satuan_pemel_rutin_perlengkapan_jalan_10.1\4\" localSheetId="8">#REF!</definedName>
    <definedName name="harga_satuan_pemel_rutin_perlengkapan_jalan_10.1\4\" localSheetId="13">#REF!</definedName>
    <definedName name="harga_satuan_pemel_rutin_perlengkapan_jalan_10.1\4\" localSheetId="0">#REF!</definedName>
    <definedName name="harga_satuan_pemel_rutin_perlengkapan_jalan_10.1\4\" localSheetId="11">#REF!</definedName>
    <definedName name="harga_satuan_pemel_rutin_perlengkapan_jalan_10.1\4\" localSheetId="12">#REF!</definedName>
    <definedName name="harga_satuan_pemel_rutin_perlengkapan_jalan_10.1\4\" localSheetId="14">#REF!</definedName>
    <definedName name="harga_satuan_pemel_rutin_perlengkapan_jalan_10.1\4\" localSheetId="1">#REF!</definedName>
    <definedName name="harga_satuan_pemel_rutin_perlengkapan_jalan_10.1\4\" localSheetId="7">#REF!</definedName>
    <definedName name="harga_satuan_pemel_rutin_perlengkapan_jalan_10.1\4\" localSheetId="9">#REF!</definedName>
    <definedName name="harga_satuan_pemel_rutin_perlengkapan_jalan_10.1\4\" localSheetId="10">#REF!</definedName>
    <definedName name="harga_satuan_pemel_rutin_perlengkapan_jalan_10.1\4\">#REF!</definedName>
    <definedName name="harga_satuan_pemel_rutin_selokan\saluran_10.1\3\" localSheetId="8">#REF!</definedName>
    <definedName name="harga_satuan_pemel_rutin_selokan\saluran_10.1\3\" localSheetId="13">#REF!</definedName>
    <definedName name="harga_satuan_pemel_rutin_selokan\saluran_10.1\3\" localSheetId="0">#REF!</definedName>
    <definedName name="harga_satuan_pemel_rutin_selokan\saluran_10.1\3\" localSheetId="11">#REF!</definedName>
    <definedName name="harga_satuan_pemel_rutin_selokan\saluran_10.1\3\" localSheetId="12">#REF!</definedName>
    <definedName name="harga_satuan_pemel_rutin_selokan\saluran_10.1\3\" localSheetId="14">#REF!</definedName>
    <definedName name="harga_satuan_pemel_rutin_selokan\saluran_10.1\3\" localSheetId="1">#REF!</definedName>
    <definedName name="harga_satuan_pemel_rutin_selokan\saluran_10.1\3\" localSheetId="7">#REF!</definedName>
    <definedName name="harga_satuan_pemel_rutin_selokan\saluran_10.1\3\" localSheetId="9">#REF!</definedName>
    <definedName name="harga_satuan_pemel_rutin_selokan\saluran_10.1\3\" localSheetId="10">#REF!</definedName>
    <definedName name="harga_satuan_pemel_rutin_selokan\saluran_10.1\3\">#REF!</definedName>
    <definedName name="harga_satuan_penyiapan_badan_jalan" localSheetId="8">#REF!</definedName>
    <definedName name="harga_satuan_penyiapan_badan_jalan" localSheetId="13">#REF!</definedName>
    <definedName name="harga_satuan_penyiapan_badan_jalan" localSheetId="0">#REF!</definedName>
    <definedName name="harga_satuan_penyiapan_badan_jalan" localSheetId="11">#REF!</definedName>
    <definedName name="harga_satuan_penyiapan_badan_jalan" localSheetId="12">#REF!</definedName>
    <definedName name="harga_satuan_penyiapan_badan_jalan" localSheetId="14">#REF!</definedName>
    <definedName name="harga_satuan_penyiapan_badan_jalan" localSheetId="1">#REF!</definedName>
    <definedName name="harga_satuan_penyiapan_badan_jalan" localSheetId="7">#REF!</definedName>
    <definedName name="harga_satuan_penyiapan_badan_jalan" localSheetId="9">#REF!</definedName>
    <definedName name="harga_satuan_penyiapan_badan_jalan" localSheetId="10">#REF!</definedName>
    <definedName name="harga_satuan_penyiapan_badan_jalan">#REF!</definedName>
    <definedName name="harga_satuan_stabilisasi_tanaman" localSheetId="8">#REF!</definedName>
    <definedName name="harga_satuan_stabilisasi_tanaman" localSheetId="13">#REF!</definedName>
    <definedName name="harga_satuan_stabilisasi_tanaman" localSheetId="0">#REF!</definedName>
    <definedName name="harga_satuan_stabilisasi_tanaman" localSheetId="11">#REF!</definedName>
    <definedName name="harga_satuan_stabilisasi_tanaman" localSheetId="12">#REF!</definedName>
    <definedName name="harga_satuan_stabilisasi_tanaman" localSheetId="14">#REF!</definedName>
    <definedName name="harga_satuan_stabilisasi_tanaman" localSheetId="1">#REF!</definedName>
    <definedName name="harga_satuan_stabilisasi_tanaman" localSheetId="7">#REF!</definedName>
    <definedName name="harga_satuan_stabilisasi_tanaman" localSheetId="9">#REF!</definedName>
    <definedName name="harga_satuan_stabilisasi_tanaman" localSheetId="10">#REF!</definedName>
    <definedName name="harga_satuan_stabilisasi_tanaman">#REF!</definedName>
    <definedName name="harga_satuan_struktur_2_4" localSheetId="8">#REF!</definedName>
    <definedName name="harga_satuan_struktur_2_4" localSheetId="13">#REF!</definedName>
    <definedName name="harga_satuan_struktur_2_4" localSheetId="0">#REF!</definedName>
    <definedName name="harga_satuan_struktur_2_4" localSheetId="11">#REF!</definedName>
    <definedName name="harga_satuan_struktur_2_4" localSheetId="12">#REF!</definedName>
    <definedName name="harga_satuan_struktur_2_4" localSheetId="14">#REF!</definedName>
    <definedName name="harga_satuan_struktur_2_4" localSheetId="1">#REF!</definedName>
    <definedName name="harga_satuan_struktur_2_4" localSheetId="7">#REF!</definedName>
    <definedName name="harga_satuan_struktur_2_4" localSheetId="9">#REF!</definedName>
    <definedName name="harga_satuan_struktur_2_4" localSheetId="10">#REF!</definedName>
    <definedName name="harga_satuan_struktur_2_4">#REF!</definedName>
    <definedName name="harga_satuan_urugan_biasa" localSheetId="8">#REF!</definedName>
    <definedName name="harga_satuan_urugan_biasa" localSheetId="13">#REF!</definedName>
    <definedName name="harga_satuan_urugan_biasa" localSheetId="0">#REF!</definedName>
    <definedName name="harga_satuan_urugan_biasa" localSheetId="11">#REF!</definedName>
    <definedName name="harga_satuan_urugan_biasa" localSheetId="12">#REF!</definedName>
    <definedName name="harga_satuan_urugan_biasa" localSheetId="14">#REF!</definedName>
    <definedName name="harga_satuan_urugan_biasa" localSheetId="1">#REF!</definedName>
    <definedName name="harga_satuan_urugan_biasa" localSheetId="7">#REF!</definedName>
    <definedName name="harga_satuan_urugan_biasa" localSheetId="9">#REF!</definedName>
    <definedName name="harga_satuan_urugan_biasa" localSheetId="10">#REF!</definedName>
    <definedName name="harga_satuan_urugan_biasa">#REF!</definedName>
    <definedName name="harga_satuan_urugan_pilihan" localSheetId="8">#REF!</definedName>
    <definedName name="harga_satuan_urugan_pilihan" localSheetId="13">#REF!</definedName>
    <definedName name="harga_satuan_urugan_pilihan" localSheetId="0">#REF!</definedName>
    <definedName name="harga_satuan_urugan_pilihan" localSheetId="11">#REF!</definedName>
    <definedName name="harga_satuan_urugan_pilihan" localSheetId="12">#REF!</definedName>
    <definedName name="harga_satuan_urugan_pilihan" localSheetId="14">#REF!</definedName>
    <definedName name="harga_satuan_urugan_pilihan" localSheetId="1">#REF!</definedName>
    <definedName name="harga_satuan_urugan_pilihan" localSheetId="7">#REF!</definedName>
    <definedName name="harga_satuan_urugan_pilihan" localSheetId="9">#REF!</definedName>
    <definedName name="harga_satuan_urugan_pilihan" localSheetId="10">#REF!</definedName>
    <definedName name="harga_satuan_urugan_pilihan">#REF!</definedName>
    <definedName name="harga_sewa_air_compressor" localSheetId="8">#REF!</definedName>
    <definedName name="harga_sewa_air_compressor" localSheetId="13">#REF!</definedName>
    <definedName name="harga_sewa_air_compressor" localSheetId="0">#REF!</definedName>
    <definedName name="harga_sewa_air_compressor" localSheetId="11">#REF!</definedName>
    <definedName name="harga_sewa_air_compressor" localSheetId="12">#REF!</definedName>
    <definedName name="harga_sewa_air_compressor" localSheetId="14">#REF!</definedName>
    <definedName name="harga_sewa_air_compressor" localSheetId="1">#REF!</definedName>
    <definedName name="harga_sewa_air_compressor" localSheetId="7">#REF!</definedName>
    <definedName name="harga_sewa_air_compressor" localSheetId="9">#REF!</definedName>
    <definedName name="harga_sewa_air_compressor" localSheetId="10">#REF!</definedName>
    <definedName name="harga_sewa_air_compressor">#REF!</definedName>
    <definedName name="harga_sewa_amp" localSheetId="8">#REF!</definedName>
    <definedName name="harga_sewa_amp" localSheetId="13">#REF!</definedName>
    <definedName name="harga_sewa_amp" localSheetId="0">#REF!</definedName>
    <definedName name="harga_sewa_amp" localSheetId="11">#REF!</definedName>
    <definedName name="harga_sewa_amp" localSheetId="12">#REF!</definedName>
    <definedName name="harga_sewa_amp" localSheetId="14">#REF!</definedName>
    <definedName name="harga_sewa_amp" localSheetId="1">#REF!</definedName>
    <definedName name="harga_sewa_amp" localSheetId="7">#REF!</definedName>
    <definedName name="harga_sewa_amp" localSheetId="9">#REF!</definedName>
    <definedName name="harga_sewa_amp" localSheetId="10">#REF!</definedName>
    <definedName name="harga_sewa_amp">#REF!</definedName>
    <definedName name="harga_sewa_asphalt_finisher" localSheetId="8">#REF!</definedName>
    <definedName name="harga_sewa_asphalt_finisher" localSheetId="13">#REF!</definedName>
    <definedName name="harga_sewa_asphalt_finisher" localSheetId="0">#REF!</definedName>
    <definedName name="harga_sewa_asphalt_finisher" localSheetId="11">#REF!</definedName>
    <definedName name="harga_sewa_asphalt_finisher" localSheetId="12">#REF!</definedName>
    <definedName name="harga_sewa_asphalt_finisher" localSheetId="14">#REF!</definedName>
    <definedName name="harga_sewa_asphalt_finisher" localSheetId="1">#REF!</definedName>
    <definedName name="harga_sewa_asphalt_finisher" localSheetId="7">#REF!</definedName>
    <definedName name="harga_sewa_asphalt_finisher" localSheetId="9">#REF!</definedName>
    <definedName name="harga_sewa_asphalt_finisher" localSheetId="10">#REF!</definedName>
    <definedName name="harga_sewa_asphalt_finisher">#REF!</definedName>
    <definedName name="harga_sewa_asphalt_sprayer" localSheetId="8">#REF!</definedName>
    <definedName name="harga_sewa_asphalt_sprayer" localSheetId="13">#REF!</definedName>
    <definedName name="harga_sewa_asphalt_sprayer" localSheetId="0">#REF!</definedName>
    <definedName name="harga_sewa_asphalt_sprayer" localSheetId="11">#REF!</definedName>
    <definedName name="harga_sewa_asphalt_sprayer" localSheetId="12">#REF!</definedName>
    <definedName name="harga_sewa_asphalt_sprayer" localSheetId="14">#REF!</definedName>
    <definedName name="harga_sewa_asphalt_sprayer" localSheetId="1">#REF!</definedName>
    <definedName name="harga_sewa_asphalt_sprayer" localSheetId="7">#REF!</definedName>
    <definedName name="harga_sewa_asphalt_sprayer" localSheetId="9">#REF!</definedName>
    <definedName name="harga_sewa_asphalt_sprayer" localSheetId="10">#REF!</definedName>
    <definedName name="harga_sewa_asphalt_sprayer">#REF!</definedName>
    <definedName name="harga_sewa_buldozer" localSheetId="8">#REF!</definedName>
    <definedName name="harga_sewa_buldozer" localSheetId="13">#REF!</definedName>
    <definedName name="harga_sewa_buldozer" localSheetId="0">#REF!</definedName>
    <definedName name="harga_sewa_buldozer" localSheetId="11">#REF!</definedName>
    <definedName name="harga_sewa_buldozer" localSheetId="12">#REF!</definedName>
    <definedName name="harga_sewa_buldozer" localSheetId="14">#REF!</definedName>
    <definedName name="harga_sewa_buldozer" localSheetId="1">#REF!</definedName>
    <definedName name="harga_sewa_buldozer" localSheetId="7">#REF!</definedName>
    <definedName name="harga_sewa_buldozer" localSheetId="9">#REF!</definedName>
    <definedName name="harga_sewa_buldozer" localSheetId="10">#REF!</definedName>
    <definedName name="harga_sewa_buldozer">#REF!</definedName>
    <definedName name="harga_sewa_concrete_mixer" localSheetId="8">#REF!</definedName>
    <definedName name="harga_sewa_concrete_mixer" localSheetId="13">#REF!</definedName>
    <definedName name="harga_sewa_concrete_mixer" localSheetId="0">#REF!</definedName>
    <definedName name="harga_sewa_concrete_mixer" localSheetId="11">#REF!</definedName>
    <definedName name="harga_sewa_concrete_mixer" localSheetId="12">#REF!</definedName>
    <definedName name="harga_sewa_concrete_mixer" localSheetId="14">#REF!</definedName>
    <definedName name="harga_sewa_concrete_mixer" localSheetId="1">#REF!</definedName>
    <definedName name="harga_sewa_concrete_mixer" localSheetId="7">#REF!</definedName>
    <definedName name="harga_sewa_concrete_mixer" localSheetId="9">#REF!</definedName>
    <definedName name="harga_sewa_concrete_mixer" localSheetId="10">#REF!</definedName>
    <definedName name="harga_sewa_concrete_mixer">#REF!</definedName>
    <definedName name="harga_sewa_concrete_vibrator" localSheetId="8">#REF!</definedName>
    <definedName name="harga_sewa_concrete_vibrator" localSheetId="13">#REF!</definedName>
    <definedName name="harga_sewa_concrete_vibrator" localSheetId="0">#REF!</definedName>
    <definedName name="harga_sewa_concrete_vibrator" localSheetId="11">#REF!</definedName>
    <definedName name="harga_sewa_concrete_vibrator" localSheetId="12">#REF!</definedName>
    <definedName name="harga_sewa_concrete_vibrator" localSheetId="14">#REF!</definedName>
    <definedName name="harga_sewa_concrete_vibrator" localSheetId="1">#REF!</definedName>
    <definedName name="harga_sewa_concrete_vibrator" localSheetId="7">#REF!</definedName>
    <definedName name="harga_sewa_concrete_vibrator" localSheetId="9">#REF!</definedName>
    <definedName name="harga_sewa_concrete_vibrator" localSheetId="10">#REF!</definedName>
    <definedName name="harga_sewa_concrete_vibrator">#REF!</definedName>
    <definedName name="harga_sewa_crane" localSheetId="8">#REF!</definedName>
    <definedName name="harga_sewa_crane" localSheetId="13">#REF!</definedName>
    <definedName name="harga_sewa_crane" localSheetId="0">#REF!</definedName>
    <definedName name="harga_sewa_crane" localSheetId="11">#REF!</definedName>
    <definedName name="harga_sewa_crane" localSheetId="12">#REF!</definedName>
    <definedName name="harga_sewa_crane" localSheetId="14">#REF!</definedName>
    <definedName name="harga_sewa_crane" localSheetId="1">#REF!</definedName>
    <definedName name="harga_sewa_crane" localSheetId="7">#REF!</definedName>
    <definedName name="harga_sewa_crane" localSheetId="9">#REF!</definedName>
    <definedName name="harga_sewa_crane" localSheetId="10">#REF!</definedName>
    <definedName name="harga_sewa_crane">#REF!</definedName>
    <definedName name="harga_sewa_dp_6ton" localSheetId="8">#REF!</definedName>
    <definedName name="harga_sewa_dp_6ton" localSheetId="13">#REF!</definedName>
    <definedName name="harga_sewa_dp_6ton" localSheetId="0">#REF!</definedName>
    <definedName name="harga_sewa_dp_6ton" localSheetId="11">#REF!</definedName>
    <definedName name="harga_sewa_dp_6ton" localSheetId="12">#REF!</definedName>
    <definedName name="harga_sewa_dp_6ton" localSheetId="14">#REF!</definedName>
    <definedName name="harga_sewa_dp_6ton" localSheetId="1">#REF!</definedName>
    <definedName name="harga_sewa_dp_6ton" localSheetId="7">#REF!</definedName>
    <definedName name="harga_sewa_dp_6ton" localSheetId="9">#REF!</definedName>
    <definedName name="harga_sewa_dp_6ton" localSheetId="10">#REF!</definedName>
    <definedName name="harga_sewa_dp_6ton">#REF!</definedName>
    <definedName name="harga_sewa_dt_8ton" localSheetId="8">#REF!</definedName>
    <definedName name="harga_sewa_dt_8ton" localSheetId="13">#REF!</definedName>
    <definedName name="harga_sewa_dt_8ton" localSheetId="0">#REF!</definedName>
    <definedName name="harga_sewa_dt_8ton" localSheetId="11">#REF!</definedName>
    <definedName name="harga_sewa_dt_8ton" localSheetId="12">#REF!</definedName>
    <definedName name="harga_sewa_dt_8ton" localSheetId="14">#REF!</definedName>
    <definedName name="harga_sewa_dt_8ton" localSheetId="1">#REF!</definedName>
    <definedName name="harga_sewa_dt_8ton" localSheetId="7">#REF!</definedName>
    <definedName name="harga_sewa_dt_8ton" localSheetId="9">#REF!</definedName>
    <definedName name="harga_sewa_dt_8ton" localSheetId="10">#REF!</definedName>
    <definedName name="harga_sewa_dt_8ton">#REF!</definedName>
    <definedName name="harga_sewa_excavator" localSheetId="8">#REF!</definedName>
    <definedName name="harga_sewa_excavator" localSheetId="13">#REF!</definedName>
    <definedName name="harga_sewa_excavator" localSheetId="0">#REF!</definedName>
    <definedName name="harga_sewa_excavator" localSheetId="11">#REF!</definedName>
    <definedName name="harga_sewa_excavator" localSheetId="12">#REF!</definedName>
    <definedName name="harga_sewa_excavator" localSheetId="14">#REF!</definedName>
    <definedName name="harga_sewa_excavator" localSheetId="1">#REF!</definedName>
    <definedName name="harga_sewa_excavator" localSheetId="7">#REF!</definedName>
    <definedName name="harga_sewa_excavator" localSheetId="9">#REF!</definedName>
    <definedName name="harga_sewa_excavator" localSheetId="10">#REF!</definedName>
    <definedName name="harga_sewa_excavator">#REF!</definedName>
    <definedName name="harga_sewa_flat_bed_truck" localSheetId="8">#REF!</definedName>
    <definedName name="harga_sewa_flat_bed_truck" localSheetId="13">#REF!</definedName>
    <definedName name="harga_sewa_flat_bed_truck" localSheetId="0">#REF!</definedName>
    <definedName name="harga_sewa_flat_bed_truck" localSheetId="11">#REF!</definedName>
    <definedName name="harga_sewa_flat_bed_truck" localSheetId="12">#REF!</definedName>
    <definedName name="harga_sewa_flat_bed_truck" localSheetId="14">#REF!</definedName>
    <definedName name="harga_sewa_flat_bed_truck" localSheetId="1">#REF!</definedName>
    <definedName name="harga_sewa_flat_bed_truck" localSheetId="7">#REF!</definedName>
    <definedName name="harga_sewa_flat_bed_truck" localSheetId="9">#REF!</definedName>
    <definedName name="harga_sewa_flat_bed_truck" localSheetId="10">#REF!</definedName>
    <definedName name="harga_sewa_flat_bed_truck">#REF!</definedName>
    <definedName name="harga_sewa_generator_set" localSheetId="8">#REF!</definedName>
    <definedName name="harga_sewa_generator_set" localSheetId="13">#REF!</definedName>
    <definedName name="harga_sewa_generator_set" localSheetId="0">#REF!</definedName>
    <definedName name="harga_sewa_generator_set" localSheetId="11">#REF!</definedName>
    <definedName name="harga_sewa_generator_set" localSheetId="12">#REF!</definedName>
    <definedName name="harga_sewa_generator_set" localSheetId="14">#REF!</definedName>
    <definedName name="harga_sewa_generator_set" localSheetId="1">#REF!</definedName>
    <definedName name="harga_sewa_generator_set" localSheetId="7">#REF!</definedName>
    <definedName name="harga_sewa_generator_set" localSheetId="9">#REF!</definedName>
    <definedName name="harga_sewa_generator_set" localSheetId="10">#REF!</definedName>
    <definedName name="harga_sewa_generator_set">#REF!</definedName>
    <definedName name="harga_sewa_jack_hammer" localSheetId="8">#REF!</definedName>
    <definedName name="harga_sewa_jack_hammer" localSheetId="13">#REF!</definedName>
    <definedName name="harga_sewa_jack_hammer" localSheetId="0">#REF!</definedName>
    <definedName name="harga_sewa_jack_hammer" localSheetId="11">#REF!</definedName>
    <definedName name="harga_sewa_jack_hammer" localSheetId="12">#REF!</definedName>
    <definedName name="harga_sewa_jack_hammer" localSheetId="14">#REF!</definedName>
    <definedName name="harga_sewa_jack_hammer" localSheetId="1">#REF!</definedName>
    <definedName name="harga_sewa_jack_hammer" localSheetId="7">#REF!</definedName>
    <definedName name="harga_sewa_jack_hammer" localSheetId="9">#REF!</definedName>
    <definedName name="harga_sewa_jack_hammer" localSheetId="10">#REF!</definedName>
    <definedName name="harga_sewa_jack_hammer">#REF!</definedName>
    <definedName name="harga_sewa_motor_greder" localSheetId="8">#REF!</definedName>
    <definedName name="harga_sewa_motor_greder" localSheetId="13">#REF!</definedName>
    <definedName name="harga_sewa_motor_greder" localSheetId="0">#REF!</definedName>
    <definedName name="harga_sewa_motor_greder" localSheetId="11">#REF!</definedName>
    <definedName name="harga_sewa_motor_greder" localSheetId="12">#REF!</definedName>
    <definedName name="harga_sewa_motor_greder" localSheetId="14">#REF!</definedName>
    <definedName name="harga_sewa_motor_greder" localSheetId="1">#REF!</definedName>
    <definedName name="harga_sewa_motor_greder" localSheetId="7">#REF!</definedName>
    <definedName name="harga_sewa_motor_greder" localSheetId="9">#REF!</definedName>
    <definedName name="harga_sewa_motor_greder" localSheetId="10">#REF!</definedName>
    <definedName name="harga_sewa_motor_greder">#REF!</definedName>
    <definedName name="harga_sewa_pedestrian_roller" localSheetId="8">#REF!</definedName>
    <definedName name="harga_sewa_pedestrian_roller" localSheetId="13">#REF!</definedName>
    <definedName name="harga_sewa_pedestrian_roller" localSheetId="0">#REF!</definedName>
    <definedName name="harga_sewa_pedestrian_roller" localSheetId="11">#REF!</definedName>
    <definedName name="harga_sewa_pedestrian_roller" localSheetId="12">#REF!</definedName>
    <definedName name="harga_sewa_pedestrian_roller" localSheetId="14">#REF!</definedName>
    <definedName name="harga_sewa_pedestrian_roller" localSheetId="1">#REF!</definedName>
    <definedName name="harga_sewa_pedestrian_roller" localSheetId="7">#REF!</definedName>
    <definedName name="harga_sewa_pedestrian_roller" localSheetId="9">#REF!</definedName>
    <definedName name="harga_sewa_pedestrian_roller" localSheetId="10">#REF!</definedName>
    <definedName name="harga_sewa_pedestrian_roller">#REF!</definedName>
    <definedName name="harga_sewa_pick_up" localSheetId="8">#REF!</definedName>
    <definedName name="harga_sewa_pick_up" localSheetId="13">#REF!</definedName>
    <definedName name="harga_sewa_pick_up" localSheetId="0">#REF!</definedName>
    <definedName name="harga_sewa_pick_up" localSheetId="11">#REF!</definedName>
    <definedName name="harga_sewa_pick_up" localSheetId="12">#REF!</definedName>
    <definedName name="harga_sewa_pick_up" localSheetId="14">#REF!</definedName>
    <definedName name="harga_sewa_pick_up" localSheetId="1">#REF!</definedName>
    <definedName name="harga_sewa_pick_up" localSheetId="7">#REF!</definedName>
    <definedName name="harga_sewa_pick_up" localSheetId="9">#REF!</definedName>
    <definedName name="harga_sewa_pick_up" localSheetId="10">#REF!</definedName>
    <definedName name="harga_sewa_pick_up">#REF!</definedName>
    <definedName name="harga_sewa_stone_crusher" localSheetId="8">#REF!</definedName>
    <definedName name="harga_sewa_stone_crusher" localSheetId="13">#REF!</definedName>
    <definedName name="harga_sewa_stone_crusher" localSheetId="0">#REF!</definedName>
    <definedName name="harga_sewa_stone_crusher" localSheetId="11">#REF!</definedName>
    <definedName name="harga_sewa_stone_crusher" localSheetId="12">#REF!</definedName>
    <definedName name="harga_sewa_stone_crusher" localSheetId="14">#REF!</definedName>
    <definedName name="harga_sewa_stone_crusher" localSheetId="1">#REF!</definedName>
    <definedName name="harga_sewa_stone_crusher" localSheetId="7">#REF!</definedName>
    <definedName name="harga_sewa_stone_crusher" localSheetId="9">#REF!</definedName>
    <definedName name="harga_sewa_stone_crusher" localSheetId="10">#REF!</definedName>
    <definedName name="harga_sewa_stone_crusher">#REF!</definedName>
    <definedName name="harga_sewa_tandem_roller" localSheetId="8">#REF!</definedName>
    <definedName name="harga_sewa_tandem_roller" localSheetId="13">#REF!</definedName>
    <definedName name="harga_sewa_tandem_roller" localSheetId="0">#REF!</definedName>
    <definedName name="harga_sewa_tandem_roller" localSheetId="11">#REF!</definedName>
    <definedName name="harga_sewa_tandem_roller" localSheetId="12">#REF!</definedName>
    <definedName name="harga_sewa_tandem_roller" localSheetId="14">#REF!</definedName>
    <definedName name="harga_sewa_tandem_roller" localSheetId="1">#REF!</definedName>
    <definedName name="harga_sewa_tandem_roller" localSheetId="7">#REF!</definedName>
    <definedName name="harga_sewa_tandem_roller" localSheetId="9">#REF!</definedName>
    <definedName name="harga_sewa_tandem_roller" localSheetId="10">#REF!</definedName>
    <definedName name="harga_sewa_tandem_roller">#REF!</definedName>
    <definedName name="harga_sewa_three_whell_roller" localSheetId="8">#REF!</definedName>
    <definedName name="harga_sewa_three_whell_roller" localSheetId="13">#REF!</definedName>
    <definedName name="harga_sewa_three_whell_roller" localSheetId="0">#REF!</definedName>
    <definedName name="harga_sewa_three_whell_roller" localSheetId="11">#REF!</definedName>
    <definedName name="harga_sewa_three_whell_roller" localSheetId="12">#REF!</definedName>
    <definedName name="harga_sewa_three_whell_roller" localSheetId="14">#REF!</definedName>
    <definedName name="harga_sewa_three_whell_roller" localSheetId="1">#REF!</definedName>
    <definedName name="harga_sewa_three_whell_roller" localSheetId="7">#REF!</definedName>
    <definedName name="harga_sewa_three_whell_roller" localSheetId="9">#REF!</definedName>
    <definedName name="harga_sewa_three_whell_roller" localSheetId="10">#REF!</definedName>
    <definedName name="harga_sewa_three_whell_roller">#REF!</definedName>
    <definedName name="harga_sewa_tire_roller" localSheetId="8">#REF!</definedName>
    <definedName name="harga_sewa_tire_roller" localSheetId="13">#REF!</definedName>
    <definedName name="harga_sewa_tire_roller" localSheetId="0">#REF!</definedName>
    <definedName name="harga_sewa_tire_roller" localSheetId="11">#REF!</definedName>
    <definedName name="harga_sewa_tire_roller" localSheetId="12">#REF!</definedName>
    <definedName name="harga_sewa_tire_roller" localSheetId="14">#REF!</definedName>
    <definedName name="harga_sewa_tire_roller" localSheetId="1">#REF!</definedName>
    <definedName name="harga_sewa_tire_roller" localSheetId="7">#REF!</definedName>
    <definedName name="harga_sewa_tire_roller" localSheetId="9">#REF!</definedName>
    <definedName name="harga_sewa_tire_roller" localSheetId="10">#REF!</definedName>
    <definedName name="harga_sewa_tire_roller">#REF!</definedName>
    <definedName name="harga_sewa_track_loader" localSheetId="8">#REF!</definedName>
    <definedName name="harga_sewa_track_loader" localSheetId="13">#REF!</definedName>
    <definedName name="harga_sewa_track_loader" localSheetId="0">#REF!</definedName>
    <definedName name="harga_sewa_track_loader" localSheetId="11">#REF!</definedName>
    <definedName name="harga_sewa_track_loader" localSheetId="12">#REF!</definedName>
    <definedName name="harga_sewa_track_loader" localSheetId="14">#REF!</definedName>
    <definedName name="harga_sewa_track_loader" localSheetId="1">#REF!</definedName>
    <definedName name="harga_sewa_track_loader" localSheetId="7">#REF!</definedName>
    <definedName name="harga_sewa_track_loader" localSheetId="9">#REF!</definedName>
    <definedName name="harga_sewa_track_loader" localSheetId="10">#REF!</definedName>
    <definedName name="harga_sewa_track_loader">#REF!</definedName>
    <definedName name="harga_sewa_vibrator_compactor" localSheetId="8">#REF!</definedName>
    <definedName name="harga_sewa_vibrator_compactor" localSheetId="13">#REF!</definedName>
    <definedName name="harga_sewa_vibrator_compactor" localSheetId="0">#REF!</definedName>
    <definedName name="harga_sewa_vibrator_compactor" localSheetId="11">#REF!</definedName>
    <definedName name="harga_sewa_vibrator_compactor" localSheetId="12">#REF!</definedName>
    <definedName name="harga_sewa_vibrator_compactor" localSheetId="14">#REF!</definedName>
    <definedName name="harga_sewa_vibrator_compactor" localSheetId="1">#REF!</definedName>
    <definedName name="harga_sewa_vibrator_compactor" localSheetId="7">#REF!</definedName>
    <definedName name="harga_sewa_vibrator_compactor" localSheetId="9">#REF!</definedName>
    <definedName name="harga_sewa_vibrator_compactor" localSheetId="10">#REF!</definedName>
    <definedName name="harga_sewa_vibrator_compactor">#REF!</definedName>
    <definedName name="harga_sewa_vibrator_roller" localSheetId="8">#REF!</definedName>
    <definedName name="harga_sewa_vibrator_roller" localSheetId="13">#REF!</definedName>
    <definedName name="harga_sewa_vibrator_roller" localSheetId="0">#REF!</definedName>
    <definedName name="harga_sewa_vibrator_roller" localSheetId="11">#REF!</definedName>
    <definedName name="harga_sewa_vibrator_roller" localSheetId="12">#REF!</definedName>
    <definedName name="harga_sewa_vibrator_roller" localSheetId="14">#REF!</definedName>
    <definedName name="harga_sewa_vibrator_roller" localSheetId="1">#REF!</definedName>
    <definedName name="harga_sewa_vibrator_roller" localSheetId="7">#REF!</definedName>
    <definedName name="harga_sewa_vibrator_roller" localSheetId="9">#REF!</definedName>
    <definedName name="harga_sewa_vibrator_roller" localSheetId="10">#REF!</definedName>
    <definedName name="harga_sewa_vibrator_roller">#REF!</definedName>
    <definedName name="harga_sewa_water_pump" localSheetId="8">#REF!</definedName>
    <definedName name="harga_sewa_water_pump" localSheetId="13">#REF!</definedName>
    <definedName name="harga_sewa_water_pump" localSheetId="0">#REF!</definedName>
    <definedName name="harga_sewa_water_pump" localSheetId="11">#REF!</definedName>
    <definedName name="harga_sewa_water_pump" localSheetId="12">#REF!</definedName>
    <definedName name="harga_sewa_water_pump" localSheetId="14">#REF!</definedName>
    <definedName name="harga_sewa_water_pump" localSheetId="1">#REF!</definedName>
    <definedName name="harga_sewa_water_pump" localSheetId="7">#REF!</definedName>
    <definedName name="harga_sewa_water_pump" localSheetId="9">#REF!</definedName>
    <definedName name="harga_sewa_water_pump" localSheetId="10">#REF!</definedName>
    <definedName name="harga_sewa_water_pump">#REF!</definedName>
    <definedName name="harga_sewa_water_tank_truck" localSheetId="8">#REF!</definedName>
    <definedName name="harga_sewa_water_tank_truck" localSheetId="13">#REF!</definedName>
    <definedName name="harga_sewa_water_tank_truck" localSheetId="0">#REF!</definedName>
    <definedName name="harga_sewa_water_tank_truck" localSheetId="11">#REF!</definedName>
    <definedName name="harga_sewa_water_tank_truck" localSheetId="12">#REF!</definedName>
    <definedName name="harga_sewa_water_tank_truck" localSheetId="14">#REF!</definedName>
    <definedName name="harga_sewa_water_tank_truck" localSheetId="1">#REF!</definedName>
    <definedName name="harga_sewa_water_tank_truck" localSheetId="7">#REF!</definedName>
    <definedName name="harga_sewa_water_tank_truck" localSheetId="9">#REF!</definedName>
    <definedName name="harga_sewa_water_tank_truck" localSheetId="10">#REF!</definedName>
    <definedName name="harga_sewa_water_tank_truck">#REF!</definedName>
    <definedName name="harga_sewa_whell_loader" localSheetId="8">#REF!</definedName>
    <definedName name="harga_sewa_whell_loader" localSheetId="13">#REF!</definedName>
    <definedName name="harga_sewa_whell_loader" localSheetId="0">#REF!</definedName>
    <definedName name="harga_sewa_whell_loader" localSheetId="11">#REF!</definedName>
    <definedName name="harga_sewa_whell_loader" localSheetId="12">#REF!</definedName>
    <definedName name="harga_sewa_whell_loader" localSheetId="14">#REF!</definedName>
    <definedName name="harga_sewa_whell_loader" localSheetId="1">#REF!</definedName>
    <definedName name="harga_sewa_whell_loader" localSheetId="7">#REF!</definedName>
    <definedName name="harga_sewa_whell_loader" localSheetId="9">#REF!</definedName>
    <definedName name="harga_sewa_whell_loader" localSheetId="10">#REF!</definedName>
    <definedName name="harga_sewa_whell_loader">#REF!</definedName>
    <definedName name="harga1">[71]Hrg!$B$8:$F$9</definedName>
    <definedName name="hari">[48]CH!$B$33</definedName>
    <definedName name="HASIL" localSheetId="8">#REF!</definedName>
    <definedName name="HASIL" localSheetId="13">#REF!</definedName>
    <definedName name="HASIL" localSheetId="0">#REF!</definedName>
    <definedName name="HASIL" localSheetId="11">#REF!</definedName>
    <definedName name="HASIL" localSheetId="12">#REF!</definedName>
    <definedName name="HASIL" localSheetId="14">#REF!</definedName>
    <definedName name="HASIL" localSheetId="1">#REF!</definedName>
    <definedName name="HASIL" localSheetId="7">#REF!</definedName>
    <definedName name="HASIL" localSheetId="9">#REF!</definedName>
    <definedName name="HASIL" localSheetId="10">#REF!</definedName>
    <definedName name="HASIL">#REF!</definedName>
    <definedName name="HASIL_1" localSheetId="8">#REF!</definedName>
    <definedName name="HASIL_1" localSheetId="13">#REF!</definedName>
    <definedName name="HASIL_1" localSheetId="0">#REF!</definedName>
    <definedName name="HASIL_1" localSheetId="11">#REF!</definedName>
    <definedName name="HASIL_1" localSheetId="12">#REF!</definedName>
    <definedName name="HASIL_1" localSheetId="14">#REF!</definedName>
    <definedName name="HASIL_1" localSheetId="1">#REF!</definedName>
    <definedName name="HASIL_1" localSheetId="7">#REF!</definedName>
    <definedName name="HASIL_1" localSheetId="9">#REF!</definedName>
    <definedName name="HASIL_1" localSheetId="10">#REF!</definedName>
    <definedName name="HASIL_1">#REF!</definedName>
    <definedName name="HASIL_2" localSheetId="8">#REF!</definedName>
    <definedName name="HASIL_2" localSheetId="13">#REF!</definedName>
    <definedName name="HASIL_2" localSheetId="0">#REF!</definedName>
    <definedName name="HASIL_2" localSheetId="11">#REF!</definedName>
    <definedName name="HASIL_2" localSheetId="12">#REF!</definedName>
    <definedName name="HASIL_2" localSheetId="14">#REF!</definedName>
    <definedName name="HASIL_2" localSheetId="1">#REF!</definedName>
    <definedName name="HASIL_2" localSheetId="7">#REF!</definedName>
    <definedName name="HASIL_2" localSheetId="9">#REF!</definedName>
    <definedName name="HASIL_2" localSheetId="10">#REF!</definedName>
    <definedName name="HASIL_2">#REF!</definedName>
    <definedName name="HASIL_3" localSheetId="8">#REF!</definedName>
    <definedName name="HASIL_3" localSheetId="13">#REF!</definedName>
    <definedName name="HASIL_3" localSheetId="0">#REF!</definedName>
    <definedName name="HASIL_3" localSheetId="11">#REF!</definedName>
    <definedName name="HASIL_3" localSheetId="12">#REF!</definedName>
    <definedName name="HASIL_3" localSheetId="14">#REF!</definedName>
    <definedName name="HASIL_3" localSheetId="1">#REF!</definedName>
    <definedName name="HASIL_3" localSheetId="7">#REF!</definedName>
    <definedName name="HASIL_3" localSheetId="9">#REF!</definedName>
    <definedName name="HASIL_3" localSheetId="10">#REF!</definedName>
    <definedName name="HASIL_3">#REF!</definedName>
    <definedName name="haul" localSheetId="8">'[58]meth hsl nego'!#REF!</definedName>
    <definedName name="haul" localSheetId="13">'[58]meth hsl nego'!#REF!</definedName>
    <definedName name="haul" localSheetId="0">'[58]meth hsl nego'!#REF!</definedName>
    <definedName name="haul" localSheetId="11">'[58]meth hsl nego'!#REF!</definedName>
    <definedName name="haul" localSheetId="12">'[58]meth hsl nego'!#REF!</definedName>
    <definedName name="haul" localSheetId="14">'[58]meth hsl nego'!#REF!</definedName>
    <definedName name="haul" localSheetId="1">'[58]meth hsl nego'!#REF!</definedName>
    <definedName name="haul" localSheetId="7">'[58]meth hsl nego'!#REF!</definedName>
    <definedName name="haul" localSheetId="9">'[58]meth hsl nego'!#REF!</definedName>
    <definedName name="haul" localSheetId="10">'[58]meth hsl nego'!#REF!</definedName>
    <definedName name="haul">'[58]meth hsl nego'!#REF!</definedName>
    <definedName name="haul_1" localSheetId="8">'[36]meth hsl nego'!#REF!</definedName>
    <definedName name="haul_1" localSheetId="13">'[36]meth hsl nego'!#REF!</definedName>
    <definedName name="haul_1" localSheetId="0">'[36]meth hsl nego'!#REF!</definedName>
    <definedName name="haul_1" localSheetId="11">'[36]meth hsl nego'!#REF!</definedName>
    <definedName name="haul_1" localSheetId="12">'[36]meth hsl nego'!#REF!</definedName>
    <definedName name="haul_1" localSheetId="14">'[36]meth hsl nego'!#REF!</definedName>
    <definedName name="haul_1" localSheetId="1">'[36]meth hsl nego'!#REF!</definedName>
    <definedName name="haul_1" localSheetId="7">'[36]meth hsl nego'!#REF!</definedName>
    <definedName name="haul_1" localSheetId="9">'[36]meth hsl nego'!#REF!</definedName>
    <definedName name="haul_1" localSheetId="10">'[36]meth hsl nego'!#REF!</definedName>
    <definedName name="haul_1">'[36]meth hsl nego'!#REF!</definedName>
    <definedName name="haul_2" localSheetId="8">'[36]meth hsl nego'!#REF!</definedName>
    <definedName name="haul_2" localSheetId="13">'[36]meth hsl nego'!#REF!</definedName>
    <definedName name="haul_2" localSheetId="0">'[36]meth hsl nego'!#REF!</definedName>
    <definedName name="haul_2" localSheetId="11">'[36]meth hsl nego'!#REF!</definedName>
    <definedName name="haul_2" localSheetId="12">'[36]meth hsl nego'!#REF!</definedName>
    <definedName name="haul_2" localSheetId="14">'[36]meth hsl nego'!#REF!</definedName>
    <definedName name="haul_2" localSheetId="1">'[36]meth hsl nego'!#REF!</definedName>
    <definedName name="haul_2" localSheetId="7">'[36]meth hsl nego'!#REF!</definedName>
    <definedName name="haul_2" localSheetId="9">'[36]meth hsl nego'!#REF!</definedName>
    <definedName name="haul_2" localSheetId="10">'[36]meth hsl nego'!#REF!</definedName>
    <definedName name="haul_2">'[36]meth hsl nego'!#REF!</definedName>
    <definedName name="haul_3" localSheetId="8">'[36]meth hsl nego'!#REF!</definedName>
    <definedName name="haul_3" localSheetId="13">'[36]meth hsl nego'!#REF!</definedName>
    <definedName name="haul_3" localSheetId="0">'[36]meth hsl nego'!#REF!</definedName>
    <definedName name="haul_3" localSheetId="11">'[36]meth hsl nego'!#REF!</definedName>
    <definedName name="haul_3" localSheetId="12">'[36]meth hsl nego'!#REF!</definedName>
    <definedName name="haul_3" localSheetId="14">'[36]meth hsl nego'!#REF!</definedName>
    <definedName name="haul_3" localSheetId="1">'[36]meth hsl nego'!#REF!</definedName>
    <definedName name="haul_3" localSheetId="7">'[36]meth hsl nego'!#REF!</definedName>
    <definedName name="haul_3" localSheetId="9">'[36]meth hsl nego'!#REF!</definedName>
    <definedName name="haul_3" localSheetId="10">'[36]meth hsl nego'!#REF!</definedName>
    <definedName name="haul_3">'[36]meth hsl nego'!#REF!</definedName>
    <definedName name="Heä_soá_laép_xaø_H">1.7</definedName>
    <definedName name="heä_soá_sình_laày" localSheetId="8">#REF!</definedName>
    <definedName name="heä_soá_sình_laày" localSheetId="13">#REF!</definedName>
    <definedName name="heä_soá_sình_laày" localSheetId="0">#REF!</definedName>
    <definedName name="heä_soá_sình_laày" localSheetId="11">#REF!</definedName>
    <definedName name="heä_soá_sình_laày" localSheetId="12">#REF!</definedName>
    <definedName name="heä_soá_sình_laày" localSheetId="14">#REF!</definedName>
    <definedName name="heä_soá_sình_laày" localSheetId="1">#REF!</definedName>
    <definedName name="heä_soá_sình_laày" localSheetId="7">#REF!</definedName>
    <definedName name="heä_soá_sình_laày" localSheetId="9">#REF!</definedName>
    <definedName name="heä_soá_sình_laày" localSheetId="10">#REF!</definedName>
    <definedName name="heä_soá_sình_laày">#REF!</definedName>
    <definedName name="HEAD" localSheetId="8">#REF!</definedName>
    <definedName name="HEAD" localSheetId="13">#REF!</definedName>
    <definedName name="HEAD" localSheetId="0">#REF!</definedName>
    <definedName name="HEAD" localSheetId="11">#REF!</definedName>
    <definedName name="HEAD" localSheetId="12">#REF!</definedName>
    <definedName name="HEAD" localSheetId="14">#REF!</definedName>
    <definedName name="HEAD" localSheetId="1">#REF!</definedName>
    <definedName name="HEAD" localSheetId="7">#REF!</definedName>
    <definedName name="HEAD" localSheetId="9">#REF!</definedName>
    <definedName name="HEAD" localSheetId="10">#REF!</definedName>
    <definedName name="HEAD">#REF!</definedName>
    <definedName name="HEADER" localSheetId="8">#REF!</definedName>
    <definedName name="HEADER" localSheetId="13">#REF!</definedName>
    <definedName name="HEADER" localSheetId="0">#REF!</definedName>
    <definedName name="HEADER" localSheetId="11">#REF!</definedName>
    <definedName name="HEADER" localSheetId="12">#REF!</definedName>
    <definedName name="HEADER" localSheetId="14">#REF!</definedName>
    <definedName name="HEADER" localSheetId="1">#REF!</definedName>
    <definedName name="HEADER" localSheetId="7">#REF!</definedName>
    <definedName name="HEADER" localSheetId="9">#REF!</definedName>
    <definedName name="HEADER" localSheetId="10">#REF!</definedName>
    <definedName name="HEADER">#REF!</definedName>
    <definedName name="HEADFOOT" localSheetId="8">#REF!</definedName>
    <definedName name="HEADFOOT" localSheetId="13">#REF!</definedName>
    <definedName name="HEADFOOT" localSheetId="0">#REF!</definedName>
    <definedName name="HEADFOOT" localSheetId="11">#REF!</definedName>
    <definedName name="HEADFOOT" localSheetId="12">#REF!</definedName>
    <definedName name="HEADFOOT" localSheetId="14">#REF!</definedName>
    <definedName name="HEADFOOT" localSheetId="1">#REF!</definedName>
    <definedName name="HEADFOOT" localSheetId="7">#REF!</definedName>
    <definedName name="HEADFOOT" localSheetId="9">#REF!</definedName>
    <definedName name="HEADFOOT" localSheetId="10">#REF!</definedName>
    <definedName name="HEADFOOT">#REF!</definedName>
    <definedName name="hgh" localSheetId="8">#REF!</definedName>
    <definedName name="hgh" localSheetId="13">#REF!</definedName>
    <definedName name="hgh" localSheetId="0">#REF!</definedName>
    <definedName name="hgh" localSheetId="11">#REF!</definedName>
    <definedName name="hgh" localSheetId="12">#REF!</definedName>
    <definedName name="hgh" localSheetId="14">#REF!</definedName>
    <definedName name="hgh" localSheetId="1">#REF!</definedName>
    <definedName name="hgh" localSheetId="7">#REF!</definedName>
    <definedName name="hgh" localSheetId="9">#REF!</definedName>
    <definedName name="hgh" localSheetId="10">#REF!</definedName>
    <definedName name="hgh">#REF!</definedName>
    <definedName name="HH15HT" localSheetId="8">[8]TONGKE_HT!#REF!</definedName>
    <definedName name="HH15HT" localSheetId="13">[8]TONGKE_HT!#REF!</definedName>
    <definedName name="HH15HT" localSheetId="0">[8]TONGKE_HT!#REF!</definedName>
    <definedName name="HH15HT" localSheetId="11">[8]TONGKE_HT!#REF!</definedName>
    <definedName name="HH15HT" localSheetId="12">[8]TONGKE_HT!#REF!</definedName>
    <definedName name="HH15HT" localSheetId="14">[8]TONGKE_HT!#REF!</definedName>
    <definedName name="HH15HT" localSheetId="1">[8]TONGKE_HT!#REF!</definedName>
    <definedName name="HH15HT" localSheetId="7">[8]TONGKE_HT!#REF!</definedName>
    <definedName name="HH15HT" localSheetId="9">[8]TONGKE_HT!#REF!</definedName>
    <definedName name="HH15HT" localSheetId="10">[8]TONGKE_HT!#REF!</definedName>
    <definedName name="HH15HT">[8]TONGKE_HT!#REF!</definedName>
    <definedName name="HH16HT" localSheetId="8">[8]TONGKE_HT!#REF!</definedName>
    <definedName name="HH16HT" localSheetId="13">[8]TONGKE_HT!#REF!</definedName>
    <definedName name="HH16HT" localSheetId="0">[8]TONGKE_HT!#REF!</definedName>
    <definedName name="HH16HT" localSheetId="11">[8]TONGKE_HT!#REF!</definedName>
    <definedName name="HH16HT" localSheetId="12">[8]TONGKE_HT!#REF!</definedName>
    <definedName name="HH16HT" localSheetId="14">[8]TONGKE_HT!#REF!</definedName>
    <definedName name="HH16HT" localSheetId="1">[8]TONGKE_HT!#REF!</definedName>
    <definedName name="HH16HT" localSheetId="7">[8]TONGKE_HT!#REF!</definedName>
    <definedName name="HH16HT" localSheetId="9">[8]TONGKE_HT!#REF!</definedName>
    <definedName name="HH16HT" localSheetId="10">[8]TONGKE_HT!#REF!</definedName>
    <definedName name="HH16HT">[8]TONGKE_HT!#REF!</definedName>
    <definedName name="HH19HT" localSheetId="8">[8]TONGKE_HT!#REF!</definedName>
    <definedName name="HH19HT" localSheetId="13">[8]TONGKE_HT!#REF!</definedName>
    <definedName name="HH19HT" localSheetId="0">[8]TONGKE_HT!#REF!</definedName>
    <definedName name="HH19HT" localSheetId="11">[8]TONGKE_HT!#REF!</definedName>
    <definedName name="HH19HT" localSheetId="12">[8]TONGKE_HT!#REF!</definedName>
    <definedName name="HH19HT" localSheetId="14">[8]TONGKE_HT!#REF!</definedName>
    <definedName name="HH19HT" localSheetId="1">[8]TONGKE_HT!#REF!</definedName>
    <definedName name="HH19HT" localSheetId="7">[8]TONGKE_HT!#REF!</definedName>
    <definedName name="HH19HT" localSheetId="9">[8]TONGKE_HT!#REF!</definedName>
    <definedName name="HH19HT" localSheetId="10">[8]TONGKE_HT!#REF!</definedName>
    <definedName name="HH19HT">[8]TONGKE_HT!#REF!</definedName>
    <definedName name="HH20HT" localSheetId="8">[8]TONGKE_HT!#REF!</definedName>
    <definedName name="HH20HT" localSheetId="13">[8]TONGKE_HT!#REF!</definedName>
    <definedName name="HH20HT" localSheetId="0">[8]TONGKE_HT!#REF!</definedName>
    <definedName name="HH20HT" localSheetId="11">[8]TONGKE_HT!#REF!</definedName>
    <definedName name="HH20HT" localSheetId="12">[8]TONGKE_HT!#REF!</definedName>
    <definedName name="HH20HT" localSheetId="14">[8]TONGKE_HT!#REF!</definedName>
    <definedName name="HH20HT" localSheetId="1">[8]TONGKE_HT!#REF!</definedName>
    <definedName name="HH20HT" localSheetId="7">[8]TONGKE_HT!#REF!</definedName>
    <definedName name="HH20HT" localSheetId="9">[8]TONGKE_HT!#REF!</definedName>
    <definedName name="HH20HT" localSheetId="10">[8]TONGKE_HT!#REF!</definedName>
    <definedName name="HH20HT">[8]TONGKE_HT!#REF!</definedName>
    <definedName name="hid">[61]AHSP!$V$154</definedName>
    <definedName name="hidrolik" localSheetId="8">'[45]DU&amp;B'!#REF!</definedName>
    <definedName name="hidrolik" localSheetId="13">'[45]DU&amp;B'!#REF!</definedName>
    <definedName name="hidrolik" localSheetId="0">'[45]DU&amp;B'!#REF!</definedName>
    <definedName name="hidrolik" localSheetId="11">'[45]DU&amp;B'!#REF!</definedName>
    <definedName name="hidrolik" localSheetId="12">'[45]DU&amp;B'!#REF!</definedName>
    <definedName name="hidrolik" localSheetId="14">'[45]DU&amp;B'!#REF!</definedName>
    <definedName name="hidrolik" localSheetId="1">'[45]DU&amp;B'!#REF!</definedName>
    <definedName name="hidrolik" localSheetId="7">'[45]DU&amp;B'!#REF!</definedName>
    <definedName name="hidrolik" localSheetId="9">'[45]DU&amp;B'!#REF!</definedName>
    <definedName name="hidrolik" localSheetId="10">'[45]DU&amp;B'!#REF!</definedName>
    <definedName name="hidrolik">'[45]DU&amp;B'!#REF!</definedName>
    <definedName name="hm" localSheetId="8">#REF!</definedName>
    <definedName name="hm" localSheetId="13">#REF!</definedName>
    <definedName name="hm" localSheetId="0">#REF!</definedName>
    <definedName name="hm" localSheetId="11">#REF!</definedName>
    <definedName name="hm" localSheetId="12">#REF!</definedName>
    <definedName name="hm" localSheetId="14">#REF!</definedName>
    <definedName name="hm" localSheetId="1">#REF!</definedName>
    <definedName name="hm" localSheetId="7">#REF!</definedName>
    <definedName name="hm" localSheetId="9">#REF!</definedName>
    <definedName name="hm" localSheetId="10">#REF!</definedName>
    <definedName name="hm">#REF!</definedName>
    <definedName name="HM_3">[72]CH!$C$28</definedName>
    <definedName name="hotmix" localSheetId="8">[73]Meth!#REF!</definedName>
    <definedName name="hotmix" localSheetId="13">[73]Meth!#REF!</definedName>
    <definedName name="hotmix" localSheetId="0">[73]Meth!#REF!</definedName>
    <definedName name="hotmix" localSheetId="11">[73]Meth!#REF!</definedName>
    <definedName name="hotmix" localSheetId="12">[73]Meth!#REF!</definedName>
    <definedName name="hotmix" localSheetId="14">[73]Meth!#REF!</definedName>
    <definedName name="hotmix" localSheetId="1">[73]Meth!#REF!</definedName>
    <definedName name="hotmix" localSheetId="7">[73]Meth!#REF!</definedName>
    <definedName name="hotmix" localSheetId="9">[73]Meth!#REF!</definedName>
    <definedName name="hotmix" localSheetId="10">[73]Meth!#REF!</definedName>
    <definedName name="hotmix">[73]Meth!#REF!</definedName>
    <definedName name="hrs" localSheetId="8">#REF!</definedName>
    <definedName name="hrs" localSheetId="13">#REF!</definedName>
    <definedName name="hrs" localSheetId="0">#REF!</definedName>
    <definedName name="hrs" localSheetId="11">#REF!</definedName>
    <definedName name="hrs" localSheetId="12">#REF!</definedName>
    <definedName name="hrs" localSheetId="14">#REF!</definedName>
    <definedName name="hrs" localSheetId="1">#REF!</definedName>
    <definedName name="hrs" localSheetId="7">#REF!</definedName>
    <definedName name="hrs" localSheetId="9">#REF!</definedName>
    <definedName name="hrs" localSheetId="10">#REF!</definedName>
    <definedName name="hrs">#REF!</definedName>
    <definedName name="hrs_1" localSheetId="8">#REF!</definedName>
    <definedName name="hrs_1" localSheetId="13">#REF!</definedName>
    <definedName name="hrs_1" localSheetId="0">#REF!</definedName>
    <definedName name="hrs_1" localSheetId="11">#REF!</definedName>
    <definedName name="hrs_1" localSheetId="12">#REF!</definedName>
    <definedName name="hrs_1" localSheetId="14">#REF!</definedName>
    <definedName name="hrs_1" localSheetId="1">#REF!</definedName>
    <definedName name="hrs_1" localSheetId="7">#REF!</definedName>
    <definedName name="hrs_1" localSheetId="9">#REF!</definedName>
    <definedName name="hrs_1" localSheetId="10">#REF!</definedName>
    <definedName name="hrs_1">#REF!</definedName>
    <definedName name="hrs_2" localSheetId="8">#REF!</definedName>
    <definedName name="hrs_2" localSheetId="13">#REF!</definedName>
    <definedName name="hrs_2" localSheetId="0">#REF!</definedName>
    <definedName name="hrs_2" localSheetId="11">#REF!</definedName>
    <definedName name="hrs_2" localSheetId="12">#REF!</definedName>
    <definedName name="hrs_2" localSheetId="14">#REF!</definedName>
    <definedName name="hrs_2" localSheetId="1">#REF!</definedName>
    <definedName name="hrs_2" localSheetId="7">#REF!</definedName>
    <definedName name="hrs_2" localSheetId="9">#REF!</definedName>
    <definedName name="hrs_2" localSheetId="10">#REF!</definedName>
    <definedName name="hrs_2">#REF!</definedName>
    <definedName name="hrs_3" localSheetId="8">#REF!</definedName>
    <definedName name="hrs_3" localSheetId="13">#REF!</definedName>
    <definedName name="hrs_3" localSheetId="0">#REF!</definedName>
    <definedName name="hrs_3" localSheetId="11">#REF!</definedName>
    <definedName name="hrs_3" localSheetId="12">#REF!</definedName>
    <definedName name="hrs_3" localSheetId="14">#REF!</definedName>
    <definedName name="hrs_3" localSheetId="1">#REF!</definedName>
    <definedName name="hrs_3" localSheetId="7">#REF!</definedName>
    <definedName name="hrs_3" localSheetId="9">#REF!</definedName>
    <definedName name="hrs_3" localSheetId="10">#REF!</definedName>
    <definedName name="hrs_3">#REF!</definedName>
    <definedName name="HSCT3">0.1</definedName>
    <definedName name="hsdc1" localSheetId="8">#REF!</definedName>
    <definedName name="hsdc1" localSheetId="13">#REF!</definedName>
    <definedName name="hsdc1" localSheetId="0">#REF!</definedName>
    <definedName name="hsdc1" localSheetId="11">#REF!</definedName>
    <definedName name="hsdc1" localSheetId="12">#REF!</definedName>
    <definedName name="hsdc1" localSheetId="14">#REF!</definedName>
    <definedName name="hsdc1" localSheetId="1">#REF!</definedName>
    <definedName name="hsdc1" localSheetId="7">#REF!</definedName>
    <definedName name="hsdc1" localSheetId="9">#REF!</definedName>
    <definedName name="hsdc1" localSheetId="10">#REF!</definedName>
    <definedName name="hsdc1">#REF!</definedName>
    <definedName name="HSDD" localSheetId="8">[8]phuluc1!#REF!</definedName>
    <definedName name="HSDD" localSheetId="13">[8]phuluc1!#REF!</definedName>
    <definedName name="HSDD" localSheetId="0">[8]phuluc1!#REF!</definedName>
    <definedName name="HSDD" localSheetId="11">[8]phuluc1!#REF!</definedName>
    <definedName name="HSDD" localSheetId="12">[8]phuluc1!#REF!</definedName>
    <definedName name="HSDD" localSheetId="14">[8]phuluc1!#REF!</definedName>
    <definedName name="HSDD" localSheetId="1">[8]phuluc1!#REF!</definedName>
    <definedName name="HSDD" localSheetId="7">[8]phuluc1!#REF!</definedName>
    <definedName name="HSDD" localSheetId="9">[8]phuluc1!#REF!</definedName>
    <definedName name="HSDD" localSheetId="10">[8]phuluc1!#REF!</definedName>
    <definedName name="HSDD">[8]phuluc1!#REF!</definedName>
    <definedName name="HSDN">2.5</definedName>
    <definedName name="HSHH" localSheetId="8">#REF!</definedName>
    <definedName name="HSHH" localSheetId="13">#REF!</definedName>
    <definedName name="HSHH" localSheetId="0">#REF!</definedName>
    <definedName name="HSHH" localSheetId="11">#REF!</definedName>
    <definedName name="HSHH" localSheetId="12">#REF!</definedName>
    <definedName name="HSHH" localSheetId="14">#REF!</definedName>
    <definedName name="HSHH" localSheetId="1">#REF!</definedName>
    <definedName name="HSHH" localSheetId="7">#REF!</definedName>
    <definedName name="HSHH" localSheetId="9">#REF!</definedName>
    <definedName name="HSHH" localSheetId="10">#REF!</definedName>
    <definedName name="HSHH">#REF!</definedName>
    <definedName name="HSHHUT" localSheetId="8">#REF!</definedName>
    <definedName name="HSHHUT" localSheetId="13">#REF!</definedName>
    <definedName name="HSHHUT" localSheetId="0">#REF!</definedName>
    <definedName name="HSHHUT" localSheetId="11">#REF!</definedName>
    <definedName name="HSHHUT" localSheetId="12">#REF!</definedName>
    <definedName name="HSHHUT" localSheetId="14">#REF!</definedName>
    <definedName name="HSHHUT" localSheetId="1">#REF!</definedName>
    <definedName name="HSHHUT" localSheetId="7">#REF!</definedName>
    <definedName name="HSHHUT" localSheetId="9">#REF!</definedName>
    <definedName name="HSHHUT" localSheetId="10">#REF!</definedName>
    <definedName name="HSHHUT">#REF!</definedName>
    <definedName name="hskk1">[8]chitiet!$D$4</definedName>
    <definedName name="HSNC">[50]Du_lieu!$C$6</definedName>
    <definedName name="HSSL" localSheetId="8">#REF!</definedName>
    <definedName name="HSSL" localSheetId="13">#REF!</definedName>
    <definedName name="HSSL" localSheetId="0">#REF!</definedName>
    <definedName name="HSSL" localSheetId="11">#REF!</definedName>
    <definedName name="HSSL" localSheetId="12">#REF!</definedName>
    <definedName name="HSSL" localSheetId="14">#REF!</definedName>
    <definedName name="HSSL" localSheetId="1">#REF!</definedName>
    <definedName name="HSSL" localSheetId="7">#REF!</definedName>
    <definedName name="HSSL" localSheetId="9">#REF!</definedName>
    <definedName name="HSSL" localSheetId="10">#REF!</definedName>
    <definedName name="HSSL">#REF!</definedName>
    <definedName name="HSVC1" localSheetId="8">#REF!</definedName>
    <definedName name="HSVC1" localSheetId="13">#REF!</definedName>
    <definedName name="HSVC1" localSheetId="0">#REF!</definedName>
    <definedName name="HSVC1" localSheetId="11">#REF!</definedName>
    <definedName name="HSVC1" localSheetId="12">#REF!</definedName>
    <definedName name="HSVC1" localSheetId="14">#REF!</definedName>
    <definedName name="HSVC1" localSheetId="1">#REF!</definedName>
    <definedName name="HSVC1" localSheetId="7">#REF!</definedName>
    <definedName name="HSVC1" localSheetId="9">#REF!</definedName>
    <definedName name="HSVC1" localSheetId="10">#REF!</definedName>
    <definedName name="HSVC1">#REF!</definedName>
    <definedName name="HSVC2" localSheetId="8">#REF!</definedName>
    <definedName name="HSVC2" localSheetId="13">#REF!</definedName>
    <definedName name="HSVC2" localSheetId="0">#REF!</definedName>
    <definedName name="HSVC2" localSheetId="11">#REF!</definedName>
    <definedName name="HSVC2" localSheetId="12">#REF!</definedName>
    <definedName name="HSVC2" localSheetId="14">#REF!</definedName>
    <definedName name="HSVC2" localSheetId="1">#REF!</definedName>
    <definedName name="HSVC2" localSheetId="7">#REF!</definedName>
    <definedName name="HSVC2" localSheetId="9">#REF!</definedName>
    <definedName name="HSVC2" localSheetId="10">#REF!</definedName>
    <definedName name="HSVC2">#REF!</definedName>
    <definedName name="HSVC3" localSheetId="8">#REF!</definedName>
    <definedName name="HSVC3" localSheetId="13">#REF!</definedName>
    <definedName name="HSVC3" localSheetId="0">#REF!</definedName>
    <definedName name="HSVC3" localSheetId="11">#REF!</definedName>
    <definedName name="HSVC3" localSheetId="12">#REF!</definedName>
    <definedName name="HSVC3" localSheetId="14">#REF!</definedName>
    <definedName name="HSVC3" localSheetId="1">#REF!</definedName>
    <definedName name="HSVC3" localSheetId="7">#REF!</definedName>
    <definedName name="HSVC3" localSheetId="9">#REF!</definedName>
    <definedName name="HSVC3" localSheetId="10">#REF!</definedName>
    <definedName name="HSVC3">#REF!</definedName>
    <definedName name="HT" localSheetId="8">#REF!</definedName>
    <definedName name="HT" localSheetId="13">#REF!</definedName>
    <definedName name="HT" localSheetId="0">#REF!</definedName>
    <definedName name="HT" localSheetId="11">#REF!</definedName>
    <definedName name="HT" localSheetId="12">#REF!</definedName>
    <definedName name="HT" localSheetId="14">#REF!</definedName>
    <definedName name="HT" localSheetId="1">#REF!</definedName>
    <definedName name="HT" localSheetId="7">#REF!</definedName>
    <definedName name="HT" localSheetId="9">#REF!</definedName>
    <definedName name="HT" localSheetId="10">#REF!</definedName>
    <definedName name="HT">#REF!</definedName>
    <definedName name="ht25nc" localSheetId="8">[8]lam_moi!#REF!</definedName>
    <definedName name="ht25nc" localSheetId="13">[8]lam_moi!#REF!</definedName>
    <definedName name="ht25nc" localSheetId="0">[8]lam_moi!#REF!</definedName>
    <definedName name="ht25nc" localSheetId="11">[8]lam_moi!#REF!</definedName>
    <definedName name="ht25nc" localSheetId="12">[8]lam_moi!#REF!</definedName>
    <definedName name="ht25nc" localSheetId="14">[8]lam_moi!#REF!</definedName>
    <definedName name="ht25nc" localSheetId="1">[8]lam_moi!#REF!</definedName>
    <definedName name="ht25nc" localSheetId="7">[8]lam_moi!#REF!</definedName>
    <definedName name="ht25nc" localSheetId="9">[8]lam_moi!#REF!</definedName>
    <definedName name="ht25nc" localSheetId="10">[8]lam_moi!#REF!</definedName>
    <definedName name="ht25nc">[8]lam_moi!#REF!</definedName>
    <definedName name="ht25vl" localSheetId="8">[8]lam_moi!#REF!</definedName>
    <definedName name="ht25vl" localSheetId="13">[8]lam_moi!#REF!</definedName>
    <definedName name="ht25vl" localSheetId="0">[8]lam_moi!#REF!</definedName>
    <definedName name="ht25vl" localSheetId="11">[8]lam_moi!#REF!</definedName>
    <definedName name="ht25vl" localSheetId="12">[8]lam_moi!#REF!</definedName>
    <definedName name="ht25vl" localSheetId="14">[8]lam_moi!#REF!</definedName>
    <definedName name="ht25vl" localSheetId="1">[8]lam_moi!#REF!</definedName>
    <definedName name="ht25vl" localSheetId="7">[8]lam_moi!#REF!</definedName>
    <definedName name="ht25vl" localSheetId="9">[8]lam_moi!#REF!</definedName>
    <definedName name="ht25vl" localSheetId="10">[8]lam_moi!#REF!</definedName>
    <definedName name="ht25vl">[8]lam_moi!#REF!</definedName>
    <definedName name="ht325nc" localSheetId="8">[8]lam_moi!#REF!</definedName>
    <definedName name="ht325nc" localSheetId="13">[8]lam_moi!#REF!</definedName>
    <definedName name="ht325nc" localSheetId="0">[8]lam_moi!#REF!</definedName>
    <definedName name="ht325nc" localSheetId="11">[8]lam_moi!#REF!</definedName>
    <definedName name="ht325nc" localSheetId="12">[8]lam_moi!#REF!</definedName>
    <definedName name="ht325nc" localSheetId="14">[8]lam_moi!#REF!</definedName>
    <definedName name="ht325nc" localSheetId="1">[8]lam_moi!#REF!</definedName>
    <definedName name="ht325nc" localSheetId="7">[8]lam_moi!#REF!</definedName>
    <definedName name="ht325nc" localSheetId="9">[8]lam_moi!#REF!</definedName>
    <definedName name="ht325nc" localSheetId="10">[8]lam_moi!#REF!</definedName>
    <definedName name="ht325nc">[8]lam_moi!#REF!</definedName>
    <definedName name="ht325vl" localSheetId="8">[8]lam_moi!#REF!</definedName>
    <definedName name="ht325vl" localSheetId="13">[8]lam_moi!#REF!</definedName>
    <definedName name="ht325vl" localSheetId="0">[8]lam_moi!#REF!</definedName>
    <definedName name="ht325vl" localSheetId="11">[8]lam_moi!#REF!</definedName>
    <definedName name="ht325vl" localSheetId="12">[8]lam_moi!#REF!</definedName>
    <definedName name="ht325vl" localSheetId="14">[8]lam_moi!#REF!</definedName>
    <definedName name="ht325vl" localSheetId="1">[8]lam_moi!#REF!</definedName>
    <definedName name="ht325vl" localSheetId="7">[8]lam_moi!#REF!</definedName>
    <definedName name="ht325vl" localSheetId="9">[8]lam_moi!#REF!</definedName>
    <definedName name="ht325vl" localSheetId="10">[8]lam_moi!#REF!</definedName>
    <definedName name="ht325vl">[8]lam_moi!#REF!</definedName>
    <definedName name="ht37k" localSheetId="8">[8]lam_moi!#REF!</definedName>
    <definedName name="ht37k" localSheetId="13">[8]lam_moi!#REF!</definedName>
    <definedName name="ht37k" localSheetId="0">[8]lam_moi!#REF!</definedName>
    <definedName name="ht37k" localSheetId="11">[8]lam_moi!#REF!</definedName>
    <definedName name="ht37k" localSheetId="12">[8]lam_moi!#REF!</definedName>
    <definedName name="ht37k" localSheetId="14">[8]lam_moi!#REF!</definedName>
    <definedName name="ht37k" localSheetId="1">[8]lam_moi!#REF!</definedName>
    <definedName name="ht37k" localSheetId="7">[8]lam_moi!#REF!</definedName>
    <definedName name="ht37k" localSheetId="9">[8]lam_moi!#REF!</definedName>
    <definedName name="ht37k" localSheetId="10">[8]lam_moi!#REF!</definedName>
    <definedName name="ht37k">[8]lam_moi!#REF!</definedName>
    <definedName name="ht37nc" localSheetId="8">[8]lam_moi!#REF!</definedName>
    <definedName name="ht37nc" localSheetId="13">[8]lam_moi!#REF!</definedName>
    <definedName name="ht37nc" localSheetId="0">[8]lam_moi!#REF!</definedName>
    <definedName name="ht37nc" localSheetId="11">[8]lam_moi!#REF!</definedName>
    <definedName name="ht37nc" localSheetId="12">[8]lam_moi!#REF!</definedName>
    <definedName name="ht37nc" localSheetId="14">[8]lam_moi!#REF!</definedName>
    <definedName name="ht37nc" localSheetId="1">[8]lam_moi!#REF!</definedName>
    <definedName name="ht37nc" localSheetId="7">[8]lam_moi!#REF!</definedName>
    <definedName name="ht37nc" localSheetId="9">[8]lam_moi!#REF!</definedName>
    <definedName name="ht37nc" localSheetId="10">[8]lam_moi!#REF!</definedName>
    <definedName name="ht37nc">[8]lam_moi!#REF!</definedName>
    <definedName name="ht50nc" localSheetId="8">[8]lam_moi!#REF!</definedName>
    <definedName name="ht50nc" localSheetId="13">[8]lam_moi!#REF!</definedName>
    <definedName name="ht50nc" localSheetId="0">[8]lam_moi!#REF!</definedName>
    <definedName name="ht50nc" localSheetId="11">[8]lam_moi!#REF!</definedName>
    <definedName name="ht50nc" localSheetId="12">[8]lam_moi!#REF!</definedName>
    <definedName name="ht50nc" localSheetId="14">[8]lam_moi!#REF!</definedName>
    <definedName name="ht50nc" localSheetId="1">[8]lam_moi!#REF!</definedName>
    <definedName name="ht50nc" localSheetId="7">[8]lam_moi!#REF!</definedName>
    <definedName name="ht50nc" localSheetId="9">[8]lam_moi!#REF!</definedName>
    <definedName name="ht50nc" localSheetId="10">[8]lam_moi!#REF!</definedName>
    <definedName name="ht50nc">[8]lam_moi!#REF!</definedName>
    <definedName name="ht50vl" localSheetId="8">[8]lam_moi!#REF!</definedName>
    <definedName name="ht50vl" localSheetId="13">[8]lam_moi!#REF!</definedName>
    <definedName name="ht50vl" localSheetId="0">[8]lam_moi!#REF!</definedName>
    <definedName name="ht50vl" localSheetId="11">[8]lam_moi!#REF!</definedName>
    <definedName name="ht50vl" localSheetId="12">[8]lam_moi!#REF!</definedName>
    <definedName name="ht50vl" localSheetId="14">[8]lam_moi!#REF!</definedName>
    <definedName name="ht50vl" localSheetId="1">[8]lam_moi!#REF!</definedName>
    <definedName name="ht50vl" localSheetId="7">[8]lam_moi!#REF!</definedName>
    <definedName name="ht50vl" localSheetId="9">[8]lam_moi!#REF!</definedName>
    <definedName name="ht50vl" localSheetId="10">[8]lam_moi!#REF!</definedName>
    <definedName name="ht50vl">[8]lam_moi!#REF!</definedName>
    <definedName name="HTNC" localSheetId="8">#REF!</definedName>
    <definedName name="HTNC" localSheetId="13">#REF!</definedName>
    <definedName name="HTNC" localSheetId="0">#REF!</definedName>
    <definedName name="HTNC" localSheetId="11">#REF!</definedName>
    <definedName name="HTNC" localSheetId="12">#REF!</definedName>
    <definedName name="HTNC" localSheetId="14">#REF!</definedName>
    <definedName name="HTNC" localSheetId="1">#REF!</definedName>
    <definedName name="HTNC" localSheetId="7">#REF!</definedName>
    <definedName name="HTNC" localSheetId="9">#REF!</definedName>
    <definedName name="HTNC" localSheetId="10">#REF!</definedName>
    <definedName name="HTNC">#REF!</definedName>
    <definedName name="HTVL" localSheetId="8">#REF!</definedName>
    <definedName name="HTVL" localSheetId="13">#REF!</definedName>
    <definedName name="HTVL" localSheetId="0">#REF!</definedName>
    <definedName name="HTVL" localSheetId="11">#REF!</definedName>
    <definedName name="HTVL" localSheetId="12">#REF!</definedName>
    <definedName name="HTVL" localSheetId="14">#REF!</definedName>
    <definedName name="HTVL" localSheetId="1">#REF!</definedName>
    <definedName name="HTVL" localSheetId="7">#REF!</definedName>
    <definedName name="HTVL" localSheetId="9">#REF!</definedName>
    <definedName name="HTVL" localSheetId="10">#REF!</definedName>
    <definedName name="HTVL">#REF!</definedName>
    <definedName name="I." localSheetId="8">#REF!</definedName>
    <definedName name="I." localSheetId="13">#REF!</definedName>
    <definedName name="I." localSheetId="0">#REF!</definedName>
    <definedName name="I." localSheetId="11">#REF!</definedName>
    <definedName name="I." localSheetId="12">#REF!</definedName>
    <definedName name="I." localSheetId="14">#REF!</definedName>
    <definedName name="I." localSheetId="1">#REF!</definedName>
    <definedName name="I." localSheetId="7">#REF!</definedName>
    <definedName name="I." localSheetId="9">#REF!</definedName>
    <definedName name="I." localSheetId="10">#REF!</definedName>
    <definedName name="I.">#REF!</definedName>
    <definedName name="I.2b.polos">[31]ANALISA!$H$427</definedName>
    <definedName name="I2É6" localSheetId="8">[8]chitimc!#REF!</definedName>
    <definedName name="I2É6" localSheetId="13">[8]chitimc!#REF!</definedName>
    <definedName name="I2É6" localSheetId="0">[8]chitimc!#REF!</definedName>
    <definedName name="I2É6" localSheetId="11">[8]chitimc!#REF!</definedName>
    <definedName name="I2É6" localSheetId="12">[8]chitimc!#REF!</definedName>
    <definedName name="I2É6" localSheetId="14">[8]chitimc!#REF!</definedName>
    <definedName name="I2É6" localSheetId="1">[8]chitimc!#REF!</definedName>
    <definedName name="I2É6" localSheetId="7">[8]chitimc!#REF!</definedName>
    <definedName name="I2É6" localSheetId="9">[8]chitimc!#REF!</definedName>
    <definedName name="I2É6" localSheetId="10">[8]chitimc!#REF!</definedName>
    <definedName name="I2É6">[8]chitimc!#REF!</definedName>
    <definedName name="ind" localSheetId="8">#REF!</definedName>
    <definedName name="ind" localSheetId="13">#REF!</definedName>
    <definedName name="ind" localSheetId="0">#REF!</definedName>
    <definedName name="ind" localSheetId="11">#REF!</definedName>
    <definedName name="ind" localSheetId="12">#REF!</definedName>
    <definedName name="ind" localSheetId="14">#REF!</definedName>
    <definedName name="ind" localSheetId="1">#REF!</definedName>
    <definedName name="ind" localSheetId="7">#REF!</definedName>
    <definedName name="ind" localSheetId="9">#REF!</definedName>
    <definedName name="ind" localSheetId="10">#REF!</definedName>
    <definedName name="ind">#REF!</definedName>
    <definedName name="ISI">[1]Menu!$E$22</definedName>
    <definedName name="ISI_3">[28]Menu!$E$22</definedName>
    <definedName name="j" localSheetId="8">#REF!</definedName>
    <definedName name="j" localSheetId="13">#REF!</definedName>
    <definedName name="j" localSheetId="0">#REF!</definedName>
    <definedName name="j" localSheetId="11">#REF!</definedName>
    <definedName name="j" localSheetId="12">#REF!</definedName>
    <definedName name="j" localSheetId="14">#REF!</definedName>
    <definedName name="j" localSheetId="1">#REF!</definedName>
    <definedName name="j" localSheetId="7">#REF!</definedName>
    <definedName name="j" localSheetId="9">#REF!</definedName>
    <definedName name="j" localSheetId="10">#REF!</definedName>
    <definedName name="j">#REF!</definedName>
    <definedName name="J." localSheetId="8">#REF!</definedName>
    <definedName name="J." localSheetId="13">#REF!</definedName>
    <definedName name="J." localSheetId="0">#REF!</definedName>
    <definedName name="J." localSheetId="11">#REF!</definedName>
    <definedName name="J." localSheetId="12">#REF!</definedName>
    <definedName name="J." localSheetId="14">#REF!</definedName>
    <definedName name="J." localSheetId="1">#REF!</definedName>
    <definedName name="J." localSheetId="7">#REF!</definedName>
    <definedName name="J." localSheetId="9">#REF!</definedName>
    <definedName name="J." localSheetId="10">#REF!</definedName>
    <definedName name="J.">#REF!</definedName>
    <definedName name="j.233">'[38]3Div2'!$U$783</definedName>
    <definedName name="j.311">'[38]3Div3'!$U$64</definedName>
    <definedName name="j.321">'[38]3Div3'!$U$731</definedName>
    <definedName name="j.322">'[38]3Div3'!$U$910</definedName>
    <definedName name="j.33">'[38]3Div3'!$U$1211</definedName>
    <definedName name="j.521">'[38]3Div5'!$U$421</definedName>
    <definedName name="j.715">'[38]3Div7'!$U$422</definedName>
    <definedName name="j.716">'[38]3Div7'!$U$601</definedName>
    <definedName name="j.731">'[38]3Div7a'!$U$1382</definedName>
    <definedName name="j.79">'[38]3Div7'!$U$3123</definedName>
    <definedName name="jabatan_pimpinan" localSheetId="8">#REF!</definedName>
    <definedName name="jabatan_pimpinan" localSheetId="13">#REF!</definedName>
    <definedName name="jabatan_pimpinan" localSheetId="0">#REF!</definedName>
    <definedName name="jabatan_pimpinan" localSheetId="11">#REF!</definedName>
    <definedName name="jabatan_pimpinan" localSheetId="12">#REF!</definedName>
    <definedName name="jabatan_pimpinan" localSheetId="14">#REF!</definedName>
    <definedName name="jabatan_pimpinan" localSheetId="1">#REF!</definedName>
    <definedName name="jabatan_pimpinan" localSheetId="7">#REF!</definedName>
    <definedName name="jabatan_pimpinan" localSheetId="9">#REF!</definedName>
    <definedName name="jabatan_pimpinan" localSheetId="10">#REF!</definedName>
    <definedName name="jabatan_pimpinan">#REF!</definedName>
    <definedName name="jack">[34]Harsat!$E$94</definedName>
    <definedName name="JACKHAMMER">[14]Peralatan!$A$1476:$J$1534</definedName>
    <definedName name="Jad" localSheetId="8">#REF!</definedName>
    <definedName name="Jad" localSheetId="13">#REF!</definedName>
    <definedName name="Jad" localSheetId="0">#REF!</definedName>
    <definedName name="Jad" localSheetId="11">#REF!</definedName>
    <definedName name="Jad" localSheetId="12">#REF!</definedName>
    <definedName name="Jad" localSheetId="14">#REF!</definedName>
    <definedName name="Jad" localSheetId="1">#REF!</definedName>
    <definedName name="Jad" localSheetId="7">#REF!</definedName>
    <definedName name="Jad" localSheetId="9">#REF!</definedName>
    <definedName name="Jad" localSheetId="10">#REF!</definedName>
    <definedName name="Jad">#REF!</definedName>
    <definedName name="jalan" localSheetId="8">[45]Analisa!#REF!</definedName>
    <definedName name="jalan" localSheetId="13">[45]Analisa!#REF!</definedName>
    <definedName name="jalan" localSheetId="0">[45]Analisa!#REF!</definedName>
    <definedName name="jalan" localSheetId="11">[45]Analisa!#REF!</definedName>
    <definedName name="jalan" localSheetId="12">[45]Analisa!#REF!</definedName>
    <definedName name="jalan" localSheetId="14">[45]Analisa!#REF!</definedName>
    <definedName name="jalan" localSheetId="1">[45]Analisa!#REF!</definedName>
    <definedName name="jalan" localSheetId="7">[45]Analisa!#REF!</definedName>
    <definedName name="jalan" localSheetId="9">[45]Analisa!#REF!</definedName>
    <definedName name="jalan" localSheetId="10">[45]Analisa!#REF!</definedName>
    <definedName name="jalan">[45]Analisa!#REF!</definedName>
    <definedName name="JAM" localSheetId="8">#REF!</definedName>
    <definedName name="JAM" localSheetId="13">#REF!</definedName>
    <definedName name="JAM" localSheetId="0">#REF!</definedName>
    <definedName name="JAM" localSheetId="11">#REF!</definedName>
    <definedName name="JAM" localSheetId="12">#REF!</definedName>
    <definedName name="JAM" localSheetId="14">#REF!</definedName>
    <definedName name="JAM" localSheetId="1">#REF!</definedName>
    <definedName name="JAM" localSheetId="7">#REF!</definedName>
    <definedName name="JAM" localSheetId="9">#REF!</definedName>
    <definedName name="JAM" localSheetId="10">#REF!</definedName>
    <definedName name="JAM">#REF!</definedName>
    <definedName name="jamkerja">[49]CH!$C$25</definedName>
    <definedName name="JARAK" localSheetId="8">#REF!</definedName>
    <definedName name="JARAK" localSheetId="13">#REF!</definedName>
    <definedName name="JARAK" localSheetId="0">#REF!</definedName>
    <definedName name="JARAK" localSheetId="11">#REF!</definedName>
    <definedName name="JARAK" localSheetId="12">#REF!</definedName>
    <definedName name="JARAK" localSheetId="14">#REF!</definedName>
    <definedName name="JARAK" localSheetId="1">#REF!</definedName>
    <definedName name="JARAK" localSheetId="7">#REF!</definedName>
    <definedName name="JARAK" localSheetId="9">#REF!</definedName>
    <definedName name="JARAK" localSheetId="10">#REF!</definedName>
    <definedName name="JARAK">#REF!</definedName>
    <definedName name="jkkkkkkkkkkkk" localSheetId="8">#REF!</definedName>
    <definedName name="jkkkkkkkkkkkk" localSheetId="13">#REF!</definedName>
    <definedName name="jkkkkkkkkkkkk" localSheetId="0">#REF!</definedName>
    <definedName name="jkkkkkkkkkkkk" localSheetId="11">#REF!</definedName>
    <definedName name="jkkkkkkkkkkkk" localSheetId="12">#REF!</definedName>
    <definedName name="jkkkkkkkkkkkk" localSheetId="14">#REF!</definedName>
    <definedName name="jkkkkkkkkkkkk" localSheetId="1">#REF!</definedName>
    <definedName name="jkkkkkkkkkkkk" localSheetId="7">#REF!</definedName>
    <definedName name="jkkkkkkkkkkkk" localSheetId="9">#REF!</definedName>
    <definedName name="jkkkkkkkkkkkk" localSheetId="10">#REF!</definedName>
    <definedName name="jkkkkkkkkkkkk">#REF!</definedName>
    <definedName name="jml" localSheetId="8">#REF!</definedName>
    <definedName name="jml" localSheetId="13">#REF!</definedName>
    <definedName name="jml" localSheetId="0">#REF!</definedName>
    <definedName name="jml" localSheetId="11">#REF!</definedName>
    <definedName name="jml" localSheetId="12">#REF!</definedName>
    <definedName name="jml" localSheetId="14">#REF!</definedName>
    <definedName name="jml" localSheetId="1">#REF!</definedName>
    <definedName name="jml" localSheetId="7">#REF!</definedName>
    <definedName name="jml" localSheetId="9">#REF!</definedName>
    <definedName name="jml" localSheetId="10">#REF!</definedName>
    <definedName name="jml">#REF!</definedName>
    <definedName name="joint" localSheetId="8">#REF!</definedName>
    <definedName name="joint" localSheetId="13">#REF!</definedName>
    <definedName name="joint" localSheetId="0">#REF!</definedName>
    <definedName name="joint" localSheetId="11">#REF!</definedName>
    <definedName name="joint" localSheetId="12">#REF!</definedName>
    <definedName name="joint" localSheetId="14">#REF!</definedName>
    <definedName name="joint" localSheetId="1">#REF!</definedName>
    <definedName name="joint" localSheetId="7">#REF!</definedName>
    <definedName name="joint" localSheetId="9">#REF!</definedName>
    <definedName name="joint" localSheetId="10">#REF!</definedName>
    <definedName name="joint">#REF!</definedName>
    <definedName name="JPEMBA" localSheetId="8">#REF!</definedName>
    <definedName name="JPEMBA" localSheetId="13">#REF!</definedName>
    <definedName name="JPEMBA" localSheetId="0">#REF!</definedName>
    <definedName name="JPEMBA" localSheetId="11">#REF!</definedName>
    <definedName name="JPEMBA" localSheetId="12">#REF!</definedName>
    <definedName name="JPEMBA" localSheetId="14">#REF!</definedName>
    <definedName name="JPEMBA" localSheetId="1">#REF!</definedName>
    <definedName name="JPEMBA" localSheetId="7">#REF!</definedName>
    <definedName name="JPEMBA" localSheetId="9">#REF!</definedName>
    <definedName name="JPEMBA" localSheetId="10">#REF!</definedName>
    <definedName name="JPEMBA">#REF!</definedName>
    <definedName name="JPENING" localSheetId="8">#REF!</definedName>
    <definedName name="JPENING" localSheetId="13">#REF!</definedName>
    <definedName name="JPENING" localSheetId="0">#REF!</definedName>
    <definedName name="JPENING" localSheetId="11">#REF!</definedName>
    <definedName name="JPENING" localSheetId="12">#REF!</definedName>
    <definedName name="JPENING" localSheetId="14">#REF!</definedName>
    <definedName name="JPENING" localSheetId="1">#REF!</definedName>
    <definedName name="JPENING" localSheetId="7">#REF!</definedName>
    <definedName name="JPENING" localSheetId="9">#REF!</definedName>
    <definedName name="JPENING" localSheetId="10">#REF!</definedName>
    <definedName name="JPENING">#REF!</definedName>
    <definedName name="JREHAB" localSheetId="8">#REF!</definedName>
    <definedName name="JREHAB" localSheetId="13">#REF!</definedName>
    <definedName name="JREHAB" localSheetId="0">#REF!</definedName>
    <definedName name="JREHAB" localSheetId="11">#REF!</definedName>
    <definedName name="JREHAB" localSheetId="12">#REF!</definedName>
    <definedName name="JREHAB" localSheetId="14">#REF!</definedName>
    <definedName name="JREHAB" localSheetId="1">#REF!</definedName>
    <definedName name="JREHAB" localSheetId="7">#REF!</definedName>
    <definedName name="JREHAB" localSheetId="9">#REF!</definedName>
    <definedName name="JREHAB" localSheetId="10">#REF!</definedName>
    <definedName name="JREHAB">#REF!</definedName>
    <definedName name="JUDUL">[1]Menu!$B$2</definedName>
    <definedName name="JUDUL_1" localSheetId="8">#REF!</definedName>
    <definedName name="JUDUL_1" localSheetId="13">#REF!</definedName>
    <definedName name="JUDUL_1" localSheetId="0">#REF!</definedName>
    <definedName name="JUDUL_1" localSheetId="11">#REF!</definedName>
    <definedName name="JUDUL_1" localSheetId="12">#REF!</definedName>
    <definedName name="JUDUL_1" localSheetId="14">#REF!</definedName>
    <definedName name="JUDUL_1" localSheetId="1">#REF!</definedName>
    <definedName name="JUDUL_1" localSheetId="7">#REF!</definedName>
    <definedName name="JUDUL_1" localSheetId="9">#REF!</definedName>
    <definedName name="JUDUL_1" localSheetId="10">#REF!</definedName>
    <definedName name="JUDUL_1">#REF!</definedName>
    <definedName name="JUDUL_3">[28]Menu!$B$2</definedName>
    <definedName name="k" localSheetId="8">#REF!</definedName>
    <definedName name="k" localSheetId="13">#REF!</definedName>
    <definedName name="k" localSheetId="0">#REF!</definedName>
    <definedName name="k" localSheetId="11">#REF!</definedName>
    <definedName name="k" localSheetId="12">#REF!</definedName>
    <definedName name="k" localSheetId="14">#REF!</definedName>
    <definedName name="k" localSheetId="1">#REF!</definedName>
    <definedName name="k" localSheetId="7">#REF!</definedName>
    <definedName name="k" localSheetId="9">#REF!</definedName>
    <definedName name="k" localSheetId="10">#REF!</definedName>
    <definedName name="k">#REF!</definedName>
    <definedName name="k." localSheetId="8">#REF!</definedName>
    <definedName name="k." localSheetId="13">#REF!</definedName>
    <definedName name="k." localSheetId="0">#REF!</definedName>
    <definedName name="k." localSheetId="11">#REF!</definedName>
    <definedName name="k." localSheetId="12">#REF!</definedName>
    <definedName name="k." localSheetId="14">#REF!</definedName>
    <definedName name="k." localSheetId="1">#REF!</definedName>
    <definedName name="k." localSheetId="7">#REF!</definedName>
    <definedName name="k." localSheetId="9">#REF!</definedName>
    <definedName name="k." localSheetId="10">#REF!</definedName>
    <definedName name="k.">#REF!</definedName>
    <definedName name="K.012" localSheetId="8">#REF!</definedName>
    <definedName name="K.012" localSheetId="13">#REF!</definedName>
    <definedName name="K.012" localSheetId="0">#REF!</definedName>
    <definedName name="K.012" localSheetId="11">#REF!</definedName>
    <definedName name="K.012" localSheetId="12">#REF!</definedName>
    <definedName name="K.012" localSheetId="14">#REF!</definedName>
    <definedName name="K.012" localSheetId="1">#REF!</definedName>
    <definedName name="K.012" localSheetId="7">#REF!</definedName>
    <definedName name="K.012" localSheetId="9">#REF!</definedName>
    <definedName name="K.012" localSheetId="10">#REF!</definedName>
    <definedName name="K.012">#REF!</definedName>
    <definedName name="K.013.i" localSheetId="8">#REF!</definedName>
    <definedName name="K.013.i" localSheetId="13">#REF!</definedName>
    <definedName name="K.013.i" localSheetId="0">#REF!</definedName>
    <definedName name="K.013.i" localSheetId="11">#REF!</definedName>
    <definedName name="K.013.i" localSheetId="12">#REF!</definedName>
    <definedName name="K.013.i" localSheetId="14">#REF!</definedName>
    <definedName name="K.013.i" localSheetId="1">#REF!</definedName>
    <definedName name="K.013.i" localSheetId="7">#REF!</definedName>
    <definedName name="K.013.i" localSheetId="9">#REF!</definedName>
    <definedName name="K.013.i" localSheetId="10">#REF!</definedName>
    <definedName name="K.013.i">#REF!</definedName>
    <definedName name="K.016">[74]Analisa!$A$64:$M$121</definedName>
    <definedName name="K.016.i" localSheetId="8">#REF!</definedName>
    <definedName name="K.016.i" localSheetId="13">#REF!</definedName>
    <definedName name="K.016.i" localSheetId="0">#REF!</definedName>
    <definedName name="K.016.i" localSheetId="11">#REF!</definedName>
    <definedName name="K.016.i" localSheetId="12">#REF!</definedName>
    <definedName name="K.016.i" localSheetId="14">#REF!</definedName>
    <definedName name="K.016.i" localSheetId="1">#REF!</definedName>
    <definedName name="K.016.i" localSheetId="7">#REF!</definedName>
    <definedName name="K.016.i" localSheetId="9">#REF!</definedName>
    <definedName name="K.016.i" localSheetId="10">#REF!</definedName>
    <definedName name="K.016.i">#REF!</definedName>
    <definedName name="K.017" localSheetId="8">#REF!</definedName>
    <definedName name="K.017" localSheetId="13">#REF!</definedName>
    <definedName name="K.017" localSheetId="0">#REF!</definedName>
    <definedName name="K.017" localSheetId="11">#REF!</definedName>
    <definedName name="K.017" localSheetId="12">#REF!</definedName>
    <definedName name="K.017" localSheetId="14">#REF!</definedName>
    <definedName name="K.017" localSheetId="1">#REF!</definedName>
    <definedName name="K.017" localSheetId="7">#REF!</definedName>
    <definedName name="K.017" localSheetId="9">#REF!</definedName>
    <definedName name="K.017" localSheetId="10">#REF!</definedName>
    <definedName name="K.017">#REF!</definedName>
    <definedName name="K.020.i" localSheetId="8">#REF!</definedName>
    <definedName name="K.020.i" localSheetId="13">#REF!</definedName>
    <definedName name="K.020.i" localSheetId="0">#REF!</definedName>
    <definedName name="K.020.i" localSheetId="11">#REF!</definedName>
    <definedName name="K.020.i" localSheetId="12">#REF!</definedName>
    <definedName name="K.020.i" localSheetId="14">#REF!</definedName>
    <definedName name="K.020.i" localSheetId="1">#REF!</definedName>
    <definedName name="K.020.i" localSheetId="7">#REF!</definedName>
    <definedName name="K.020.i" localSheetId="9">#REF!</definedName>
    <definedName name="K.020.i" localSheetId="10">#REF!</definedName>
    <definedName name="K.020.i">#REF!</definedName>
    <definedName name="K.023">[74]Analisa!$A$968:$M$1025</definedName>
    <definedName name="K.106.i" localSheetId="8">#REF!</definedName>
    <definedName name="K.106.i" localSheetId="13">#REF!</definedName>
    <definedName name="K.106.i" localSheetId="0">#REF!</definedName>
    <definedName name="K.106.i" localSheetId="11">#REF!</definedName>
    <definedName name="K.106.i" localSheetId="12">#REF!</definedName>
    <definedName name="K.106.i" localSheetId="14">#REF!</definedName>
    <definedName name="K.106.i" localSheetId="1">#REF!</definedName>
    <definedName name="K.106.i" localSheetId="7">#REF!</definedName>
    <definedName name="K.106.i" localSheetId="9">#REF!</definedName>
    <definedName name="K.106.i" localSheetId="10">#REF!</definedName>
    <definedName name="K.106.i">#REF!</definedName>
    <definedName name="K.110" localSheetId="8">#REF!</definedName>
    <definedName name="K.110" localSheetId="13">#REF!</definedName>
    <definedName name="K.110" localSheetId="0">#REF!</definedName>
    <definedName name="K.110" localSheetId="11">#REF!</definedName>
    <definedName name="K.110" localSheetId="12">#REF!</definedName>
    <definedName name="K.110" localSheetId="14">#REF!</definedName>
    <definedName name="K.110" localSheetId="1">#REF!</definedName>
    <definedName name="K.110" localSheetId="7">#REF!</definedName>
    <definedName name="K.110" localSheetId="9">#REF!</definedName>
    <definedName name="K.110" localSheetId="10">#REF!</definedName>
    <definedName name="K.110">#REF!</definedName>
    <definedName name="K.113" localSheetId="8">#REF!</definedName>
    <definedName name="K.113" localSheetId="13">#REF!</definedName>
    <definedName name="K.113" localSheetId="0">#REF!</definedName>
    <definedName name="K.113" localSheetId="11">#REF!</definedName>
    <definedName name="K.113" localSheetId="12">#REF!</definedName>
    <definedName name="K.113" localSheetId="14">#REF!</definedName>
    <definedName name="K.113" localSheetId="1">#REF!</definedName>
    <definedName name="K.113" localSheetId="7">#REF!</definedName>
    <definedName name="K.113" localSheetId="9">#REF!</definedName>
    <definedName name="K.113" localSheetId="10">#REF!</definedName>
    <definedName name="K.113">#REF!</definedName>
    <definedName name="K.121" localSheetId="8">#REF!</definedName>
    <definedName name="K.121" localSheetId="13">#REF!</definedName>
    <definedName name="K.121" localSheetId="0">#REF!</definedName>
    <definedName name="K.121" localSheetId="11">#REF!</definedName>
    <definedName name="K.121" localSheetId="12">#REF!</definedName>
    <definedName name="K.121" localSheetId="14">#REF!</definedName>
    <definedName name="K.121" localSheetId="1">#REF!</definedName>
    <definedName name="K.121" localSheetId="7">#REF!</definedName>
    <definedName name="K.121" localSheetId="9">#REF!</definedName>
    <definedName name="K.121" localSheetId="10">#REF!</definedName>
    <definedName name="K.121">#REF!</definedName>
    <definedName name="K.224">[74]Analisa!$A$244:$M$301</definedName>
    <definedName name="K.232" localSheetId="8">#REF!</definedName>
    <definedName name="K.232" localSheetId="13">#REF!</definedName>
    <definedName name="K.232" localSheetId="0">#REF!</definedName>
    <definedName name="K.232" localSheetId="11">#REF!</definedName>
    <definedName name="K.232" localSheetId="12">#REF!</definedName>
    <definedName name="K.232" localSheetId="14">#REF!</definedName>
    <definedName name="K.232" localSheetId="1">#REF!</definedName>
    <definedName name="K.232" localSheetId="7">#REF!</definedName>
    <definedName name="K.232" localSheetId="9">#REF!</definedName>
    <definedName name="K.232" localSheetId="10">#REF!</definedName>
    <definedName name="K.232">#REF!</definedName>
    <definedName name="K.242" localSheetId="8">#REF!</definedName>
    <definedName name="K.242" localSheetId="13">#REF!</definedName>
    <definedName name="K.242" localSheetId="0">#REF!</definedName>
    <definedName name="K.242" localSheetId="11">#REF!</definedName>
    <definedName name="K.242" localSheetId="12">#REF!</definedName>
    <definedName name="K.242" localSheetId="14">#REF!</definedName>
    <definedName name="K.242" localSheetId="1">#REF!</definedName>
    <definedName name="K.242" localSheetId="7">#REF!</definedName>
    <definedName name="K.242" localSheetId="9">#REF!</definedName>
    <definedName name="K.242" localSheetId="10">#REF!</definedName>
    <definedName name="K.242">#REF!</definedName>
    <definedName name="K.311" localSheetId="8">#REF!</definedName>
    <definedName name="K.311" localSheetId="13">#REF!</definedName>
    <definedName name="K.311" localSheetId="0">#REF!</definedName>
    <definedName name="K.311" localSheetId="11">#REF!</definedName>
    <definedName name="K.311" localSheetId="12">#REF!</definedName>
    <definedName name="K.311" localSheetId="14">#REF!</definedName>
    <definedName name="K.311" localSheetId="1">#REF!</definedName>
    <definedName name="K.311" localSheetId="7">#REF!</definedName>
    <definedName name="K.311" localSheetId="9">#REF!</definedName>
    <definedName name="K.311" localSheetId="10">#REF!</definedName>
    <definedName name="K.311">#REF!</definedName>
    <definedName name="K.321" localSheetId="8">#REF!</definedName>
    <definedName name="K.321" localSheetId="13">#REF!</definedName>
    <definedName name="K.321" localSheetId="0">#REF!</definedName>
    <definedName name="K.321" localSheetId="11">#REF!</definedName>
    <definedName name="K.321" localSheetId="12">#REF!</definedName>
    <definedName name="K.321" localSheetId="14">#REF!</definedName>
    <definedName name="K.321" localSheetId="1">#REF!</definedName>
    <definedName name="K.321" localSheetId="7">#REF!</definedName>
    <definedName name="K.321" localSheetId="9">#REF!</definedName>
    <definedName name="K.321" localSheetId="10">#REF!</definedName>
    <definedName name="K.321">#REF!</definedName>
    <definedName name="K.342" localSheetId="8">#REF!</definedName>
    <definedName name="K.342" localSheetId="13">#REF!</definedName>
    <definedName name="K.342" localSheetId="0">#REF!</definedName>
    <definedName name="K.342" localSheetId="11">#REF!</definedName>
    <definedName name="K.342" localSheetId="12">#REF!</definedName>
    <definedName name="K.342" localSheetId="14">#REF!</definedName>
    <definedName name="K.342" localSheetId="1">#REF!</definedName>
    <definedName name="K.342" localSheetId="7">#REF!</definedName>
    <definedName name="K.342" localSheetId="9">#REF!</definedName>
    <definedName name="K.342" localSheetId="10">#REF!</definedName>
    <definedName name="K.342">#REF!</definedName>
    <definedName name="K.35A" localSheetId="8">#REF!</definedName>
    <definedName name="K.35A" localSheetId="13">#REF!</definedName>
    <definedName name="K.35A" localSheetId="0">#REF!</definedName>
    <definedName name="K.35A" localSheetId="11">#REF!</definedName>
    <definedName name="K.35A" localSheetId="12">#REF!</definedName>
    <definedName name="K.35A" localSheetId="14">#REF!</definedName>
    <definedName name="K.35A" localSheetId="1">#REF!</definedName>
    <definedName name="K.35A" localSheetId="7">#REF!</definedName>
    <definedName name="K.35A" localSheetId="9">#REF!</definedName>
    <definedName name="K.35A" localSheetId="10">#REF!</definedName>
    <definedName name="K.35A">#REF!</definedName>
    <definedName name="K.35B" localSheetId="8">#REF!</definedName>
    <definedName name="K.35B" localSheetId="13">#REF!</definedName>
    <definedName name="K.35B" localSheetId="0">#REF!</definedName>
    <definedName name="K.35B" localSheetId="11">#REF!</definedName>
    <definedName name="K.35B" localSheetId="12">#REF!</definedName>
    <definedName name="K.35B" localSheetId="14">#REF!</definedName>
    <definedName name="K.35B" localSheetId="1">#REF!</definedName>
    <definedName name="K.35B" localSheetId="7">#REF!</definedName>
    <definedName name="K.35B" localSheetId="9">#REF!</definedName>
    <definedName name="K.35B" localSheetId="10">#REF!</definedName>
    <definedName name="K.35B">#REF!</definedName>
    <definedName name="k.404" localSheetId="8">#REF!</definedName>
    <definedName name="k.404" localSheetId="13">#REF!</definedName>
    <definedName name="k.404" localSheetId="0">#REF!</definedName>
    <definedName name="k.404" localSheetId="11">#REF!</definedName>
    <definedName name="k.404" localSheetId="12">#REF!</definedName>
    <definedName name="k.404" localSheetId="14">#REF!</definedName>
    <definedName name="k.404" localSheetId="1">#REF!</definedName>
    <definedName name="k.404" localSheetId="7">#REF!</definedName>
    <definedName name="k.404" localSheetId="9">#REF!</definedName>
    <definedName name="k.404" localSheetId="10">#REF!</definedName>
    <definedName name="k.404">#REF!</definedName>
    <definedName name="K.410.i" localSheetId="8">#REF!</definedName>
    <definedName name="K.410.i" localSheetId="13">#REF!</definedName>
    <definedName name="K.410.i" localSheetId="0">#REF!</definedName>
    <definedName name="K.410.i" localSheetId="11">#REF!</definedName>
    <definedName name="K.410.i" localSheetId="12">#REF!</definedName>
    <definedName name="K.410.i" localSheetId="14">#REF!</definedName>
    <definedName name="K.410.i" localSheetId="1">#REF!</definedName>
    <definedName name="K.410.i" localSheetId="7">#REF!</definedName>
    <definedName name="K.410.i" localSheetId="9">#REF!</definedName>
    <definedName name="K.410.i" localSheetId="10">#REF!</definedName>
    <definedName name="K.410.i">#REF!</definedName>
    <definedName name="K.424.i" localSheetId="8">#REF!</definedName>
    <definedName name="K.424.i" localSheetId="13">#REF!</definedName>
    <definedName name="K.424.i" localSheetId="0">#REF!</definedName>
    <definedName name="K.424.i" localSheetId="11">#REF!</definedName>
    <definedName name="K.424.i" localSheetId="12">#REF!</definedName>
    <definedName name="K.424.i" localSheetId="14">#REF!</definedName>
    <definedName name="K.424.i" localSheetId="1">#REF!</definedName>
    <definedName name="K.424.i" localSheetId="7">#REF!</definedName>
    <definedName name="K.424.i" localSheetId="9">#REF!</definedName>
    <definedName name="K.424.i" localSheetId="10">#REF!</definedName>
    <definedName name="K.424.i">#REF!</definedName>
    <definedName name="K.512.i" localSheetId="8">#REF!</definedName>
    <definedName name="K.512.i" localSheetId="13">#REF!</definedName>
    <definedName name="K.512.i" localSheetId="0">#REF!</definedName>
    <definedName name="K.512.i" localSheetId="11">#REF!</definedName>
    <definedName name="K.512.i" localSheetId="12">#REF!</definedName>
    <definedName name="K.512.i" localSheetId="14">#REF!</definedName>
    <definedName name="K.512.i" localSheetId="1">#REF!</definedName>
    <definedName name="K.512.i" localSheetId="7">#REF!</definedName>
    <definedName name="K.512.i" localSheetId="9">#REF!</definedName>
    <definedName name="K.512.i" localSheetId="10">#REF!</definedName>
    <definedName name="K.512.i">#REF!</definedName>
    <definedName name="K.514" localSheetId="8">#REF!</definedName>
    <definedName name="K.514" localSheetId="13">#REF!</definedName>
    <definedName name="K.514" localSheetId="0">#REF!</definedName>
    <definedName name="K.514" localSheetId="11">#REF!</definedName>
    <definedName name="K.514" localSheetId="12">#REF!</definedName>
    <definedName name="K.514" localSheetId="14">#REF!</definedName>
    <definedName name="K.514" localSheetId="1">#REF!</definedName>
    <definedName name="K.514" localSheetId="7">#REF!</definedName>
    <definedName name="K.514" localSheetId="9">#REF!</definedName>
    <definedName name="K.514" localSheetId="10">#REF!</definedName>
    <definedName name="K.514">#REF!</definedName>
    <definedName name="K.515" localSheetId="8">#REF!</definedName>
    <definedName name="K.515" localSheetId="13">#REF!</definedName>
    <definedName name="K.515" localSheetId="0">#REF!</definedName>
    <definedName name="K.515" localSheetId="11">#REF!</definedName>
    <definedName name="K.515" localSheetId="12">#REF!</definedName>
    <definedName name="K.515" localSheetId="14">#REF!</definedName>
    <definedName name="K.515" localSheetId="1">#REF!</definedName>
    <definedName name="K.515" localSheetId="7">#REF!</definedName>
    <definedName name="K.515" localSheetId="9">#REF!</definedName>
    <definedName name="K.515" localSheetId="10">#REF!</definedName>
    <definedName name="K.515">#REF!</definedName>
    <definedName name="K.520" localSheetId="8">#REF!</definedName>
    <definedName name="K.520" localSheetId="13">#REF!</definedName>
    <definedName name="K.520" localSheetId="0">#REF!</definedName>
    <definedName name="K.520" localSheetId="11">#REF!</definedName>
    <definedName name="K.520" localSheetId="12">#REF!</definedName>
    <definedName name="K.520" localSheetId="14">#REF!</definedName>
    <definedName name="K.520" localSheetId="1">#REF!</definedName>
    <definedName name="K.520" localSheetId="7">#REF!</definedName>
    <definedName name="K.520" localSheetId="9">#REF!</definedName>
    <definedName name="K.520" localSheetId="10">#REF!</definedName>
    <definedName name="K.520">#REF!</definedName>
    <definedName name="K.521" localSheetId="8">#REF!</definedName>
    <definedName name="K.521" localSheetId="13">#REF!</definedName>
    <definedName name="K.521" localSheetId="0">#REF!</definedName>
    <definedName name="K.521" localSheetId="11">#REF!</definedName>
    <definedName name="K.521" localSheetId="12">#REF!</definedName>
    <definedName name="K.521" localSheetId="14">#REF!</definedName>
    <definedName name="K.521" localSheetId="1">#REF!</definedName>
    <definedName name="K.521" localSheetId="7">#REF!</definedName>
    <definedName name="K.521" localSheetId="9">#REF!</definedName>
    <definedName name="K.521" localSheetId="10">#REF!</definedName>
    <definedName name="K.521">#REF!</definedName>
    <definedName name="K.522">[74]Analisa!$A$424:$M$481</definedName>
    <definedName name="K.522.i" localSheetId="8">#REF!</definedName>
    <definedName name="K.522.i" localSheetId="13">#REF!</definedName>
    <definedName name="K.522.i" localSheetId="0">#REF!</definedName>
    <definedName name="K.522.i" localSheetId="11">#REF!</definedName>
    <definedName name="K.522.i" localSheetId="12">#REF!</definedName>
    <definedName name="K.522.i" localSheetId="14">#REF!</definedName>
    <definedName name="K.522.i" localSheetId="1">#REF!</definedName>
    <definedName name="K.522.i" localSheetId="7">#REF!</definedName>
    <definedName name="K.522.i" localSheetId="9">#REF!</definedName>
    <definedName name="K.522.i" localSheetId="10">#REF!</definedName>
    <definedName name="K.522.i">#REF!</definedName>
    <definedName name="K.523" localSheetId="8">#REF!</definedName>
    <definedName name="K.523" localSheetId="13">#REF!</definedName>
    <definedName name="K.523" localSheetId="0">#REF!</definedName>
    <definedName name="K.523" localSheetId="11">#REF!</definedName>
    <definedName name="K.523" localSheetId="12">#REF!</definedName>
    <definedName name="K.523" localSheetId="14">#REF!</definedName>
    <definedName name="K.523" localSheetId="1">#REF!</definedName>
    <definedName name="K.523" localSheetId="7">#REF!</definedName>
    <definedName name="K.523" localSheetId="9">#REF!</definedName>
    <definedName name="K.523" localSheetId="10">#REF!</definedName>
    <definedName name="K.523">#REF!</definedName>
    <definedName name="K.611" localSheetId="8">#REF!</definedName>
    <definedName name="K.611" localSheetId="13">#REF!</definedName>
    <definedName name="K.611" localSheetId="0">#REF!</definedName>
    <definedName name="K.611" localSheetId="11">#REF!</definedName>
    <definedName name="K.611" localSheetId="12">#REF!</definedName>
    <definedName name="K.611" localSheetId="14">#REF!</definedName>
    <definedName name="K.611" localSheetId="1">#REF!</definedName>
    <definedName name="K.611" localSheetId="7">#REF!</definedName>
    <definedName name="K.611" localSheetId="9">#REF!</definedName>
    <definedName name="K.611" localSheetId="10">#REF!</definedName>
    <definedName name="K.611">#REF!</definedName>
    <definedName name="K.617" localSheetId="8">#REF!</definedName>
    <definedName name="K.617" localSheetId="13">#REF!</definedName>
    <definedName name="K.617" localSheetId="0">#REF!</definedName>
    <definedName name="K.617" localSheetId="11">#REF!</definedName>
    <definedName name="K.617" localSheetId="12">#REF!</definedName>
    <definedName name="K.617" localSheetId="14">#REF!</definedName>
    <definedName name="K.617" localSheetId="1">#REF!</definedName>
    <definedName name="K.617" localSheetId="7">#REF!</definedName>
    <definedName name="K.617" localSheetId="9">#REF!</definedName>
    <definedName name="K.617" localSheetId="10">#REF!</definedName>
    <definedName name="K.617">#REF!</definedName>
    <definedName name="K.636" localSheetId="8">#REF!</definedName>
    <definedName name="K.636" localSheetId="13">#REF!</definedName>
    <definedName name="K.636" localSheetId="0">#REF!</definedName>
    <definedName name="K.636" localSheetId="11">#REF!</definedName>
    <definedName name="K.636" localSheetId="12">#REF!</definedName>
    <definedName name="K.636" localSheetId="14">#REF!</definedName>
    <definedName name="K.636" localSheetId="1">#REF!</definedName>
    <definedName name="K.636" localSheetId="7">#REF!</definedName>
    <definedName name="K.636" localSheetId="9">#REF!</definedName>
    <definedName name="K.636" localSheetId="10">#REF!</definedName>
    <definedName name="K.636">#REF!</definedName>
    <definedName name="K.638">[74]Analisa!$A$484:$M$541</definedName>
    <definedName name="K.638.i" localSheetId="8">#REF!</definedName>
    <definedName name="K.638.i" localSheetId="13">#REF!</definedName>
    <definedName name="K.638.i" localSheetId="0">#REF!</definedName>
    <definedName name="K.638.i" localSheetId="11">#REF!</definedName>
    <definedName name="K.638.i" localSheetId="12">#REF!</definedName>
    <definedName name="K.638.i" localSheetId="14">#REF!</definedName>
    <definedName name="K.638.i" localSheetId="1">#REF!</definedName>
    <definedName name="K.638.i" localSheetId="7">#REF!</definedName>
    <definedName name="K.638.i" localSheetId="9">#REF!</definedName>
    <definedName name="K.638.i" localSheetId="10">#REF!</definedName>
    <definedName name="K.638.i">#REF!</definedName>
    <definedName name="K.641" localSheetId="8">#REF!</definedName>
    <definedName name="K.641" localSheetId="13">#REF!</definedName>
    <definedName name="K.641" localSheetId="0">#REF!</definedName>
    <definedName name="K.641" localSheetId="11">#REF!</definedName>
    <definedName name="K.641" localSheetId="12">#REF!</definedName>
    <definedName name="K.641" localSheetId="14">#REF!</definedName>
    <definedName name="K.641" localSheetId="1">#REF!</definedName>
    <definedName name="K.641" localSheetId="7">#REF!</definedName>
    <definedName name="K.641" localSheetId="9">#REF!</definedName>
    <definedName name="K.641" localSheetId="10">#REF!</definedName>
    <definedName name="K.641">#REF!</definedName>
    <definedName name="K.710">[74]Analisa!$A$544:$M$602</definedName>
    <definedName name="K.715">[74]Analisa!$A$605:$M$664</definedName>
    <definedName name="K.720" localSheetId="8">#REF!</definedName>
    <definedName name="K.720" localSheetId="13">#REF!</definedName>
    <definedName name="K.720" localSheetId="0">#REF!</definedName>
    <definedName name="K.720" localSheetId="11">#REF!</definedName>
    <definedName name="K.720" localSheetId="12">#REF!</definedName>
    <definedName name="K.720" localSheetId="14">#REF!</definedName>
    <definedName name="K.720" localSheetId="1">#REF!</definedName>
    <definedName name="K.720" localSheetId="7">#REF!</definedName>
    <definedName name="K.720" localSheetId="9">#REF!</definedName>
    <definedName name="K.720" localSheetId="10">#REF!</definedName>
    <definedName name="K.720">#REF!</definedName>
    <definedName name="K.722">[74]Analisa!$A$727:$M$784</definedName>
    <definedName name="K.725" localSheetId="8">#REF!</definedName>
    <definedName name="K.725" localSheetId="13">#REF!</definedName>
    <definedName name="K.725" localSheetId="0">#REF!</definedName>
    <definedName name="K.725" localSheetId="11">#REF!</definedName>
    <definedName name="K.725" localSheetId="12">#REF!</definedName>
    <definedName name="K.725" localSheetId="14">#REF!</definedName>
    <definedName name="K.725" localSheetId="1">#REF!</definedName>
    <definedName name="K.725" localSheetId="7">#REF!</definedName>
    <definedName name="K.725" localSheetId="9">#REF!</definedName>
    <definedName name="K.725" localSheetId="10">#REF!</definedName>
    <definedName name="K.725">#REF!</definedName>
    <definedName name="K.810" localSheetId="8">#REF!</definedName>
    <definedName name="K.810" localSheetId="13">#REF!</definedName>
    <definedName name="K.810" localSheetId="0">#REF!</definedName>
    <definedName name="K.810" localSheetId="11">#REF!</definedName>
    <definedName name="K.810" localSheetId="12">#REF!</definedName>
    <definedName name="K.810" localSheetId="14">#REF!</definedName>
    <definedName name="K.810" localSheetId="1">#REF!</definedName>
    <definedName name="K.810" localSheetId="7">#REF!</definedName>
    <definedName name="K.810" localSheetId="9">#REF!</definedName>
    <definedName name="K.810" localSheetId="10">#REF!</definedName>
    <definedName name="K.810">#REF!</definedName>
    <definedName name="K.815" localSheetId="8">#REF!</definedName>
    <definedName name="K.815" localSheetId="13">#REF!</definedName>
    <definedName name="K.815" localSheetId="0">#REF!</definedName>
    <definedName name="K.815" localSheetId="11">#REF!</definedName>
    <definedName name="K.815" localSheetId="12">#REF!</definedName>
    <definedName name="K.815" localSheetId="14">#REF!</definedName>
    <definedName name="K.815" localSheetId="1">#REF!</definedName>
    <definedName name="K.815" localSheetId="7">#REF!</definedName>
    <definedName name="K.815" localSheetId="9">#REF!</definedName>
    <definedName name="K.815" localSheetId="10">#REF!</definedName>
    <definedName name="K.815">#REF!</definedName>
    <definedName name="k2b" localSheetId="8">'[8]THPDMoi  _2_'!#REF!</definedName>
    <definedName name="k2b" localSheetId="13">'[8]THPDMoi  _2_'!#REF!</definedName>
    <definedName name="k2b" localSheetId="0">'[8]THPDMoi  _2_'!#REF!</definedName>
    <definedName name="k2b" localSheetId="11">'[8]THPDMoi  _2_'!#REF!</definedName>
    <definedName name="k2b" localSheetId="12">'[8]THPDMoi  _2_'!#REF!</definedName>
    <definedName name="k2b" localSheetId="14">'[8]THPDMoi  _2_'!#REF!</definedName>
    <definedName name="k2b" localSheetId="1">'[8]THPDMoi  _2_'!#REF!</definedName>
    <definedName name="k2b" localSheetId="7">'[8]THPDMoi  _2_'!#REF!</definedName>
    <definedName name="k2b" localSheetId="9">'[8]THPDMoi  _2_'!#REF!</definedName>
    <definedName name="k2b" localSheetId="10">'[8]THPDMoi  _2_'!#REF!</definedName>
    <definedName name="k2b">'[8]THPDMoi  _2_'!#REF!</definedName>
    <definedName name="KacaRayben_5MM">[43]HARGA!$D$58</definedName>
    <definedName name="KASARHALUS" localSheetId="8">#REF!</definedName>
    <definedName name="KASARHALUS" localSheetId="13">#REF!</definedName>
    <definedName name="KASARHALUS" localSheetId="0">#REF!</definedName>
    <definedName name="KASARHALUS" localSheetId="11">#REF!</definedName>
    <definedName name="KASARHALUS" localSheetId="12">#REF!</definedName>
    <definedName name="KASARHALUS" localSheetId="14">#REF!</definedName>
    <definedName name="KASARHALUS" localSheetId="1">#REF!</definedName>
    <definedName name="KASARHALUS" localSheetId="7">#REF!</definedName>
    <definedName name="KASARHALUS" localSheetId="9">#REF!</definedName>
    <definedName name="KASARHALUS" localSheetId="10">#REF!</definedName>
    <definedName name="KASARHALUS">#REF!</definedName>
    <definedName name="Kawat_Beton">[43]HARGA!$D$52</definedName>
    <definedName name="Kawat_Las">[43]HARGA!$D$54</definedName>
    <definedName name="Kayu_Klas_II">[43]HARGA!$D$59</definedName>
    <definedName name="Kayu_Meuranti">[43]HARGA!$D$61</definedName>
    <definedName name="Kayu_Seumantok">[43]HARGA!$D$60</definedName>
    <definedName name="Kayubakar" localSheetId="8">'[33]harga lama'!#REF!</definedName>
    <definedName name="Kayubakar" localSheetId="13">'[33]harga lama'!#REF!</definedName>
    <definedName name="Kayubakar" localSheetId="0">'[33]harga lama'!#REF!</definedName>
    <definedName name="Kayubakar" localSheetId="11">'[33]harga lama'!#REF!</definedName>
    <definedName name="Kayubakar" localSheetId="12">'[33]harga lama'!#REF!</definedName>
    <definedName name="Kayubakar" localSheetId="14">'[33]harga lama'!#REF!</definedName>
    <definedName name="Kayubakar" localSheetId="1">'[33]harga lama'!#REF!</definedName>
    <definedName name="Kayubakar" localSheetId="7">'[33]harga lama'!#REF!</definedName>
    <definedName name="Kayubakar" localSheetId="9">'[33]harga lama'!#REF!</definedName>
    <definedName name="Kayubakar" localSheetId="10">'[33]harga lama'!#REF!</definedName>
    <definedName name="Kayubakar">'[33]harga lama'!#REF!</definedName>
    <definedName name="kayukm" localSheetId="8">'[45]DU&amp;B'!#REF!</definedName>
    <definedName name="kayukm" localSheetId="13">'[45]DU&amp;B'!#REF!</definedName>
    <definedName name="kayukm" localSheetId="0">'[45]DU&amp;B'!#REF!</definedName>
    <definedName name="kayukm" localSheetId="11">'[45]DU&amp;B'!#REF!</definedName>
    <definedName name="kayukm" localSheetId="12">'[45]DU&amp;B'!#REF!</definedName>
    <definedName name="kayukm" localSheetId="14">'[45]DU&amp;B'!#REF!</definedName>
    <definedName name="kayukm" localSheetId="1">'[45]DU&amp;B'!#REF!</definedName>
    <definedName name="kayukm" localSheetId="7">'[45]DU&amp;B'!#REF!</definedName>
    <definedName name="kayukm" localSheetId="9">'[45]DU&amp;B'!#REF!</definedName>
    <definedName name="kayukm" localSheetId="10">'[45]DU&amp;B'!#REF!</definedName>
    <definedName name="kayukm">'[45]DU&amp;B'!#REF!</definedName>
    <definedName name="kayul" localSheetId="8">'[45]DU&amp;B'!#REF!</definedName>
    <definedName name="kayul" localSheetId="13">'[45]DU&amp;B'!#REF!</definedName>
    <definedName name="kayul" localSheetId="0">'[45]DU&amp;B'!#REF!</definedName>
    <definedName name="kayul" localSheetId="11">'[45]DU&amp;B'!#REF!</definedName>
    <definedName name="kayul" localSheetId="12">'[45]DU&amp;B'!#REF!</definedName>
    <definedName name="kayul" localSheetId="14">'[45]DU&amp;B'!#REF!</definedName>
    <definedName name="kayul" localSheetId="1">'[45]DU&amp;B'!#REF!</definedName>
    <definedName name="kayul" localSheetId="7">'[45]DU&amp;B'!#REF!</definedName>
    <definedName name="kayul" localSheetId="9">'[45]DU&amp;B'!#REF!</definedName>
    <definedName name="kayul" localSheetId="10">'[45]DU&amp;B'!#REF!</definedName>
    <definedName name="kayul">'[45]DU&amp;B'!#REF!</definedName>
    <definedName name="kayulh" localSheetId="8">'[45]DU&amp;B'!#REF!</definedName>
    <definedName name="kayulh" localSheetId="13">'[45]DU&amp;B'!#REF!</definedName>
    <definedName name="kayulh" localSheetId="0">'[45]DU&amp;B'!#REF!</definedName>
    <definedName name="kayulh" localSheetId="11">'[45]DU&amp;B'!#REF!</definedName>
    <definedName name="kayulh" localSheetId="12">'[45]DU&amp;B'!#REF!</definedName>
    <definedName name="kayulh" localSheetId="14">'[45]DU&amp;B'!#REF!</definedName>
    <definedName name="kayulh" localSheetId="1">'[45]DU&amp;B'!#REF!</definedName>
    <definedName name="kayulh" localSheetId="7">'[45]DU&amp;B'!#REF!</definedName>
    <definedName name="kayulh" localSheetId="9">'[45]DU&amp;B'!#REF!</definedName>
    <definedName name="kayulh" localSheetId="10">'[45]DU&amp;B'!#REF!</definedName>
    <definedName name="kayulh">'[45]DU&amp;B'!#REF!</definedName>
    <definedName name="kayuu" localSheetId="8">'[45]DU&amp;B'!#REF!</definedName>
    <definedName name="kayuu" localSheetId="13">'[45]DU&amp;B'!#REF!</definedName>
    <definedName name="kayuu" localSheetId="0">'[45]DU&amp;B'!#REF!</definedName>
    <definedName name="kayuu" localSheetId="11">'[45]DU&amp;B'!#REF!</definedName>
    <definedName name="kayuu" localSheetId="12">'[45]DU&amp;B'!#REF!</definedName>
    <definedName name="kayuu" localSheetId="14">'[45]DU&amp;B'!#REF!</definedName>
    <definedName name="kayuu" localSheetId="1">'[45]DU&amp;B'!#REF!</definedName>
    <definedName name="kayuu" localSheetId="7">'[45]DU&amp;B'!#REF!</definedName>
    <definedName name="kayuu" localSheetId="9">'[45]DU&amp;B'!#REF!</definedName>
    <definedName name="kayuu" localSheetId="10">'[45]DU&amp;B'!#REF!</definedName>
    <definedName name="kayuu">'[45]DU&amp;B'!#REF!</definedName>
    <definedName name="kbeton">[34]Harsat!$E$40</definedName>
    <definedName name="kbronjong" localSheetId="8">#REF!</definedName>
    <definedName name="kbronjong" localSheetId="13">#REF!</definedName>
    <definedName name="kbronjong" localSheetId="0">#REF!</definedName>
    <definedName name="kbronjong" localSheetId="11">#REF!</definedName>
    <definedName name="kbronjong" localSheetId="12">#REF!</definedName>
    <definedName name="kbronjong" localSheetId="14">#REF!</definedName>
    <definedName name="kbronjong" localSheetId="1">#REF!</definedName>
    <definedName name="kbronjong" localSheetId="7">#REF!</definedName>
    <definedName name="kbronjong" localSheetId="9">#REF!</definedName>
    <definedName name="kbronjong" localSheetId="10">#REF!</definedName>
    <definedName name="kbronjong">#REF!</definedName>
    <definedName name="kbwton" localSheetId="8">#REF!</definedName>
    <definedName name="kbwton" localSheetId="13">#REF!</definedName>
    <definedName name="kbwton" localSheetId="0">#REF!</definedName>
    <definedName name="kbwton" localSheetId="11">#REF!</definedName>
    <definedName name="kbwton" localSheetId="12">#REF!</definedName>
    <definedName name="kbwton" localSheetId="14">#REF!</definedName>
    <definedName name="kbwton" localSheetId="1">#REF!</definedName>
    <definedName name="kbwton" localSheetId="7">#REF!</definedName>
    <definedName name="kbwton" localSheetId="9">#REF!</definedName>
    <definedName name="kbwton" localSheetId="10">#REF!</definedName>
    <definedName name="kbwton">#REF!</definedName>
    <definedName name="kbwton_1" localSheetId="8">#REF!</definedName>
    <definedName name="kbwton_1" localSheetId="13">#REF!</definedName>
    <definedName name="kbwton_1" localSheetId="0">#REF!</definedName>
    <definedName name="kbwton_1" localSheetId="11">#REF!</definedName>
    <definedName name="kbwton_1" localSheetId="12">#REF!</definedName>
    <definedName name="kbwton_1" localSheetId="14">#REF!</definedName>
    <definedName name="kbwton_1" localSheetId="1">#REF!</definedName>
    <definedName name="kbwton_1" localSheetId="7">#REF!</definedName>
    <definedName name="kbwton_1" localSheetId="9">#REF!</definedName>
    <definedName name="kbwton_1" localSheetId="10">#REF!</definedName>
    <definedName name="kbwton_1">#REF!</definedName>
    <definedName name="kbwton_2" localSheetId="8">#REF!</definedName>
    <definedName name="kbwton_2" localSheetId="13">#REF!</definedName>
    <definedName name="kbwton_2" localSheetId="0">#REF!</definedName>
    <definedName name="kbwton_2" localSheetId="11">#REF!</definedName>
    <definedName name="kbwton_2" localSheetId="12">#REF!</definedName>
    <definedName name="kbwton_2" localSheetId="14">#REF!</definedName>
    <definedName name="kbwton_2" localSheetId="1">#REF!</definedName>
    <definedName name="kbwton_2" localSheetId="7">#REF!</definedName>
    <definedName name="kbwton_2" localSheetId="9">#REF!</definedName>
    <definedName name="kbwton_2" localSheetId="10">#REF!</definedName>
    <definedName name="kbwton_2">#REF!</definedName>
    <definedName name="kbwton_3" localSheetId="8">#REF!</definedName>
    <definedName name="kbwton_3" localSheetId="13">#REF!</definedName>
    <definedName name="kbwton_3" localSheetId="0">#REF!</definedName>
    <definedName name="kbwton_3" localSheetId="11">#REF!</definedName>
    <definedName name="kbwton_3" localSheetId="12">#REF!</definedName>
    <definedName name="kbwton_3" localSheetId="14">#REF!</definedName>
    <definedName name="kbwton_3" localSheetId="1">#REF!</definedName>
    <definedName name="kbwton_3" localSheetId="7">#REF!</definedName>
    <definedName name="kbwton_3" localSheetId="9">#REF!</definedName>
    <definedName name="kbwton_3" localSheetId="10">#REF!</definedName>
    <definedName name="kbwton_3">#REF!</definedName>
    <definedName name="kep.tukang">[43]HARGA!$D$16</definedName>
    <definedName name="KEPALA" localSheetId="8">#REF!</definedName>
    <definedName name="KEPALA" localSheetId="13">#REF!</definedName>
    <definedName name="KEPALA" localSheetId="0">#REF!</definedName>
    <definedName name="KEPALA" localSheetId="11">#REF!</definedName>
    <definedName name="KEPALA" localSheetId="12">#REF!</definedName>
    <definedName name="KEPALA" localSheetId="14">#REF!</definedName>
    <definedName name="KEPALA" localSheetId="1">#REF!</definedName>
    <definedName name="KEPALA" localSheetId="7">#REF!</definedName>
    <definedName name="KEPALA" localSheetId="9">#REF!</definedName>
    <definedName name="KEPALA" localSheetId="10">#REF!</definedName>
    <definedName name="KEPALA">#REF!</definedName>
    <definedName name="kepalatukanglas" localSheetId="8">'[33]harga lama'!#REF!</definedName>
    <definedName name="kepalatukanglas" localSheetId="13">'[33]harga lama'!#REF!</definedName>
    <definedName name="kepalatukanglas" localSheetId="0">'[33]harga lama'!#REF!</definedName>
    <definedName name="kepalatukanglas" localSheetId="11">'[33]harga lama'!#REF!</definedName>
    <definedName name="kepalatukanglas" localSheetId="12">'[33]harga lama'!#REF!</definedName>
    <definedName name="kepalatukanglas" localSheetId="14">'[33]harga lama'!#REF!</definedName>
    <definedName name="kepalatukanglas" localSheetId="1">'[33]harga lama'!#REF!</definedName>
    <definedName name="kepalatukanglas" localSheetId="7">'[33]harga lama'!#REF!</definedName>
    <definedName name="kepalatukanglas" localSheetId="9">'[33]harga lama'!#REF!</definedName>
    <definedName name="kepalatukanglas" localSheetId="10">'[33]harga lama'!#REF!</definedName>
    <definedName name="kepalatukanglas">'[33]harga lama'!#REF!</definedName>
    <definedName name="keramik">[43]HARGA!$D$39</definedName>
    <definedName name="keramik25" localSheetId="8">'[33]harga lama'!#REF!</definedName>
    <definedName name="keramik25" localSheetId="13">'[33]harga lama'!#REF!</definedName>
    <definedName name="keramik25" localSheetId="0">'[33]harga lama'!#REF!</definedName>
    <definedName name="keramik25" localSheetId="11">'[33]harga lama'!#REF!</definedName>
    <definedName name="keramik25" localSheetId="12">'[33]harga lama'!#REF!</definedName>
    <definedName name="keramik25" localSheetId="14">'[33]harga lama'!#REF!</definedName>
    <definedName name="keramik25" localSheetId="1">'[33]harga lama'!#REF!</definedName>
    <definedName name="keramik25" localSheetId="7">'[33]harga lama'!#REF!</definedName>
    <definedName name="keramik25" localSheetId="9">'[33]harga lama'!#REF!</definedName>
    <definedName name="keramik25" localSheetId="10">'[33]harga lama'!#REF!</definedName>
    <definedName name="keramik25">'[33]harga lama'!#REF!</definedName>
    <definedName name="kerb" localSheetId="8">#REF!</definedName>
    <definedName name="kerb" localSheetId="13">#REF!</definedName>
    <definedName name="kerb" localSheetId="0">#REF!</definedName>
    <definedName name="kerb" localSheetId="11">#REF!</definedName>
    <definedName name="kerb" localSheetId="12">#REF!</definedName>
    <definedName name="kerb" localSheetId="14">#REF!</definedName>
    <definedName name="kerb" localSheetId="1">#REF!</definedName>
    <definedName name="kerb" localSheetId="7">#REF!</definedName>
    <definedName name="kerb" localSheetId="9">#REF!</definedName>
    <definedName name="kerb" localSheetId="10">#REF!</definedName>
    <definedName name="kerb">#REF!</definedName>
    <definedName name="kerikil" localSheetId="8">'[45]DU&amp;B'!#REF!</definedName>
    <definedName name="kerikil" localSheetId="13">'[45]DU&amp;B'!#REF!</definedName>
    <definedName name="kerikil" localSheetId="0">'[45]DU&amp;B'!#REF!</definedName>
    <definedName name="kerikil" localSheetId="11">'[45]DU&amp;B'!#REF!</definedName>
    <definedName name="kerikil" localSheetId="12">'[45]DU&amp;B'!#REF!</definedName>
    <definedName name="kerikil" localSheetId="14">'[45]DU&amp;B'!#REF!</definedName>
    <definedName name="kerikil" localSheetId="1">'[45]DU&amp;B'!#REF!</definedName>
    <definedName name="kerikil" localSheetId="7">'[45]DU&amp;B'!#REF!</definedName>
    <definedName name="kerikil" localSheetId="9">'[45]DU&amp;B'!#REF!</definedName>
    <definedName name="kerikil" localSheetId="10">'[45]DU&amp;B'!#REF!</definedName>
    <definedName name="kerikil">'[45]DU&amp;B'!#REF!</definedName>
    <definedName name="Kerikilbeton" localSheetId="8">'[33]harga lama'!#REF!</definedName>
    <definedName name="Kerikilbeton" localSheetId="13">'[33]harga lama'!#REF!</definedName>
    <definedName name="Kerikilbeton" localSheetId="0">'[33]harga lama'!#REF!</definedName>
    <definedName name="Kerikilbeton" localSheetId="11">'[33]harga lama'!#REF!</definedName>
    <definedName name="Kerikilbeton" localSheetId="12">'[33]harga lama'!#REF!</definedName>
    <definedName name="Kerikilbeton" localSheetId="14">'[33]harga lama'!#REF!</definedName>
    <definedName name="Kerikilbeton" localSheetId="1">'[33]harga lama'!#REF!</definedName>
    <definedName name="Kerikilbeton" localSheetId="7">'[33]harga lama'!#REF!</definedName>
    <definedName name="Kerikilbeton" localSheetId="9">'[33]harga lama'!#REF!</definedName>
    <definedName name="Kerikilbeton" localSheetId="10">'[33]harga lama'!#REF!</definedName>
    <definedName name="Kerikilbeton">'[33]harga lama'!#REF!</definedName>
    <definedName name="kerikiljagung" localSheetId="8">'[33]harga lama'!#REF!</definedName>
    <definedName name="kerikiljagung" localSheetId="13">'[33]harga lama'!#REF!</definedName>
    <definedName name="kerikiljagung" localSheetId="0">'[33]harga lama'!#REF!</definedName>
    <definedName name="kerikiljagung" localSheetId="11">'[33]harga lama'!#REF!</definedName>
    <definedName name="kerikiljagung" localSheetId="12">'[33]harga lama'!#REF!</definedName>
    <definedName name="kerikiljagung" localSheetId="14">'[33]harga lama'!#REF!</definedName>
    <definedName name="kerikiljagung" localSheetId="1">'[33]harga lama'!#REF!</definedName>
    <definedName name="kerikiljagung" localSheetId="7">'[33]harga lama'!#REF!</definedName>
    <definedName name="kerikiljagung" localSheetId="9">'[33]harga lama'!#REF!</definedName>
    <definedName name="kerikiljagung" localSheetId="10">'[33]harga lama'!#REF!</definedName>
    <definedName name="kerikiljagung">'[33]harga lama'!#REF!</definedName>
    <definedName name="kerikill" localSheetId="8">'[45]DU&amp;B'!#REF!</definedName>
    <definedName name="kerikill" localSheetId="13">'[45]DU&amp;B'!#REF!</definedName>
    <definedName name="kerikill" localSheetId="0">'[45]DU&amp;B'!#REF!</definedName>
    <definedName name="kerikill" localSheetId="11">'[45]DU&amp;B'!#REF!</definedName>
    <definedName name="kerikill" localSheetId="12">'[45]DU&amp;B'!#REF!</definedName>
    <definedName name="kerikill" localSheetId="14">'[45]DU&amp;B'!#REF!</definedName>
    <definedName name="kerikill" localSheetId="1">'[45]DU&amp;B'!#REF!</definedName>
    <definedName name="kerikill" localSheetId="7">'[45]DU&amp;B'!#REF!</definedName>
    <definedName name="kerikill" localSheetId="9">'[45]DU&amp;B'!#REF!</definedName>
    <definedName name="kerikill" localSheetId="10">'[45]DU&amp;B'!#REF!</definedName>
    <definedName name="kerikill">'[45]DU&amp;B'!#REF!</definedName>
    <definedName name="kerikillh" localSheetId="8">'[45]DU&amp;B'!#REF!</definedName>
    <definedName name="kerikillh" localSheetId="13">'[45]DU&amp;B'!#REF!</definedName>
    <definedName name="kerikillh" localSheetId="0">'[45]DU&amp;B'!#REF!</definedName>
    <definedName name="kerikillh" localSheetId="11">'[45]DU&amp;B'!#REF!</definedName>
    <definedName name="kerikillh" localSheetId="12">'[45]DU&amp;B'!#REF!</definedName>
    <definedName name="kerikillh" localSheetId="14">'[45]DU&amp;B'!#REF!</definedName>
    <definedName name="kerikillh" localSheetId="1">'[45]DU&amp;B'!#REF!</definedName>
    <definedName name="kerikillh" localSheetId="7">'[45]DU&amp;B'!#REF!</definedName>
    <definedName name="kerikillh" localSheetId="9">'[45]DU&amp;B'!#REF!</definedName>
    <definedName name="kerikillh" localSheetId="10">'[45]DU&amp;B'!#REF!</definedName>
    <definedName name="kerikillh">'[45]DU&amp;B'!#REF!</definedName>
    <definedName name="kerikilu" localSheetId="8">'[45]DU&amp;B'!#REF!</definedName>
    <definedName name="kerikilu" localSheetId="13">'[45]DU&amp;B'!#REF!</definedName>
    <definedName name="kerikilu" localSheetId="0">'[45]DU&amp;B'!#REF!</definedName>
    <definedName name="kerikilu" localSheetId="11">'[45]DU&amp;B'!#REF!</definedName>
    <definedName name="kerikilu" localSheetId="12">'[45]DU&amp;B'!#REF!</definedName>
    <definedName name="kerikilu" localSheetId="14">'[45]DU&amp;B'!#REF!</definedName>
    <definedName name="kerikilu" localSheetId="1">'[45]DU&amp;B'!#REF!</definedName>
    <definedName name="kerikilu" localSheetId="7">'[45]DU&amp;B'!#REF!</definedName>
    <definedName name="kerikilu" localSheetId="9">'[45]DU&amp;B'!#REF!</definedName>
    <definedName name="kerikilu" localSheetId="10">'[45]DU&amp;B'!#REF!</definedName>
    <definedName name="kerikilu">'[45]DU&amp;B'!#REF!</definedName>
    <definedName name="KHHK" localSheetId="8">[1]Menu!#REF!</definedName>
    <definedName name="KHHK" localSheetId="13">[1]Menu!#REF!</definedName>
    <definedName name="KHHK" localSheetId="0">[1]Menu!#REF!</definedName>
    <definedName name="KHHK" localSheetId="11">[1]Menu!#REF!</definedName>
    <definedName name="KHHK" localSheetId="12">[1]Menu!#REF!</definedName>
    <definedName name="KHHK" localSheetId="14">[1]Menu!#REF!</definedName>
    <definedName name="KHHK" localSheetId="1">[1]Menu!#REF!</definedName>
    <definedName name="KHHK" localSheetId="7">[1]Menu!#REF!</definedName>
    <definedName name="KHHK" localSheetId="9">[1]Menu!#REF!</definedName>
    <definedName name="KHHK" localSheetId="10">[1]Menu!#REF!</definedName>
    <definedName name="KHHK">[1]Menu!#REF!</definedName>
    <definedName name="KHHK_3" localSheetId="8">[69]Menu!#REF!</definedName>
    <definedName name="KHHK_3" localSheetId="13">[69]Menu!#REF!</definedName>
    <definedName name="KHHK_3" localSheetId="0">[69]Menu!#REF!</definedName>
    <definedName name="KHHK_3" localSheetId="11">[69]Menu!#REF!</definedName>
    <definedName name="KHHK_3" localSheetId="12">[69]Menu!#REF!</definedName>
    <definedName name="KHHK_3" localSheetId="14">[69]Menu!#REF!</definedName>
    <definedName name="KHHK_3" localSheetId="1">[69]Menu!#REF!</definedName>
    <definedName name="KHHK_3" localSheetId="7">[69]Menu!#REF!</definedName>
    <definedName name="KHHK_3" localSheetId="9">[69]Menu!#REF!</definedName>
    <definedName name="KHHK_3" localSheetId="10">[69]Menu!#REF!</definedName>
    <definedName name="KHHK_3">[69]Menu!#REF!</definedName>
    <definedName name="kjkjklj" localSheetId="8">#REF!</definedName>
    <definedName name="kjkjklj" localSheetId="13">#REF!</definedName>
    <definedName name="kjkjklj" localSheetId="0">#REF!</definedName>
    <definedName name="kjkjklj" localSheetId="11">#REF!</definedName>
    <definedName name="kjkjklj" localSheetId="12">#REF!</definedName>
    <definedName name="kjkjklj" localSheetId="14">#REF!</definedName>
    <definedName name="kjkjklj" localSheetId="1">#REF!</definedName>
    <definedName name="kjkjklj" localSheetId="7">#REF!</definedName>
    <definedName name="kjkjklj" localSheetId="9">#REF!</definedName>
    <definedName name="kjkjklj" localSheetId="10">#REF!</definedName>
    <definedName name="kjkjklj">#REF!</definedName>
    <definedName name="kk" localSheetId="8">#REF!</definedName>
    <definedName name="kk" localSheetId="13">#REF!</definedName>
    <definedName name="kk" localSheetId="0">#REF!</definedName>
    <definedName name="kk" localSheetId="11">#REF!</definedName>
    <definedName name="kk" localSheetId="12">#REF!</definedName>
    <definedName name="kk" localSheetId="14">#REF!</definedName>
    <definedName name="kk" localSheetId="1">#REF!</definedName>
    <definedName name="kk" localSheetId="7">#REF!</definedName>
    <definedName name="kk" localSheetId="9">#REF!</definedName>
    <definedName name="kk" localSheetId="10">#REF!</definedName>
    <definedName name="kk">#REF!</definedName>
    <definedName name="kldd1p" localSheetId="8">[8]_REF!#REF!</definedName>
    <definedName name="kldd1p" localSheetId="13">[8]_REF!#REF!</definedName>
    <definedName name="kldd1p" localSheetId="0">[8]_REF!#REF!</definedName>
    <definedName name="kldd1p" localSheetId="11">[8]_REF!#REF!</definedName>
    <definedName name="kldd1p" localSheetId="12">[8]_REF!#REF!</definedName>
    <definedName name="kldd1p" localSheetId="14">[8]_REF!#REF!</definedName>
    <definedName name="kldd1p" localSheetId="1">[8]_REF!#REF!</definedName>
    <definedName name="kldd1p" localSheetId="7">[8]_REF!#REF!</definedName>
    <definedName name="kldd1p" localSheetId="9">[8]_REF!#REF!</definedName>
    <definedName name="kldd1p" localSheetId="10">[8]_REF!#REF!</definedName>
    <definedName name="kldd1p">[8]_REF!#REF!</definedName>
    <definedName name="kldd3p" localSheetId="8">[8]lam_moi!#REF!</definedName>
    <definedName name="kldd3p" localSheetId="13">[8]lam_moi!#REF!</definedName>
    <definedName name="kldd3p" localSheetId="0">[8]lam_moi!#REF!</definedName>
    <definedName name="kldd3p" localSheetId="11">[8]lam_moi!#REF!</definedName>
    <definedName name="kldd3p" localSheetId="12">[8]lam_moi!#REF!</definedName>
    <definedName name="kldd3p" localSheetId="14">[8]lam_moi!#REF!</definedName>
    <definedName name="kldd3p" localSheetId="1">[8]lam_moi!#REF!</definedName>
    <definedName name="kldd3p" localSheetId="7">[8]lam_moi!#REF!</definedName>
    <definedName name="kldd3p" localSheetId="9">[8]lam_moi!#REF!</definedName>
    <definedName name="kldd3p" localSheetId="10">[8]lam_moi!#REF!</definedName>
    <definedName name="kldd3p">[8]lam_moi!#REF!</definedName>
    <definedName name="klkk" localSheetId="8">#REF!</definedName>
    <definedName name="klkk" localSheetId="13">#REF!</definedName>
    <definedName name="klkk" localSheetId="0">#REF!</definedName>
    <definedName name="klkk" localSheetId="11">#REF!</definedName>
    <definedName name="klkk" localSheetId="12">#REF!</definedName>
    <definedName name="klkk" localSheetId="14">#REF!</definedName>
    <definedName name="klkk" localSheetId="1">#REF!</definedName>
    <definedName name="klkk" localSheetId="7">#REF!</definedName>
    <definedName name="klkk" localSheetId="9">#REF!</definedName>
    <definedName name="klkk" localSheetId="10">#REF!</definedName>
    <definedName name="klkk">#REF!</definedName>
    <definedName name="km" localSheetId="8">#REF!</definedName>
    <definedName name="km" localSheetId="13">#REF!</definedName>
    <definedName name="km" localSheetId="0">#REF!</definedName>
    <definedName name="km" localSheetId="11">#REF!</definedName>
    <definedName name="km" localSheetId="12">#REF!</definedName>
    <definedName name="km" localSheetId="14">#REF!</definedName>
    <definedName name="km" localSheetId="1">#REF!</definedName>
    <definedName name="km" localSheetId="7">#REF!</definedName>
    <definedName name="km" localSheetId="9">#REF!</definedName>
    <definedName name="km" localSheetId="10">#REF!</definedName>
    <definedName name="km">#REF!</definedName>
    <definedName name="km_3" localSheetId="8">'[75]Meth '!#REF!</definedName>
    <definedName name="km_3" localSheetId="13">'[75]Meth '!#REF!</definedName>
    <definedName name="km_3" localSheetId="0">'[75]Meth '!#REF!</definedName>
    <definedName name="km_3" localSheetId="11">'[75]Meth '!#REF!</definedName>
    <definedName name="km_3" localSheetId="12">'[75]Meth '!#REF!</definedName>
    <definedName name="km_3" localSheetId="14">'[75]Meth '!#REF!</definedName>
    <definedName name="km_3" localSheetId="1">'[75]Meth '!#REF!</definedName>
    <definedName name="km_3" localSheetId="7">'[75]Meth '!#REF!</definedName>
    <definedName name="km_3" localSheetId="9">'[75]Meth '!#REF!</definedName>
    <definedName name="km_3" localSheetId="10">'[75]Meth '!#REF!</definedName>
    <definedName name="km_3">'[75]Meth '!#REF!</definedName>
    <definedName name="kmong" localSheetId="8">[8]giathanh1!#REF!</definedName>
    <definedName name="kmong" localSheetId="13">[8]giathanh1!#REF!</definedName>
    <definedName name="kmong" localSheetId="0">[8]giathanh1!#REF!</definedName>
    <definedName name="kmong" localSheetId="11">[8]giathanh1!#REF!</definedName>
    <definedName name="kmong" localSheetId="12">[8]giathanh1!#REF!</definedName>
    <definedName name="kmong" localSheetId="14">[8]giathanh1!#REF!</definedName>
    <definedName name="kmong" localSheetId="1">[8]giathanh1!#REF!</definedName>
    <definedName name="kmong" localSheetId="7">[8]giathanh1!#REF!</definedName>
    <definedName name="kmong" localSheetId="9">[8]giathanh1!#REF!</definedName>
    <definedName name="kmong" localSheetId="10">[8]giathanh1!#REF!</definedName>
    <definedName name="kmong">[8]giathanh1!#REF!</definedName>
    <definedName name="KO" localSheetId="8">#REF!</definedName>
    <definedName name="KO" localSheetId="13">#REF!</definedName>
    <definedName name="KO" localSheetId="0">#REF!</definedName>
    <definedName name="KO" localSheetId="11">#REF!</definedName>
    <definedName name="KO" localSheetId="12">#REF!</definedName>
    <definedName name="KO" localSheetId="14">#REF!</definedName>
    <definedName name="KO" localSheetId="1">#REF!</definedName>
    <definedName name="KO" localSheetId="7">#REF!</definedName>
    <definedName name="KO" localSheetId="9">#REF!</definedName>
    <definedName name="KO" localSheetId="10">#REF!</definedName>
    <definedName name="KO">#REF!</definedName>
    <definedName name="kompresor" localSheetId="8">#REF!</definedName>
    <definedName name="kompresor" localSheetId="13">#REF!</definedName>
    <definedName name="kompresor" localSheetId="0">#REF!</definedName>
    <definedName name="kompresor" localSheetId="11">#REF!</definedName>
    <definedName name="kompresor" localSheetId="12">#REF!</definedName>
    <definedName name="kompresor" localSheetId="14">#REF!</definedName>
    <definedName name="kompresor" localSheetId="1">#REF!</definedName>
    <definedName name="kompresor" localSheetId="7">#REF!</definedName>
    <definedName name="kompresor" localSheetId="9">#REF!</definedName>
    <definedName name="kompresor" localSheetId="10">#REF!</definedName>
    <definedName name="kompresor">#REF!</definedName>
    <definedName name="KOSONG">[1]Menu!$E$23</definedName>
    <definedName name="KOSONG_3">[28]Menu!$E$23</definedName>
    <definedName name="kp1ph" localSheetId="8">#REF!</definedName>
    <definedName name="kp1ph" localSheetId="13">#REF!</definedName>
    <definedName name="kp1ph" localSheetId="0">#REF!</definedName>
    <definedName name="kp1ph" localSheetId="11">#REF!</definedName>
    <definedName name="kp1ph" localSheetId="12">#REF!</definedName>
    <definedName name="kp1ph" localSheetId="14">#REF!</definedName>
    <definedName name="kp1ph" localSheetId="1">#REF!</definedName>
    <definedName name="kp1ph" localSheetId="7">#REF!</definedName>
    <definedName name="kp1ph" localSheetId="9">#REF!</definedName>
    <definedName name="kp1ph" localSheetId="10">#REF!</definedName>
    <definedName name="kp1ph">#REF!</definedName>
    <definedName name="kperancah">[34]Harsat!$E$39</definedName>
    <definedName name="KPL_ANAL">[2]A!$W$10:$AD$13</definedName>
    <definedName name="KT" localSheetId="8">[1]BHN!#REF!</definedName>
    <definedName name="KT" localSheetId="13">[1]BHN!#REF!</definedName>
    <definedName name="KT" localSheetId="0">[1]BHN!#REF!</definedName>
    <definedName name="KT" localSheetId="11">[1]BHN!#REF!</definedName>
    <definedName name="KT" localSheetId="12">[1]BHN!#REF!</definedName>
    <definedName name="KT" localSheetId="14">[1]BHN!#REF!</definedName>
    <definedName name="KT" localSheetId="1">[1]BHN!#REF!</definedName>
    <definedName name="KT" localSheetId="7">[1]BHN!#REF!</definedName>
    <definedName name="KT" localSheetId="9">[1]BHN!#REF!</definedName>
    <definedName name="KT" localSheetId="10">[1]BHN!#REF!</definedName>
    <definedName name="KT">[1]BHN!#REF!</definedName>
    <definedName name="KT_1" localSheetId="8">#REF!</definedName>
    <definedName name="KT_1" localSheetId="13">#REF!</definedName>
    <definedName name="KT_1" localSheetId="0">#REF!</definedName>
    <definedName name="KT_1" localSheetId="11">#REF!</definedName>
    <definedName name="KT_1" localSheetId="12">#REF!</definedName>
    <definedName name="KT_1" localSheetId="14">#REF!</definedName>
    <definedName name="KT_1" localSheetId="1">#REF!</definedName>
    <definedName name="KT_1" localSheetId="7">#REF!</definedName>
    <definedName name="KT_1" localSheetId="9">#REF!</definedName>
    <definedName name="KT_1" localSheetId="10">#REF!</definedName>
    <definedName name="KT_1">#REF!</definedName>
    <definedName name="KT_2" localSheetId="8">#REF!</definedName>
    <definedName name="KT_2" localSheetId="13">#REF!</definedName>
    <definedName name="KT_2" localSheetId="0">#REF!</definedName>
    <definedName name="KT_2" localSheetId="11">#REF!</definedName>
    <definedName name="KT_2" localSheetId="12">#REF!</definedName>
    <definedName name="KT_2" localSheetId="14">#REF!</definedName>
    <definedName name="KT_2" localSheetId="1">#REF!</definedName>
    <definedName name="KT_2" localSheetId="7">#REF!</definedName>
    <definedName name="KT_2" localSheetId="9">#REF!</definedName>
    <definedName name="KT_2" localSheetId="10">#REF!</definedName>
    <definedName name="KT_2">#REF!</definedName>
    <definedName name="KT_3" localSheetId="8">[69]BHN!#REF!</definedName>
    <definedName name="KT_3" localSheetId="13">[69]BHN!#REF!</definedName>
    <definedName name="KT_3" localSheetId="0">[69]BHN!#REF!</definedName>
    <definedName name="KT_3" localSheetId="11">[69]BHN!#REF!</definedName>
    <definedName name="KT_3" localSheetId="12">[69]BHN!#REF!</definedName>
    <definedName name="KT_3" localSheetId="14">[69]BHN!#REF!</definedName>
    <definedName name="KT_3" localSheetId="1">[69]BHN!#REF!</definedName>
    <definedName name="KT_3" localSheetId="7">[69]BHN!#REF!</definedName>
    <definedName name="KT_3" localSheetId="9">[69]BHN!#REF!</definedName>
    <definedName name="KT_3" localSheetId="10">[69]BHN!#REF!</definedName>
    <definedName name="KT_3">[69]BHN!#REF!</definedName>
    <definedName name="KUANTITAS" localSheetId="8">#REF!</definedName>
    <definedName name="KUANTITAS" localSheetId="13">#REF!</definedName>
    <definedName name="KUANTITAS" localSheetId="0">#REF!</definedName>
    <definedName name="KUANTITAS" localSheetId="11">#REF!</definedName>
    <definedName name="KUANTITAS" localSheetId="12">#REF!</definedName>
    <definedName name="KUANTITAS" localSheetId="14">#REF!</definedName>
    <definedName name="KUANTITAS" localSheetId="1">#REF!</definedName>
    <definedName name="KUANTITAS" localSheetId="7">#REF!</definedName>
    <definedName name="KUANTITAS" localSheetId="9">#REF!</definedName>
    <definedName name="KUANTITAS" localSheetId="10">#REF!</definedName>
    <definedName name="KUANTITAS">#REF!</definedName>
    <definedName name="KUANTITAS_1" localSheetId="8">'[16]Kuantitas &amp; Harga'!#REF!</definedName>
    <definedName name="KUANTITAS_1" localSheetId="13">'[16]Kuantitas &amp; Harga'!#REF!</definedName>
    <definedName name="KUANTITAS_1" localSheetId="0">'[16]Kuantitas &amp; Harga'!#REF!</definedName>
    <definedName name="KUANTITAS_1" localSheetId="11">'[16]Kuantitas &amp; Harga'!#REF!</definedName>
    <definedName name="KUANTITAS_1" localSheetId="12">'[16]Kuantitas &amp; Harga'!#REF!</definedName>
    <definedName name="KUANTITAS_1" localSheetId="14">'[16]Kuantitas &amp; Harga'!#REF!</definedName>
    <definedName name="KUANTITAS_1" localSheetId="1">'[16]Kuantitas &amp; Harga'!#REF!</definedName>
    <definedName name="KUANTITAS_1" localSheetId="7">'[16]Kuantitas &amp; Harga'!#REF!</definedName>
    <definedName name="KUANTITAS_1" localSheetId="9">'[16]Kuantitas &amp; Harga'!#REF!</definedName>
    <definedName name="KUANTITAS_1" localSheetId="10">'[16]Kuantitas &amp; Harga'!#REF!</definedName>
    <definedName name="KUANTITAS_1">'[16]Kuantitas &amp; Harga'!#REF!</definedName>
    <definedName name="KUANTITAS_2" localSheetId="8">'[16]Kuantitas &amp; Harga'!#REF!</definedName>
    <definedName name="KUANTITAS_2" localSheetId="13">'[16]Kuantitas &amp; Harga'!#REF!</definedName>
    <definedName name="KUANTITAS_2" localSheetId="0">'[16]Kuantitas &amp; Harga'!#REF!</definedName>
    <definedName name="KUANTITAS_2" localSheetId="11">'[16]Kuantitas &amp; Harga'!#REF!</definedName>
    <definedName name="KUANTITAS_2" localSheetId="12">'[16]Kuantitas &amp; Harga'!#REF!</definedName>
    <definedName name="KUANTITAS_2" localSheetId="14">'[16]Kuantitas &amp; Harga'!#REF!</definedName>
    <definedName name="KUANTITAS_2" localSheetId="1">'[16]Kuantitas &amp; Harga'!#REF!</definedName>
    <definedName name="KUANTITAS_2" localSheetId="7">'[16]Kuantitas &amp; Harga'!#REF!</definedName>
    <definedName name="KUANTITAS_2" localSheetId="9">'[16]Kuantitas &amp; Harga'!#REF!</definedName>
    <definedName name="KUANTITAS_2" localSheetId="10">'[16]Kuantitas &amp; Harga'!#REF!</definedName>
    <definedName name="KUANTITAS_2">'[16]Kuantitas &amp; Harga'!#REF!</definedName>
    <definedName name="KUANTITAS_3" localSheetId="8">'[16]Kuantitas &amp; Harga'!#REF!</definedName>
    <definedName name="KUANTITAS_3" localSheetId="13">'[16]Kuantitas &amp; Harga'!#REF!</definedName>
    <definedName name="KUANTITAS_3" localSheetId="0">'[16]Kuantitas &amp; Harga'!#REF!</definedName>
    <definedName name="KUANTITAS_3" localSheetId="11">'[16]Kuantitas &amp; Harga'!#REF!</definedName>
    <definedName name="KUANTITAS_3" localSheetId="12">'[16]Kuantitas &amp; Harga'!#REF!</definedName>
    <definedName name="KUANTITAS_3" localSheetId="14">'[16]Kuantitas &amp; Harga'!#REF!</definedName>
    <definedName name="KUANTITAS_3" localSheetId="1">'[16]Kuantitas &amp; Harga'!#REF!</definedName>
    <definedName name="KUANTITAS_3" localSheetId="7">'[16]Kuantitas &amp; Harga'!#REF!</definedName>
    <definedName name="KUANTITAS_3" localSheetId="9">'[16]Kuantitas &amp; Harga'!#REF!</definedName>
    <definedName name="KUANTITAS_3" localSheetId="10">'[16]Kuantitas &amp; Harga'!#REF!</definedName>
    <definedName name="KUANTITAS_3">'[16]Kuantitas &amp; Harga'!#REF!</definedName>
    <definedName name="Kunci2slag" localSheetId="8">'[33]harga lama'!#REF!</definedName>
    <definedName name="Kunci2slag" localSheetId="13">'[33]harga lama'!#REF!</definedName>
    <definedName name="Kunci2slag" localSheetId="0">'[33]harga lama'!#REF!</definedName>
    <definedName name="Kunci2slag" localSheetId="11">'[33]harga lama'!#REF!</definedName>
    <definedName name="Kunci2slag" localSheetId="12">'[33]harga lama'!#REF!</definedName>
    <definedName name="Kunci2slag" localSheetId="14">'[33]harga lama'!#REF!</definedName>
    <definedName name="Kunci2slag" localSheetId="1">'[33]harga lama'!#REF!</definedName>
    <definedName name="Kunci2slag" localSheetId="7">'[33]harga lama'!#REF!</definedName>
    <definedName name="Kunci2slag" localSheetId="9">'[33]harga lama'!#REF!</definedName>
    <definedName name="Kunci2slag" localSheetId="10">'[33]harga lama'!#REF!</definedName>
    <definedName name="Kunci2slag">'[33]harga lama'!#REF!</definedName>
    <definedName name="l" localSheetId="8" hidden="1">#REF!</definedName>
    <definedName name="l" localSheetId="13" hidden="1">#REF!</definedName>
    <definedName name="l" localSheetId="0" hidden="1">#REF!</definedName>
    <definedName name="l" localSheetId="11" hidden="1">#REF!</definedName>
    <definedName name="l" localSheetId="12" hidden="1">#REF!</definedName>
    <definedName name="l" localSheetId="14" hidden="1">#REF!</definedName>
    <definedName name="l" localSheetId="1" hidden="1">#REF!</definedName>
    <definedName name="l" localSheetId="7" hidden="1">#REF!</definedName>
    <definedName name="l" localSheetId="9" hidden="1">#REF!</definedName>
    <definedName name="l" localSheetId="10" hidden="1">#REF!</definedName>
    <definedName name="l" hidden="1">#REF!</definedName>
    <definedName name="L_3">[28]Menu!$E$24</definedName>
    <definedName name="LAINLAIN" localSheetId="8">#REF!</definedName>
    <definedName name="LAINLAIN" localSheetId="13">#REF!</definedName>
    <definedName name="LAINLAIN" localSheetId="0">#REF!</definedName>
    <definedName name="LAINLAIN" localSheetId="11">#REF!</definedName>
    <definedName name="LAINLAIN" localSheetId="12">#REF!</definedName>
    <definedName name="LAINLAIN" localSheetId="14">#REF!</definedName>
    <definedName name="LAINLAIN" localSheetId="1">#REF!</definedName>
    <definedName name="LAINLAIN" localSheetId="7">#REF!</definedName>
    <definedName name="LAINLAIN" localSheetId="9">#REF!</definedName>
    <definedName name="LAINLAIN" localSheetId="10">#REF!</definedName>
    <definedName name="LAINLAIN">#REF!</definedName>
    <definedName name="LAINLAIN_1" localSheetId="8">'[16]Kuantitas &amp; Harga'!#REF!</definedName>
    <definedName name="LAINLAIN_1" localSheetId="13">'[16]Kuantitas &amp; Harga'!#REF!</definedName>
    <definedName name="LAINLAIN_1" localSheetId="0">'[16]Kuantitas &amp; Harga'!#REF!</definedName>
    <definedName name="LAINLAIN_1" localSheetId="11">'[16]Kuantitas &amp; Harga'!#REF!</definedName>
    <definedName name="LAINLAIN_1" localSheetId="12">'[16]Kuantitas &amp; Harga'!#REF!</definedName>
    <definedName name="LAINLAIN_1" localSheetId="14">'[16]Kuantitas &amp; Harga'!#REF!</definedName>
    <definedName name="LAINLAIN_1" localSheetId="1">'[16]Kuantitas &amp; Harga'!#REF!</definedName>
    <definedName name="LAINLAIN_1" localSheetId="7">'[16]Kuantitas &amp; Harga'!#REF!</definedName>
    <definedName name="LAINLAIN_1" localSheetId="9">'[16]Kuantitas &amp; Harga'!#REF!</definedName>
    <definedName name="LAINLAIN_1" localSheetId="10">'[16]Kuantitas &amp; Harga'!#REF!</definedName>
    <definedName name="LAINLAIN_1">'[16]Kuantitas &amp; Harga'!#REF!</definedName>
    <definedName name="LAINLAIN_2" localSheetId="8">'[16]Kuantitas &amp; Harga'!#REF!</definedName>
    <definedName name="LAINLAIN_2" localSheetId="13">'[16]Kuantitas &amp; Harga'!#REF!</definedName>
    <definedName name="LAINLAIN_2" localSheetId="0">'[16]Kuantitas &amp; Harga'!#REF!</definedName>
    <definedName name="LAINLAIN_2" localSheetId="11">'[16]Kuantitas &amp; Harga'!#REF!</definedName>
    <definedName name="LAINLAIN_2" localSheetId="12">'[16]Kuantitas &amp; Harga'!#REF!</definedName>
    <definedName name="LAINLAIN_2" localSheetId="14">'[16]Kuantitas &amp; Harga'!#REF!</definedName>
    <definedName name="LAINLAIN_2" localSheetId="1">'[16]Kuantitas &amp; Harga'!#REF!</definedName>
    <definedName name="LAINLAIN_2" localSheetId="7">'[16]Kuantitas &amp; Harga'!#REF!</definedName>
    <definedName name="LAINLAIN_2" localSheetId="9">'[16]Kuantitas &amp; Harga'!#REF!</definedName>
    <definedName name="LAINLAIN_2" localSheetId="10">'[16]Kuantitas &amp; Harga'!#REF!</definedName>
    <definedName name="LAINLAIN_2">'[16]Kuantitas &amp; Harga'!#REF!</definedName>
    <definedName name="LAINLAIN_3" localSheetId="8">'[16]Kuantitas &amp; Harga'!#REF!</definedName>
    <definedName name="LAINLAIN_3" localSheetId="13">'[16]Kuantitas &amp; Harga'!#REF!</definedName>
    <definedName name="LAINLAIN_3" localSheetId="0">'[16]Kuantitas &amp; Harga'!#REF!</definedName>
    <definedName name="LAINLAIN_3" localSheetId="11">'[16]Kuantitas &amp; Harga'!#REF!</definedName>
    <definedName name="LAINLAIN_3" localSheetId="12">'[16]Kuantitas &amp; Harga'!#REF!</definedName>
    <definedName name="LAINLAIN_3" localSheetId="14">'[16]Kuantitas &amp; Harga'!#REF!</definedName>
    <definedName name="LAINLAIN_3" localSheetId="1">'[16]Kuantitas &amp; Harga'!#REF!</definedName>
    <definedName name="LAINLAIN_3" localSheetId="7">'[16]Kuantitas &amp; Harga'!#REF!</definedName>
    <definedName name="LAINLAIN_3" localSheetId="9">'[16]Kuantitas &amp; Harga'!#REF!</definedName>
    <definedName name="LAINLAIN_3" localSheetId="10">'[16]Kuantitas &amp; Harga'!#REF!</definedName>
    <definedName name="LAINLAIN_3">'[16]Kuantitas &amp; Harga'!#REF!</definedName>
    <definedName name="lamta" localSheetId="8">#REF!</definedName>
    <definedName name="lamta" localSheetId="13">#REF!</definedName>
    <definedName name="lamta" localSheetId="0">#REF!</definedName>
    <definedName name="lamta" localSheetId="11">#REF!</definedName>
    <definedName name="lamta" localSheetId="12">#REF!</definedName>
    <definedName name="lamta" localSheetId="14">#REF!</definedName>
    <definedName name="lamta" localSheetId="1">#REF!</definedName>
    <definedName name="lamta" localSheetId="7">#REF!</definedName>
    <definedName name="lamta" localSheetId="9">#REF!</definedName>
    <definedName name="lamta" localSheetId="10">#REF!</definedName>
    <definedName name="lamta">#REF!</definedName>
    <definedName name="Lap.Perekat">[47]Analisa!$A$716:$G$774</definedName>
    <definedName name="Lap.Resap.Pengikat">[47]Analisa!$A$607:$G$660</definedName>
    <definedName name="Lapis_Pasir_Batu_C2" localSheetId="8">#REF!</definedName>
    <definedName name="Lapis_Pasir_Batu_C2" localSheetId="13">#REF!</definedName>
    <definedName name="Lapis_Pasir_Batu_C2" localSheetId="0">#REF!</definedName>
    <definedName name="Lapis_Pasir_Batu_C2" localSheetId="11">#REF!</definedName>
    <definedName name="Lapis_Pasir_Batu_C2" localSheetId="12">#REF!</definedName>
    <definedName name="Lapis_Pasir_Batu_C2" localSheetId="14">#REF!</definedName>
    <definedName name="Lapis_Pasir_Batu_C2" localSheetId="1">#REF!</definedName>
    <definedName name="Lapis_Pasir_Batu_C2" localSheetId="7">#REF!</definedName>
    <definedName name="Lapis_Pasir_Batu_C2" localSheetId="9">#REF!</definedName>
    <definedName name="Lapis_Pasir_Batu_C2" localSheetId="10">#REF!</definedName>
    <definedName name="Lapis_Pasir_Batu_C2">#REF!</definedName>
    <definedName name="lapisanaus">[43]HARGA!$D$37</definedName>
    <definedName name="Laston.AC" localSheetId="8">[44]Analisa!#REF!</definedName>
    <definedName name="Laston.AC" localSheetId="13">[44]Analisa!#REF!</definedName>
    <definedName name="Laston.AC" localSheetId="0">[44]Analisa!#REF!</definedName>
    <definedName name="Laston.AC" localSheetId="11">[44]Analisa!#REF!</definedName>
    <definedName name="Laston.AC" localSheetId="12">[44]Analisa!#REF!</definedName>
    <definedName name="Laston.AC" localSheetId="14">[44]Analisa!#REF!</definedName>
    <definedName name="Laston.AC" localSheetId="1">[44]Analisa!#REF!</definedName>
    <definedName name="Laston.AC" localSheetId="7">[44]Analisa!#REF!</definedName>
    <definedName name="Laston.AC" localSheetId="9">[44]Analisa!#REF!</definedName>
    <definedName name="Laston.AC" localSheetId="10">[44]Analisa!#REF!</definedName>
    <definedName name="Laston.AC">[44]Analisa!#REF!</definedName>
    <definedName name="Laston_AC" localSheetId="8">#REF!</definedName>
    <definedName name="Laston_AC" localSheetId="13">#REF!</definedName>
    <definedName name="Laston_AC" localSheetId="0">#REF!</definedName>
    <definedName name="Laston_AC" localSheetId="11">#REF!</definedName>
    <definedName name="Laston_AC" localSheetId="12">#REF!</definedName>
    <definedName name="Laston_AC" localSheetId="14">#REF!</definedName>
    <definedName name="Laston_AC" localSheetId="1">#REF!</definedName>
    <definedName name="Laston_AC" localSheetId="7">#REF!</definedName>
    <definedName name="Laston_AC" localSheetId="9">#REF!</definedName>
    <definedName name="Laston_AC" localSheetId="10">#REF!</definedName>
    <definedName name="Laston_AC">#REF!</definedName>
    <definedName name="LB">[1]Menu!$E$25</definedName>
    <definedName name="LB_3">[28]Menu!$E$25</definedName>
    <definedName name="LBP" localSheetId="8">#REF!</definedName>
    <definedName name="LBP" localSheetId="13">#REF!</definedName>
    <definedName name="LBP" localSheetId="0">#REF!</definedName>
    <definedName name="LBP" localSheetId="11">#REF!</definedName>
    <definedName name="LBP" localSheetId="12">#REF!</definedName>
    <definedName name="LBP" localSheetId="14">#REF!</definedName>
    <definedName name="LBP" localSheetId="1">#REF!</definedName>
    <definedName name="LBP" localSheetId="7">#REF!</definedName>
    <definedName name="LBP" localSheetId="9">#REF!</definedName>
    <definedName name="LBP" localSheetId="10">#REF!</definedName>
    <definedName name="LBP">#REF!</definedName>
    <definedName name="lf" localSheetId="8">#REF!</definedName>
    <definedName name="lf" localSheetId="13">#REF!</definedName>
    <definedName name="lf" localSheetId="0">#REF!</definedName>
    <definedName name="lf" localSheetId="11">#REF!</definedName>
    <definedName name="lf" localSheetId="12">#REF!</definedName>
    <definedName name="lf" localSheetId="14">#REF!</definedName>
    <definedName name="lf" localSheetId="1">#REF!</definedName>
    <definedName name="lf" localSheetId="7">#REF!</definedName>
    <definedName name="lf" localSheetId="9">#REF!</definedName>
    <definedName name="lf" localSheetId="10">#REF!</definedName>
    <definedName name="lf">#REF!</definedName>
    <definedName name="ll" localSheetId="8">'[76]Kuantitas &amp; Harga'!#REF!</definedName>
    <definedName name="ll" localSheetId="13">'[76]Kuantitas &amp; Harga'!#REF!</definedName>
    <definedName name="ll" localSheetId="0">'[76]Kuantitas &amp; Harga'!#REF!</definedName>
    <definedName name="ll" localSheetId="11">'[76]Kuantitas &amp; Harga'!#REF!</definedName>
    <definedName name="ll" localSheetId="12">'[76]Kuantitas &amp; Harga'!#REF!</definedName>
    <definedName name="ll" localSheetId="14">'[76]Kuantitas &amp; Harga'!#REF!</definedName>
    <definedName name="ll" localSheetId="1">'[76]Kuantitas &amp; Harga'!#REF!</definedName>
    <definedName name="ll" localSheetId="7">'[76]Kuantitas &amp; Harga'!#REF!</definedName>
    <definedName name="ll" localSheetId="9">'[76]Kuantitas &amp; Harga'!#REF!</definedName>
    <definedName name="ll" localSheetId="10">'[76]Kuantitas &amp; Harga'!#REF!</definedName>
    <definedName name="ll">'[76]Kuantitas &amp; Harga'!#REF!</definedName>
    <definedName name="LL_3" localSheetId="8">[69]Menu!#REF!</definedName>
    <definedName name="LL_3" localSheetId="13">[69]Menu!#REF!</definedName>
    <definedName name="LL_3" localSheetId="0">[69]Menu!#REF!</definedName>
    <definedName name="LL_3" localSheetId="11">[69]Menu!#REF!</definedName>
    <definedName name="LL_3" localSheetId="12">[69]Menu!#REF!</definedName>
    <definedName name="LL_3" localSheetId="14">[69]Menu!#REF!</definedName>
    <definedName name="LL_3" localSheetId="1">[69]Menu!#REF!</definedName>
    <definedName name="LL_3" localSheetId="7">[69]Menu!#REF!</definedName>
    <definedName name="LL_3" localSheetId="9">[69]Menu!#REF!</definedName>
    <definedName name="LL_3" localSheetId="10">[69]Menu!#REF!</definedName>
    <definedName name="LL_3">[69]Menu!#REF!</definedName>
    <definedName name="LMAJOR" localSheetId="8">#REF!</definedName>
    <definedName name="LMAJOR" localSheetId="13">#REF!</definedName>
    <definedName name="LMAJOR" localSheetId="0">#REF!</definedName>
    <definedName name="LMAJOR" localSheetId="11">#REF!</definedName>
    <definedName name="LMAJOR" localSheetId="12">#REF!</definedName>
    <definedName name="LMAJOR" localSheetId="14">#REF!</definedName>
    <definedName name="LMAJOR" localSheetId="1">#REF!</definedName>
    <definedName name="LMAJOR" localSheetId="7">#REF!</definedName>
    <definedName name="LMAJOR" localSheetId="9">#REF!</definedName>
    <definedName name="LMAJOR" localSheetId="10">#REF!</definedName>
    <definedName name="LMAJOR">#REF!</definedName>
    <definedName name="Lmk" localSheetId="8">#REF!</definedName>
    <definedName name="Lmk" localSheetId="13">#REF!</definedName>
    <definedName name="Lmk" localSheetId="0">#REF!</definedName>
    <definedName name="Lmk" localSheetId="11">#REF!</definedName>
    <definedName name="Lmk" localSheetId="12">#REF!</definedName>
    <definedName name="Lmk" localSheetId="14">#REF!</definedName>
    <definedName name="Lmk" localSheetId="1">#REF!</definedName>
    <definedName name="Lmk" localSheetId="7">#REF!</definedName>
    <definedName name="Lmk" localSheetId="9">#REF!</definedName>
    <definedName name="Lmk" localSheetId="10">#REF!</definedName>
    <definedName name="Lmk">#REF!</definedName>
    <definedName name="lo" localSheetId="8">#REF!</definedName>
    <definedName name="lo" localSheetId="13">#REF!</definedName>
    <definedName name="lo" localSheetId="0">#REF!</definedName>
    <definedName name="lo" localSheetId="11">#REF!</definedName>
    <definedName name="lo" localSheetId="12">#REF!</definedName>
    <definedName name="lo" localSheetId="14">#REF!</definedName>
    <definedName name="lo" localSheetId="1">#REF!</definedName>
    <definedName name="lo" localSheetId="7">#REF!</definedName>
    <definedName name="lo" localSheetId="9">#REF!</definedName>
    <definedName name="lo" localSheetId="10">#REF!</definedName>
    <definedName name="lo">#REF!</definedName>
    <definedName name="lok" localSheetId="8">#REF!</definedName>
    <definedName name="lok" localSheetId="13">#REF!</definedName>
    <definedName name="lok" localSheetId="0">#REF!</definedName>
    <definedName name="lok" localSheetId="11">#REF!</definedName>
    <definedName name="lok" localSheetId="12">#REF!</definedName>
    <definedName name="lok" localSheetId="14">#REF!</definedName>
    <definedName name="lok" localSheetId="1">#REF!</definedName>
    <definedName name="lok" localSheetId="7">#REF!</definedName>
    <definedName name="lok" localSheetId="9">#REF!</definedName>
    <definedName name="lok" localSheetId="10">#REF!</definedName>
    <definedName name="lok">#REF!</definedName>
    <definedName name="lokasi" localSheetId="8">#REF!</definedName>
    <definedName name="lokasi" localSheetId="13">#REF!</definedName>
    <definedName name="lokasi" localSheetId="0">#REF!</definedName>
    <definedName name="lokasi" localSheetId="11">#REF!</definedName>
    <definedName name="lokasi" localSheetId="12">#REF!</definedName>
    <definedName name="lokasi" localSheetId="14">#REF!</definedName>
    <definedName name="lokasi" localSheetId="1">#REF!</definedName>
    <definedName name="lokasi" localSheetId="7">#REF!</definedName>
    <definedName name="lokasi" localSheetId="9">#REF!</definedName>
    <definedName name="lokasi" localSheetId="10">#REF!</definedName>
    <definedName name="lokasi">#REF!</definedName>
    <definedName name="LP">[1]Menu!$E$26</definedName>
    <definedName name="LP_3">[28]Menu!$E$26</definedName>
    <definedName name="LPA_klas_A" localSheetId="8">#REF!</definedName>
    <definedName name="LPA_klas_A" localSheetId="13">#REF!</definedName>
    <definedName name="LPA_klas_A" localSheetId="0">#REF!</definedName>
    <definedName name="LPA_klas_A" localSheetId="11">#REF!</definedName>
    <definedName name="LPA_klas_A" localSheetId="12">#REF!</definedName>
    <definedName name="LPA_klas_A" localSheetId="14">#REF!</definedName>
    <definedName name="LPA_klas_A" localSheetId="1">#REF!</definedName>
    <definedName name="LPA_klas_A" localSheetId="7">#REF!</definedName>
    <definedName name="LPA_klas_A" localSheetId="9">#REF!</definedName>
    <definedName name="LPA_klas_A" localSheetId="10">#REF!</definedName>
    <definedName name="LPA_klas_A">#REF!</definedName>
    <definedName name="lsl" localSheetId="8">#REF!</definedName>
    <definedName name="lsl" localSheetId="13">#REF!</definedName>
    <definedName name="lsl" localSheetId="0">#REF!</definedName>
    <definedName name="lsl" localSheetId="11">#REF!</definedName>
    <definedName name="lsl" localSheetId="12">#REF!</definedName>
    <definedName name="lsl" localSheetId="14">#REF!</definedName>
    <definedName name="lsl" localSheetId="1">#REF!</definedName>
    <definedName name="lsl" localSheetId="7">#REF!</definedName>
    <definedName name="lsl" localSheetId="9">#REF!</definedName>
    <definedName name="lsl" localSheetId="10">#REF!</definedName>
    <definedName name="lsl">#REF!</definedName>
    <definedName name="LT">[1]Menu!$E$25</definedName>
    <definedName name="LT_3">[28]Menu!$E$25</definedName>
    <definedName name="M">[1]BHN!$E$10</definedName>
    <definedName name="M_1" localSheetId="8">#REF!</definedName>
    <definedName name="M_1" localSheetId="13">#REF!</definedName>
    <definedName name="M_1" localSheetId="0">#REF!</definedName>
    <definedName name="M_1" localSheetId="11">#REF!</definedName>
    <definedName name="M_1" localSheetId="12">#REF!</definedName>
    <definedName name="M_1" localSheetId="14">#REF!</definedName>
    <definedName name="M_1" localSheetId="1">#REF!</definedName>
    <definedName name="M_1" localSheetId="7">#REF!</definedName>
    <definedName name="M_1" localSheetId="9">#REF!</definedName>
    <definedName name="M_1" localSheetId="10">#REF!</definedName>
    <definedName name="M_1">#REF!</definedName>
    <definedName name="M_2" localSheetId="8">#REF!</definedName>
    <definedName name="M_2" localSheetId="13">#REF!</definedName>
    <definedName name="M_2" localSheetId="0">#REF!</definedName>
    <definedName name="M_2" localSheetId="11">#REF!</definedName>
    <definedName name="M_2" localSheetId="12">#REF!</definedName>
    <definedName name="M_2" localSheetId="14">#REF!</definedName>
    <definedName name="M_2" localSheetId="1">#REF!</definedName>
    <definedName name="M_2" localSheetId="7">#REF!</definedName>
    <definedName name="M_2" localSheetId="9">#REF!</definedName>
    <definedName name="M_2" localSheetId="10">#REF!</definedName>
    <definedName name="M_2">#REF!</definedName>
    <definedName name="m_3" localSheetId="8">[68]Meto!#REF!</definedName>
    <definedName name="m_3" localSheetId="13">[68]Meto!#REF!</definedName>
    <definedName name="m_3" localSheetId="0">[68]Meto!#REF!</definedName>
    <definedName name="m_3" localSheetId="11">[68]Meto!#REF!</definedName>
    <definedName name="m_3" localSheetId="12">[68]Meto!#REF!</definedName>
    <definedName name="m_3" localSheetId="14">[68]Meto!#REF!</definedName>
    <definedName name="m_3" localSheetId="1">[68]Meto!#REF!</definedName>
    <definedName name="m_3" localSheetId="7">[68]Meto!#REF!</definedName>
    <definedName name="m_3" localSheetId="9">[68]Meto!#REF!</definedName>
    <definedName name="m_3" localSheetId="10">[68]Meto!#REF!</definedName>
    <definedName name="m_3">[68]Meto!#REF!</definedName>
    <definedName name="M1.18" localSheetId="8">#REF!</definedName>
    <definedName name="M1.18" localSheetId="13">#REF!</definedName>
    <definedName name="M1.18" localSheetId="0">#REF!</definedName>
    <definedName name="M1.18" localSheetId="11">#REF!</definedName>
    <definedName name="M1.18" localSheetId="12">#REF!</definedName>
    <definedName name="M1.18" localSheetId="14">#REF!</definedName>
    <definedName name="M1.18" localSheetId="1">#REF!</definedName>
    <definedName name="M1.18" localSheetId="7">#REF!</definedName>
    <definedName name="M1.18" localSheetId="9">#REF!</definedName>
    <definedName name="M1.18" localSheetId="10">#REF!</definedName>
    <definedName name="M1.18">#REF!</definedName>
    <definedName name="m102bnnc" localSheetId="8">[8]lam_moi!#REF!</definedName>
    <definedName name="m102bnnc" localSheetId="13">[8]lam_moi!#REF!</definedName>
    <definedName name="m102bnnc" localSheetId="0">[8]lam_moi!#REF!</definedName>
    <definedName name="m102bnnc" localSheetId="11">[8]lam_moi!#REF!</definedName>
    <definedName name="m102bnnc" localSheetId="12">[8]lam_moi!#REF!</definedName>
    <definedName name="m102bnnc" localSheetId="14">[8]lam_moi!#REF!</definedName>
    <definedName name="m102bnnc" localSheetId="1">[8]lam_moi!#REF!</definedName>
    <definedName name="m102bnnc" localSheetId="7">[8]lam_moi!#REF!</definedName>
    <definedName name="m102bnnc" localSheetId="9">[8]lam_moi!#REF!</definedName>
    <definedName name="m102bnnc" localSheetId="10">[8]lam_moi!#REF!</definedName>
    <definedName name="m102bnnc">[8]lam_moi!#REF!</definedName>
    <definedName name="m102bnvl" localSheetId="8">[8]lam_moi!#REF!</definedName>
    <definedName name="m102bnvl" localSheetId="13">[8]lam_moi!#REF!</definedName>
    <definedName name="m102bnvl" localSheetId="0">[8]lam_moi!#REF!</definedName>
    <definedName name="m102bnvl" localSheetId="11">[8]lam_moi!#REF!</definedName>
    <definedName name="m102bnvl" localSheetId="12">[8]lam_moi!#REF!</definedName>
    <definedName name="m102bnvl" localSheetId="14">[8]lam_moi!#REF!</definedName>
    <definedName name="m102bnvl" localSheetId="1">[8]lam_moi!#REF!</definedName>
    <definedName name="m102bnvl" localSheetId="7">[8]lam_moi!#REF!</definedName>
    <definedName name="m102bnvl" localSheetId="9">[8]lam_moi!#REF!</definedName>
    <definedName name="m102bnvl" localSheetId="10">[8]lam_moi!#REF!</definedName>
    <definedName name="m102bnvl">[8]lam_moi!#REF!</definedName>
    <definedName name="M10aa1p" localSheetId="8">#REF!</definedName>
    <definedName name="M10aa1p" localSheetId="13">#REF!</definedName>
    <definedName name="M10aa1p" localSheetId="0">#REF!</definedName>
    <definedName name="M10aa1p" localSheetId="11">#REF!</definedName>
    <definedName name="M10aa1p" localSheetId="12">#REF!</definedName>
    <definedName name="M10aa1p" localSheetId="14">#REF!</definedName>
    <definedName name="M10aa1p" localSheetId="1">#REF!</definedName>
    <definedName name="M10aa1p" localSheetId="7">#REF!</definedName>
    <definedName name="M10aa1p" localSheetId="9">#REF!</definedName>
    <definedName name="M10aa1p" localSheetId="10">#REF!</definedName>
    <definedName name="M10aa1p">#REF!</definedName>
    <definedName name="m10aamtc" localSheetId="8">'[8]t_h HA THE'!#REF!</definedName>
    <definedName name="m10aamtc" localSheetId="13">'[8]t_h HA THE'!#REF!</definedName>
    <definedName name="m10aamtc" localSheetId="0">'[8]t_h HA THE'!#REF!</definedName>
    <definedName name="m10aamtc" localSheetId="11">'[8]t_h HA THE'!#REF!</definedName>
    <definedName name="m10aamtc" localSheetId="12">'[8]t_h HA THE'!#REF!</definedName>
    <definedName name="m10aamtc" localSheetId="14">'[8]t_h HA THE'!#REF!</definedName>
    <definedName name="m10aamtc" localSheetId="1">'[8]t_h HA THE'!#REF!</definedName>
    <definedName name="m10aamtc" localSheetId="7">'[8]t_h HA THE'!#REF!</definedName>
    <definedName name="m10aamtc" localSheetId="9">'[8]t_h HA THE'!#REF!</definedName>
    <definedName name="m10aamtc" localSheetId="10">'[8]t_h HA THE'!#REF!</definedName>
    <definedName name="m10aamtc">'[8]t_h HA THE'!#REF!</definedName>
    <definedName name="m10aanc" localSheetId="8">[8]lam_moi!#REF!</definedName>
    <definedName name="m10aanc" localSheetId="13">[8]lam_moi!#REF!</definedName>
    <definedName name="m10aanc" localSheetId="0">[8]lam_moi!#REF!</definedName>
    <definedName name="m10aanc" localSheetId="11">[8]lam_moi!#REF!</definedName>
    <definedName name="m10aanc" localSheetId="12">[8]lam_moi!#REF!</definedName>
    <definedName name="m10aanc" localSheetId="14">[8]lam_moi!#REF!</definedName>
    <definedName name="m10aanc" localSheetId="1">[8]lam_moi!#REF!</definedName>
    <definedName name="m10aanc" localSheetId="7">[8]lam_moi!#REF!</definedName>
    <definedName name="m10aanc" localSheetId="9">[8]lam_moi!#REF!</definedName>
    <definedName name="m10aanc" localSheetId="10">[8]lam_moi!#REF!</definedName>
    <definedName name="m10aanc">[8]lam_moi!#REF!</definedName>
    <definedName name="m10aavl" localSheetId="8">[8]lam_moi!#REF!</definedName>
    <definedName name="m10aavl" localSheetId="13">[8]lam_moi!#REF!</definedName>
    <definedName name="m10aavl" localSheetId="0">[8]lam_moi!#REF!</definedName>
    <definedName name="m10aavl" localSheetId="11">[8]lam_moi!#REF!</definedName>
    <definedName name="m10aavl" localSheetId="12">[8]lam_moi!#REF!</definedName>
    <definedName name="m10aavl" localSheetId="14">[8]lam_moi!#REF!</definedName>
    <definedName name="m10aavl" localSheetId="1">[8]lam_moi!#REF!</definedName>
    <definedName name="m10aavl" localSheetId="7">[8]lam_moi!#REF!</definedName>
    <definedName name="m10aavl" localSheetId="9">[8]lam_moi!#REF!</definedName>
    <definedName name="m10aavl" localSheetId="10">[8]lam_moi!#REF!</definedName>
    <definedName name="m10aavl">[8]lam_moi!#REF!</definedName>
    <definedName name="m10anc" localSheetId="8">[8]lam_moi!#REF!</definedName>
    <definedName name="m10anc" localSheetId="13">[8]lam_moi!#REF!</definedName>
    <definedName name="m10anc" localSheetId="0">[8]lam_moi!#REF!</definedName>
    <definedName name="m10anc" localSheetId="11">[8]lam_moi!#REF!</definedName>
    <definedName name="m10anc" localSheetId="12">[8]lam_moi!#REF!</definedName>
    <definedName name="m10anc" localSheetId="14">[8]lam_moi!#REF!</definedName>
    <definedName name="m10anc" localSheetId="1">[8]lam_moi!#REF!</definedName>
    <definedName name="m10anc" localSheetId="7">[8]lam_moi!#REF!</definedName>
    <definedName name="m10anc" localSheetId="9">[8]lam_moi!#REF!</definedName>
    <definedName name="m10anc" localSheetId="10">[8]lam_moi!#REF!</definedName>
    <definedName name="m10anc">[8]lam_moi!#REF!</definedName>
    <definedName name="m10avl" localSheetId="8">[8]lam_moi!#REF!</definedName>
    <definedName name="m10avl" localSheetId="13">[8]lam_moi!#REF!</definedName>
    <definedName name="m10avl" localSheetId="0">[8]lam_moi!#REF!</definedName>
    <definedName name="m10avl" localSheetId="11">[8]lam_moi!#REF!</definedName>
    <definedName name="m10avl" localSheetId="12">[8]lam_moi!#REF!</definedName>
    <definedName name="m10avl" localSheetId="14">[8]lam_moi!#REF!</definedName>
    <definedName name="m10avl" localSheetId="1">[8]lam_moi!#REF!</definedName>
    <definedName name="m10avl" localSheetId="7">[8]lam_moi!#REF!</definedName>
    <definedName name="m10avl" localSheetId="9">[8]lam_moi!#REF!</definedName>
    <definedName name="m10avl" localSheetId="10">[8]lam_moi!#REF!</definedName>
    <definedName name="m10avl">[8]lam_moi!#REF!</definedName>
    <definedName name="m10banc" localSheetId="8">[8]lam_moi!#REF!</definedName>
    <definedName name="m10banc" localSheetId="13">[8]lam_moi!#REF!</definedName>
    <definedName name="m10banc" localSheetId="0">[8]lam_moi!#REF!</definedName>
    <definedName name="m10banc" localSheetId="11">[8]lam_moi!#REF!</definedName>
    <definedName name="m10banc" localSheetId="12">[8]lam_moi!#REF!</definedName>
    <definedName name="m10banc" localSheetId="14">[8]lam_moi!#REF!</definedName>
    <definedName name="m10banc" localSheetId="1">[8]lam_moi!#REF!</definedName>
    <definedName name="m10banc" localSheetId="7">[8]lam_moi!#REF!</definedName>
    <definedName name="m10banc" localSheetId="9">[8]lam_moi!#REF!</definedName>
    <definedName name="m10banc" localSheetId="10">[8]lam_moi!#REF!</definedName>
    <definedName name="m10banc">[8]lam_moi!#REF!</definedName>
    <definedName name="m10bavl" localSheetId="8">[8]lam_moi!#REF!</definedName>
    <definedName name="m10bavl" localSheetId="13">[8]lam_moi!#REF!</definedName>
    <definedName name="m10bavl" localSheetId="0">[8]lam_moi!#REF!</definedName>
    <definedName name="m10bavl" localSheetId="11">[8]lam_moi!#REF!</definedName>
    <definedName name="m10bavl" localSheetId="12">[8]lam_moi!#REF!</definedName>
    <definedName name="m10bavl" localSheetId="14">[8]lam_moi!#REF!</definedName>
    <definedName name="m10bavl" localSheetId="1">[8]lam_moi!#REF!</definedName>
    <definedName name="m10bavl" localSheetId="7">[8]lam_moi!#REF!</definedName>
    <definedName name="m10bavl" localSheetId="9">[8]lam_moi!#REF!</definedName>
    <definedName name="m10bavl" localSheetId="10">[8]lam_moi!#REF!</definedName>
    <definedName name="m10bavl">[8]lam_moi!#REF!</definedName>
    <definedName name="m122bnnc" localSheetId="8">[8]lam_moi!#REF!</definedName>
    <definedName name="m122bnnc" localSheetId="13">[8]lam_moi!#REF!</definedName>
    <definedName name="m122bnnc" localSheetId="0">[8]lam_moi!#REF!</definedName>
    <definedName name="m122bnnc" localSheetId="11">[8]lam_moi!#REF!</definedName>
    <definedName name="m122bnnc" localSheetId="12">[8]lam_moi!#REF!</definedName>
    <definedName name="m122bnnc" localSheetId="14">[8]lam_moi!#REF!</definedName>
    <definedName name="m122bnnc" localSheetId="1">[8]lam_moi!#REF!</definedName>
    <definedName name="m122bnnc" localSheetId="7">[8]lam_moi!#REF!</definedName>
    <definedName name="m122bnnc" localSheetId="9">[8]lam_moi!#REF!</definedName>
    <definedName name="m122bnnc" localSheetId="10">[8]lam_moi!#REF!</definedName>
    <definedName name="m122bnnc">[8]lam_moi!#REF!</definedName>
    <definedName name="m122bnvl" localSheetId="8">[8]lam_moi!#REF!</definedName>
    <definedName name="m122bnvl" localSheetId="13">[8]lam_moi!#REF!</definedName>
    <definedName name="m122bnvl" localSheetId="0">[8]lam_moi!#REF!</definedName>
    <definedName name="m122bnvl" localSheetId="11">[8]lam_moi!#REF!</definedName>
    <definedName name="m122bnvl" localSheetId="12">[8]lam_moi!#REF!</definedName>
    <definedName name="m122bnvl" localSheetId="14">[8]lam_moi!#REF!</definedName>
    <definedName name="m122bnvl" localSheetId="1">[8]lam_moi!#REF!</definedName>
    <definedName name="m122bnvl" localSheetId="7">[8]lam_moi!#REF!</definedName>
    <definedName name="m122bnvl" localSheetId="9">[8]lam_moi!#REF!</definedName>
    <definedName name="m122bnvl" localSheetId="10">[8]lam_moi!#REF!</definedName>
    <definedName name="m122bnvl">[8]lam_moi!#REF!</definedName>
    <definedName name="m12aanc" localSheetId="8">[8]lam_moi!#REF!</definedName>
    <definedName name="m12aanc" localSheetId="13">[8]lam_moi!#REF!</definedName>
    <definedName name="m12aanc" localSheetId="0">[8]lam_moi!#REF!</definedName>
    <definedName name="m12aanc" localSheetId="11">[8]lam_moi!#REF!</definedName>
    <definedName name="m12aanc" localSheetId="12">[8]lam_moi!#REF!</definedName>
    <definedName name="m12aanc" localSheetId="14">[8]lam_moi!#REF!</definedName>
    <definedName name="m12aanc" localSheetId="1">[8]lam_moi!#REF!</definedName>
    <definedName name="m12aanc" localSheetId="7">[8]lam_moi!#REF!</definedName>
    <definedName name="m12aanc" localSheetId="9">[8]lam_moi!#REF!</definedName>
    <definedName name="m12aanc" localSheetId="10">[8]lam_moi!#REF!</definedName>
    <definedName name="m12aanc">[8]lam_moi!#REF!</definedName>
    <definedName name="m12aavl" localSheetId="8">[8]lam_moi!#REF!</definedName>
    <definedName name="m12aavl" localSheetId="13">[8]lam_moi!#REF!</definedName>
    <definedName name="m12aavl" localSheetId="0">[8]lam_moi!#REF!</definedName>
    <definedName name="m12aavl" localSheetId="11">[8]lam_moi!#REF!</definedName>
    <definedName name="m12aavl" localSheetId="12">[8]lam_moi!#REF!</definedName>
    <definedName name="m12aavl" localSheetId="14">[8]lam_moi!#REF!</definedName>
    <definedName name="m12aavl" localSheetId="1">[8]lam_moi!#REF!</definedName>
    <definedName name="m12aavl" localSheetId="7">[8]lam_moi!#REF!</definedName>
    <definedName name="m12aavl" localSheetId="9">[8]lam_moi!#REF!</definedName>
    <definedName name="m12aavl" localSheetId="10">[8]lam_moi!#REF!</definedName>
    <definedName name="m12aavl">[8]lam_moi!#REF!</definedName>
    <definedName name="m12anc" localSheetId="8">[8]lam_moi!#REF!</definedName>
    <definedName name="m12anc" localSheetId="13">[8]lam_moi!#REF!</definedName>
    <definedName name="m12anc" localSheetId="0">[8]lam_moi!#REF!</definedName>
    <definedName name="m12anc" localSheetId="11">[8]lam_moi!#REF!</definedName>
    <definedName name="m12anc" localSheetId="12">[8]lam_moi!#REF!</definedName>
    <definedName name="m12anc" localSheetId="14">[8]lam_moi!#REF!</definedName>
    <definedName name="m12anc" localSheetId="1">[8]lam_moi!#REF!</definedName>
    <definedName name="m12anc" localSheetId="7">[8]lam_moi!#REF!</definedName>
    <definedName name="m12anc" localSheetId="9">[8]lam_moi!#REF!</definedName>
    <definedName name="m12anc" localSheetId="10">[8]lam_moi!#REF!</definedName>
    <definedName name="m12anc">[8]lam_moi!#REF!</definedName>
    <definedName name="m12avl" localSheetId="8">[8]lam_moi!#REF!</definedName>
    <definedName name="m12avl" localSheetId="13">[8]lam_moi!#REF!</definedName>
    <definedName name="m12avl" localSheetId="0">[8]lam_moi!#REF!</definedName>
    <definedName name="m12avl" localSheetId="11">[8]lam_moi!#REF!</definedName>
    <definedName name="m12avl" localSheetId="12">[8]lam_moi!#REF!</definedName>
    <definedName name="m12avl" localSheetId="14">[8]lam_moi!#REF!</definedName>
    <definedName name="m12avl" localSheetId="1">[8]lam_moi!#REF!</definedName>
    <definedName name="m12avl" localSheetId="7">[8]lam_moi!#REF!</definedName>
    <definedName name="m12avl" localSheetId="9">[8]lam_moi!#REF!</definedName>
    <definedName name="m12avl" localSheetId="10">[8]lam_moi!#REF!</definedName>
    <definedName name="m12avl">[8]lam_moi!#REF!</definedName>
    <definedName name="M12ba3p" localSheetId="8">#REF!</definedName>
    <definedName name="M12ba3p" localSheetId="13">#REF!</definedName>
    <definedName name="M12ba3p" localSheetId="0">#REF!</definedName>
    <definedName name="M12ba3p" localSheetId="11">#REF!</definedName>
    <definedName name="M12ba3p" localSheetId="12">#REF!</definedName>
    <definedName name="M12ba3p" localSheetId="14">#REF!</definedName>
    <definedName name="M12ba3p" localSheetId="1">#REF!</definedName>
    <definedName name="M12ba3p" localSheetId="7">#REF!</definedName>
    <definedName name="M12ba3p" localSheetId="9">#REF!</definedName>
    <definedName name="M12ba3p" localSheetId="10">#REF!</definedName>
    <definedName name="M12ba3p">#REF!</definedName>
    <definedName name="m12banc" localSheetId="8">[8]lam_moi!#REF!</definedName>
    <definedName name="m12banc" localSheetId="13">[8]lam_moi!#REF!</definedName>
    <definedName name="m12banc" localSheetId="0">[8]lam_moi!#REF!</definedName>
    <definedName name="m12banc" localSheetId="11">[8]lam_moi!#REF!</definedName>
    <definedName name="m12banc" localSheetId="12">[8]lam_moi!#REF!</definedName>
    <definedName name="m12banc" localSheetId="14">[8]lam_moi!#REF!</definedName>
    <definedName name="m12banc" localSheetId="1">[8]lam_moi!#REF!</definedName>
    <definedName name="m12banc" localSheetId="7">[8]lam_moi!#REF!</definedName>
    <definedName name="m12banc" localSheetId="9">[8]lam_moi!#REF!</definedName>
    <definedName name="m12banc" localSheetId="10">[8]lam_moi!#REF!</definedName>
    <definedName name="m12banc">[8]lam_moi!#REF!</definedName>
    <definedName name="m12bavl" localSheetId="8">[8]lam_moi!#REF!</definedName>
    <definedName name="m12bavl" localSheetId="13">[8]lam_moi!#REF!</definedName>
    <definedName name="m12bavl" localSheetId="0">[8]lam_moi!#REF!</definedName>
    <definedName name="m12bavl" localSheetId="11">[8]lam_moi!#REF!</definedName>
    <definedName name="m12bavl" localSheetId="12">[8]lam_moi!#REF!</definedName>
    <definedName name="m12bavl" localSheetId="14">[8]lam_moi!#REF!</definedName>
    <definedName name="m12bavl" localSheetId="1">[8]lam_moi!#REF!</definedName>
    <definedName name="m12bavl" localSheetId="7">[8]lam_moi!#REF!</definedName>
    <definedName name="m12bavl" localSheetId="9">[8]lam_moi!#REF!</definedName>
    <definedName name="m12bavl" localSheetId="10">[8]lam_moi!#REF!</definedName>
    <definedName name="m12bavl">[8]lam_moi!#REF!</definedName>
    <definedName name="M12bb1p" localSheetId="8">#REF!</definedName>
    <definedName name="M12bb1p" localSheetId="13">#REF!</definedName>
    <definedName name="M12bb1p" localSheetId="0">#REF!</definedName>
    <definedName name="M12bb1p" localSheetId="11">#REF!</definedName>
    <definedName name="M12bb1p" localSheetId="12">#REF!</definedName>
    <definedName name="M12bb1p" localSheetId="14">#REF!</definedName>
    <definedName name="M12bb1p" localSheetId="1">#REF!</definedName>
    <definedName name="M12bb1p" localSheetId="7">#REF!</definedName>
    <definedName name="M12bb1p" localSheetId="9">#REF!</definedName>
    <definedName name="M12bb1p" localSheetId="10">#REF!</definedName>
    <definedName name="M12bb1p">#REF!</definedName>
    <definedName name="m12bbnc" localSheetId="8">[8]lam_moi!#REF!</definedName>
    <definedName name="m12bbnc" localSheetId="13">[8]lam_moi!#REF!</definedName>
    <definedName name="m12bbnc" localSheetId="0">[8]lam_moi!#REF!</definedName>
    <definedName name="m12bbnc" localSheetId="11">[8]lam_moi!#REF!</definedName>
    <definedName name="m12bbnc" localSheetId="12">[8]lam_moi!#REF!</definedName>
    <definedName name="m12bbnc" localSheetId="14">[8]lam_moi!#REF!</definedName>
    <definedName name="m12bbnc" localSheetId="1">[8]lam_moi!#REF!</definedName>
    <definedName name="m12bbnc" localSheetId="7">[8]lam_moi!#REF!</definedName>
    <definedName name="m12bbnc" localSheetId="9">[8]lam_moi!#REF!</definedName>
    <definedName name="m12bbnc" localSheetId="10">[8]lam_moi!#REF!</definedName>
    <definedName name="m12bbnc">[8]lam_moi!#REF!</definedName>
    <definedName name="m12bbvl" localSheetId="8">[8]lam_moi!#REF!</definedName>
    <definedName name="m12bbvl" localSheetId="13">[8]lam_moi!#REF!</definedName>
    <definedName name="m12bbvl" localSheetId="0">[8]lam_moi!#REF!</definedName>
    <definedName name="m12bbvl" localSheetId="11">[8]lam_moi!#REF!</definedName>
    <definedName name="m12bbvl" localSheetId="12">[8]lam_moi!#REF!</definedName>
    <definedName name="m12bbvl" localSheetId="14">[8]lam_moi!#REF!</definedName>
    <definedName name="m12bbvl" localSheetId="1">[8]lam_moi!#REF!</definedName>
    <definedName name="m12bbvl" localSheetId="7">[8]lam_moi!#REF!</definedName>
    <definedName name="m12bbvl" localSheetId="9">[8]lam_moi!#REF!</definedName>
    <definedName name="m12bbvl" localSheetId="10">[8]lam_moi!#REF!</definedName>
    <definedName name="m12bbvl">[8]lam_moi!#REF!</definedName>
    <definedName name="M12bnnc" localSheetId="8">[8]_REF!#REF!</definedName>
    <definedName name="M12bnnc" localSheetId="13">[8]_REF!#REF!</definedName>
    <definedName name="M12bnnc" localSheetId="0">[8]_REF!#REF!</definedName>
    <definedName name="M12bnnc" localSheetId="11">[8]_REF!#REF!</definedName>
    <definedName name="M12bnnc" localSheetId="12">[8]_REF!#REF!</definedName>
    <definedName name="M12bnnc" localSheetId="14">[8]_REF!#REF!</definedName>
    <definedName name="M12bnnc" localSheetId="1">[8]_REF!#REF!</definedName>
    <definedName name="M12bnnc" localSheetId="7">[8]_REF!#REF!</definedName>
    <definedName name="M12bnnc" localSheetId="9">[8]_REF!#REF!</definedName>
    <definedName name="M12bnnc" localSheetId="10">[8]_REF!#REF!</definedName>
    <definedName name="M12bnnc">[8]_REF!#REF!</definedName>
    <definedName name="M12bnvl" localSheetId="8">[8]_REF!#REF!</definedName>
    <definedName name="M12bnvl" localSheetId="13">[8]_REF!#REF!</definedName>
    <definedName name="M12bnvl" localSheetId="0">[8]_REF!#REF!</definedName>
    <definedName name="M12bnvl" localSheetId="11">[8]_REF!#REF!</definedName>
    <definedName name="M12bnvl" localSheetId="12">[8]_REF!#REF!</definedName>
    <definedName name="M12bnvl" localSheetId="14">[8]_REF!#REF!</definedName>
    <definedName name="M12bnvl" localSheetId="1">[8]_REF!#REF!</definedName>
    <definedName name="M12bnvl" localSheetId="7">[8]_REF!#REF!</definedName>
    <definedName name="M12bnvl" localSheetId="9">[8]_REF!#REF!</definedName>
    <definedName name="M12bnvl" localSheetId="10">[8]_REF!#REF!</definedName>
    <definedName name="M12bnvl">[8]_REF!#REF!</definedName>
    <definedName name="M12cbnc" localSheetId="8">#REF!</definedName>
    <definedName name="M12cbnc" localSheetId="13">#REF!</definedName>
    <definedName name="M12cbnc" localSheetId="0">#REF!</definedName>
    <definedName name="M12cbnc" localSheetId="11">#REF!</definedName>
    <definedName name="M12cbnc" localSheetId="12">#REF!</definedName>
    <definedName name="M12cbnc" localSheetId="14">#REF!</definedName>
    <definedName name="M12cbnc" localSheetId="1">#REF!</definedName>
    <definedName name="M12cbnc" localSheetId="7">#REF!</definedName>
    <definedName name="M12cbnc" localSheetId="9">#REF!</definedName>
    <definedName name="M12cbnc" localSheetId="10">#REF!</definedName>
    <definedName name="M12cbnc">#REF!</definedName>
    <definedName name="M12cbvl" localSheetId="8">#REF!</definedName>
    <definedName name="M12cbvl" localSheetId="13">#REF!</definedName>
    <definedName name="M12cbvl" localSheetId="0">#REF!</definedName>
    <definedName name="M12cbvl" localSheetId="11">#REF!</definedName>
    <definedName name="M12cbvl" localSheetId="12">#REF!</definedName>
    <definedName name="M12cbvl" localSheetId="14">#REF!</definedName>
    <definedName name="M12cbvl" localSheetId="1">#REF!</definedName>
    <definedName name="M12cbvl" localSheetId="7">#REF!</definedName>
    <definedName name="M12cbvl" localSheetId="9">#REF!</definedName>
    <definedName name="M12cbvl" localSheetId="10">#REF!</definedName>
    <definedName name="M12cbvl">#REF!</definedName>
    <definedName name="m142bnnc" localSheetId="8">[8]lam_moi!#REF!</definedName>
    <definedName name="m142bnnc" localSheetId="13">[8]lam_moi!#REF!</definedName>
    <definedName name="m142bnnc" localSheetId="0">[8]lam_moi!#REF!</definedName>
    <definedName name="m142bnnc" localSheetId="11">[8]lam_moi!#REF!</definedName>
    <definedName name="m142bnnc" localSheetId="12">[8]lam_moi!#REF!</definedName>
    <definedName name="m142bnnc" localSheetId="14">[8]lam_moi!#REF!</definedName>
    <definedName name="m142bnnc" localSheetId="1">[8]lam_moi!#REF!</definedName>
    <definedName name="m142bnnc" localSheetId="7">[8]lam_moi!#REF!</definedName>
    <definedName name="m142bnnc" localSheetId="9">[8]lam_moi!#REF!</definedName>
    <definedName name="m142bnnc" localSheetId="10">[8]lam_moi!#REF!</definedName>
    <definedName name="m142bnnc">[8]lam_moi!#REF!</definedName>
    <definedName name="m142bnvl" localSheetId="8">[8]lam_moi!#REF!</definedName>
    <definedName name="m142bnvl" localSheetId="13">[8]lam_moi!#REF!</definedName>
    <definedName name="m142bnvl" localSheetId="0">[8]lam_moi!#REF!</definedName>
    <definedName name="m142bnvl" localSheetId="11">[8]lam_moi!#REF!</definedName>
    <definedName name="m142bnvl" localSheetId="12">[8]lam_moi!#REF!</definedName>
    <definedName name="m142bnvl" localSheetId="14">[8]lam_moi!#REF!</definedName>
    <definedName name="m142bnvl" localSheetId="1">[8]lam_moi!#REF!</definedName>
    <definedName name="m142bnvl" localSheetId="7">[8]lam_moi!#REF!</definedName>
    <definedName name="m142bnvl" localSheetId="9">[8]lam_moi!#REF!</definedName>
    <definedName name="m142bnvl" localSheetId="10">[8]lam_moi!#REF!</definedName>
    <definedName name="m142bnvl">[8]lam_moi!#REF!</definedName>
    <definedName name="M14bb1p" localSheetId="8">#REF!</definedName>
    <definedName name="M14bb1p" localSheetId="13">#REF!</definedName>
    <definedName name="M14bb1p" localSheetId="0">#REF!</definedName>
    <definedName name="M14bb1p" localSheetId="11">#REF!</definedName>
    <definedName name="M14bb1p" localSheetId="12">#REF!</definedName>
    <definedName name="M14bb1p" localSheetId="14">#REF!</definedName>
    <definedName name="M14bb1p" localSheetId="1">#REF!</definedName>
    <definedName name="M14bb1p" localSheetId="7">#REF!</definedName>
    <definedName name="M14bb1p" localSheetId="9">#REF!</definedName>
    <definedName name="M14bb1p" localSheetId="10">#REF!</definedName>
    <definedName name="M14bb1p">#REF!</definedName>
    <definedName name="m14bbnc" localSheetId="8">[8]lam_moi!#REF!</definedName>
    <definedName name="m14bbnc" localSheetId="13">[8]lam_moi!#REF!</definedName>
    <definedName name="m14bbnc" localSheetId="0">[8]lam_moi!#REF!</definedName>
    <definedName name="m14bbnc" localSheetId="11">[8]lam_moi!#REF!</definedName>
    <definedName name="m14bbnc" localSheetId="12">[8]lam_moi!#REF!</definedName>
    <definedName name="m14bbnc" localSheetId="14">[8]lam_moi!#REF!</definedName>
    <definedName name="m14bbnc" localSheetId="1">[8]lam_moi!#REF!</definedName>
    <definedName name="m14bbnc" localSheetId="7">[8]lam_moi!#REF!</definedName>
    <definedName name="m14bbnc" localSheetId="9">[8]lam_moi!#REF!</definedName>
    <definedName name="m14bbnc" localSheetId="10">[8]lam_moi!#REF!</definedName>
    <definedName name="m14bbnc">[8]lam_moi!#REF!</definedName>
    <definedName name="M14bbvc" localSheetId="8">'[8]CHITIET VL_NC_TT _1p'!#REF!</definedName>
    <definedName name="M14bbvc" localSheetId="13">'[8]CHITIET VL_NC_TT _1p'!#REF!</definedName>
    <definedName name="M14bbvc" localSheetId="0">'[8]CHITIET VL_NC_TT _1p'!#REF!</definedName>
    <definedName name="M14bbvc" localSheetId="11">'[8]CHITIET VL_NC_TT _1p'!#REF!</definedName>
    <definedName name="M14bbvc" localSheetId="12">'[8]CHITIET VL_NC_TT _1p'!#REF!</definedName>
    <definedName name="M14bbvc" localSheetId="14">'[8]CHITIET VL_NC_TT _1p'!#REF!</definedName>
    <definedName name="M14bbvc" localSheetId="1">'[8]CHITIET VL_NC_TT _1p'!#REF!</definedName>
    <definedName name="M14bbvc" localSheetId="7">'[8]CHITIET VL_NC_TT _1p'!#REF!</definedName>
    <definedName name="M14bbvc" localSheetId="9">'[8]CHITIET VL_NC_TT _1p'!#REF!</definedName>
    <definedName name="M14bbvc" localSheetId="10">'[8]CHITIET VL_NC_TT _1p'!#REF!</definedName>
    <definedName name="M14bbvc">'[8]CHITIET VL_NC_TT _1p'!#REF!</definedName>
    <definedName name="m14bbvl" localSheetId="8">[8]lam_moi!#REF!</definedName>
    <definedName name="m14bbvl" localSheetId="13">[8]lam_moi!#REF!</definedName>
    <definedName name="m14bbvl" localSheetId="0">[8]lam_moi!#REF!</definedName>
    <definedName name="m14bbvl" localSheetId="11">[8]lam_moi!#REF!</definedName>
    <definedName name="m14bbvl" localSheetId="12">[8]lam_moi!#REF!</definedName>
    <definedName name="m14bbvl" localSheetId="14">[8]lam_moi!#REF!</definedName>
    <definedName name="m14bbvl" localSheetId="1">[8]lam_moi!#REF!</definedName>
    <definedName name="m14bbvl" localSheetId="7">[8]lam_moi!#REF!</definedName>
    <definedName name="m14bbvl" localSheetId="9">[8]lam_moi!#REF!</definedName>
    <definedName name="m14bbvl" localSheetId="10">[8]lam_moi!#REF!</definedName>
    <definedName name="m14bbvl">[8]lam_moi!#REF!</definedName>
    <definedName name="M2.02" localSheetId="8">#REF!</definedName>
    <definedName name="M2.02" localSheetId="13">#REF!</definedName>
    <definedName name="M2.02" localSheetId="0">#REF!</definedName>
    <definedName name="M2.02" localSheetId="11">#REF!</definedName>
    <definedName name="M2.02" localSheetId="12">#REF!</definedName>
    <definedName name="M2.02" localSheetId="14">#REF!</definedName>
    <definedName name="M2.02" localSheetId="1">#REF!</definedName>
    <definedName name="M2.02" localSheetId="7">#REF!</definedName>
    <definedName name="M2.02" localSheetId="9">#REF!</definedName>
    <definedName name="M2.02" localSheetId="10">#REF!</definedName>
    <definedName name="M2.02">#REF!</definedName>
    <definedName name="M3.08_1_" localSheetId="8">#REF!</definedName>
    <definedName name="M3.08_1_" localSheetId="13">#REF!</definedName>
    <definedName name="M3.08_1_" localSheetId="0">#REF!</definedName>
    <definedName name="M3.08_1_" localSheetId="11">#REF!</definedName>
    <definedName name="M3.08_1_" localSheetId="12">#REF!</definedName>
    <definedName name="M3.08_1_" localSheetId="14">#REF!</definedName>
    <definedName name="M3.08_1_" localSheetId="1">#REF!</definedName>
    <definedName name="M3.08_1_" localSheetId="7">#REF!</definedName>
    <definedName name="M3.08_1_" localSheetId="9">#REF!</definedName>
    <definedName name="M3.08_1_" localSheetId="10">#REF!</definedName>
    <definedName name="M3.08_1_">#REF!</definedName>
    <definedName name="M3.08_8_" localSheetId="8">#REF!</definedName>
    <definedName name="M3.08_8_" localSheetId="13">#REF!</definedName>
    <definedName name="M3.08_8_" localSheetId="0">#REF!</definedName>
    <definedName name="M3.08_8_" localSheetId="11">#REF!</definedName>
    <definedName name="M3.08_8_" localSheetId="12">#REF!</definedName>
    <definedName name="M3.08_8_" localSheetId="14">#REF!</definedName>
    <definedName name="M3.08_8_" localSheetId="1">#REF!</definedName>
    <definedName name="M3.08_8_" localSheetId="7">#REF!</definedName>
    <definedName name="M3.08_8_" localSheetId="9">#REF!</definedName>
    <definedName name="M3.08_8_" localSheetId="10">#REF!</definedName>
    <definedName name="M3.08_8_">#REF!</definedName>
    <definedName name="M5.01" localSheetId="8">#REF!</definedName>
    <definedName name="M5.01" localSheetId="13">#REF!</definedName>
    <definedName name="M5.01" localSheetId="0">#REF!</definedName>
    <definedName name="M5.01" localSheetId="11">#REF!</definedName>
    <definedName name="M5.01" localSheetId="12">#REF!</definedName>
    <definedName name="M5.01" localSheetId="14">#REF!</definedName>
    <definedName name="M5.01" localSheetId="1">#REF!</definedName>
    <definedName name="M5.01" localSheetId="7">#REF!</definedName>
    <definedName name="M5.01" localSheetId="9">#REF!</definedName>
    <definedName name="M5.01" localSheetId="10">#REF!</definedName>
    <definedName name="M5.01">#REF!</definedName>
    <definedName name="M6.02_1_" localSheetId="8">#REF!</definedName>
    <definedName name="M6.02_1_" localSheetId="13">#REF!</definedName>
    <definedName name="M6.02_1_" localSheetId="0">#REF!</definedName>
    <definedName name="M6.02_1_" localSheetId="11">#REF!</definedName>
    <definedName name="M6.02_1_" localSheetId="12">#REF!</definedName>
    <definedName name="M6.02_1_" localSheetId="14">#REF!</definedName>
    <definedName name="M6.02_1_" localSheetId="1">#REF!</definedName>
    <definedName name="M6.02_1_" localSheetId="7">#REF!</definedName>
    <definedName name="M6.02_1_" localSheetId="9">#REF!</definedName>
    <definedName name="M6.02_1_" localSheetId="10">#REF!</definedName>
    <definedName name="M6.02_1_">#REF!</definedName>
    <definedName name="M6.02_2_" localSheetId="8">#REF!</definedName>
    <definedName name="M6.02_2_" localSheetId="13">#REF!</definedName>
    <definedName name="M6.02_2_" localSheetId="0">#REF!</definedName>
    <definedName name="M6.02_2_" localSheetId="11">#REF!</definedName>
    <definedName name="M6.02_2_" localSheetId="12">#REF!</definedName>
    <definedName name="M6.02_2_" localSheetId="14">#REF!</definedName>
    <definedName name="M6.02_2_" localSheetId="1">#REF!</definedName>
    <definedName name="M6.02_2_" localSheetId="7">#REF!</definedName>
    <definedName name="M6.02_2_" localSheetId="9">#REF!</definedName>
    <definedName name="M6.02_2_" localSheetId="10">#REF!</definedName>
    <definedName name="M6.02_2_">#REF!</definedName>
    <definedName name="M6.05" localSheetId="8">#REF!</definedName>
    <definedName name="M6.05" localSheetId="13">#REF!</definedName>
    <definedName name="M6.05" localSheetId="0">#REF!</definedName>
    <definedName name="M6.05" localSheetId="11">#REF!</definedName>
    <definedName name="M6.05" localSheetId="12">#REF!</definedName>
    <definedName name="M6.05" localSheetId="14">#REF!</definedName>
    <definedName name="M6.05" localSheetId="1">#REF!</definedName>
    <definedName name="M6.05" localSheetId="7">#REF!</definedName>
    <definedName name="M6.05" localSheetId="9">#REF!</definedName>
    <definedName name="M6.05" localSheetId="10">#REF!</definedName>
    <definedName name="M6.05">#REF!</definedName>
    <definedName name="M7.07_2_" localSheetId="8">#REF!</definedName>
    <definedName name="M7.07_2_" localSheetId="13">#REF!</definedName>
    <definedName name="M7.07_2_" localSheetId="0">#REF!</definedName>
    <definedName name="M7.07_2_" localSheetId="11">#REF!</definedName>
    <definedName name="M7.07_2_" localSheetId="12">#REF!</definedName>
    <definedName name="M7.07_2_" localSheetId="14">#REF!</definedName>
    <definedName name="M7.07_2_" localSheetId="1">#REF!</definedName>
    <definedName name="M7.07_2_" localSheetId="7">#REF!</definedName>
    <definedName name="M7.07_2_" localSheetId="9">#REF!</definedName>
    <definedName name="M7.07_2_" localSheetId="10">#REF!</definedName>
    <definedName name="M7.07_2_">#REF!</definedName>
    <definedName name="M7.08_2_" localSheetId="8">#REF!</definedName>
    <definedName name="M7.08_2_" localSheetId="13">#REF!</definedName>
    <definedName name="M7.08_2_" localSheetId="0">#REF!</definedName>
    <definedName name="M7.08_2_" localSheetId="11">#REF!</definedName>
    <definedName name="M7.08_2_" localSheetId="12">#REF!</definedName>
    <definedName name="M7.08_2_" localSheetId="14">#REF!</definedName>
    <definedName name="M7.08_2_" localSheetId="1">#REF!</definedName>
    <definedName name="M7.08_2_" localSheetId="7">#REF!</definedName>
    <definedName name="M7.08_2_" localSheetId="9">#REF!</definedName>
    <definedName name="M7.08_2_" localSheetId="10">#REF!</definedName>
    <definedName name="M7.08_2_">#REF!</definedName>
    <definedName name="M7.08_3_" localSheetId="8">#REF!</definedName>
    <definedName name="M7.08_3_" localSheetId="13">#REF!</definedName>
    <definedName name="M7.08_3_" localSheetId="0">#REF!</definedName>
    <definedName name="M7.08_3_" localSheetId="11">#REF!</definedName>
    <definedName name="M7.08_3_" localSheetId="12">#REF!</definedName>
    <definedName name="M7.08_3_" localSheetId="14">#REF!</definedName>
    <definedName name="M7.08_3_" localSheetId="1">#REF!</definedName>
    <definedName name="M7.08_3_" localSheetId="7">#REF!</definedName>
    <definedName name="M7.08_3_" localSheetId="9">#REF!</definedName>
    <definedName name="M7.08_3_" localSheetId="10">#REF!</definedName>
    <definedName name="M7.08_3_">#REF!</definedName>
    <definedName name="M7.09" localSheetId="8">#REF!</definedName>
    <definedName name="M7.09" localSheetId="13">#REF!</definedName>
    <definedName name="M7.09" localSheetId="0">#REF!</definedName>
    <definedName name="M7.09" localSheetId="11">#REF!</definedName>
    <definedName name="M7.09" localSheetId="12">#REF!</definedName>
    <definedName name="M7.09" localSheetId="14">#REF!</definedName>
    <definedName name="M7.09" localSheetId="1">#REF!</definedName>
    <definedName name="M7.09" localSheetId="7">#REF!</definedName>
    <definedName name="M7.09" localSheetId="9">#REF!</definedName>
    <definedName name="M7.09" localSheetId="10">#REF!</definedName>
    <definedName name="M7.09">#REF!</definedName>
    <definedName name="M7.10_2_" localSheetId="8">#REF!</definedName>
    <definedName name="M7.10_2_" localSheetId="13">#REF!</definedName>
    <definedName name="M7.10_2_" localSheetId="0">#REF!</definedName>
    <definedName name="M7.10_2_" localSheetId="11">#REF!</definedName>
    <definedName name="M7.10_2_" localSheetId="12">#REF!</definedName>
    <definedName name="M7.10_2_" localSheetId="14">#REF!</definedName>
    <definedName name="M7.10_2_" localSheetId="1">#REF!</definedName>
    <definedName name="M7.10_2_" localSheetId="7">#REF!</definedName>
    <definedName name="M7.10_2_" localSheetId="9">#REF!</definedName>
    <definedName name="M7.10_2_" localSheetId="10">#REF!</definedName>
    <definedName name="M7.10_2_">#REF!</definedName>
    <definedName name="M8.01_9_" localSheetId="8">#REF!</definedName>
    <definedName name="M8.01_9_" localSheetId="13">#REF!</definedName>
    <definedName name="M8.01_9_" localSheetId="0">#REF!</definedName>
    <definedName name="M8.01_9_" localSheetId="11">#REF!</definedName>
    <definedName name="M8.01_9_" localSheetId="12">#REF!</definedName>
    <definedName name="M8.01_9_" localSheetId="14">#REF!</definedName>
    <definedName name="M8.01_9_" localSheetId="1">#REF!</definedName>
    <definedName name="M8.01_9_" localSheetId="7">#REF!</definedName>
    <definedName name="M8.01_9_" localSheetId="9">#REF!</definedName>
    <definedName name="M8.01_9_" localSheetId="10">#REF!</definedName>
    <definedName name="M8.01_9_">#REF!</definedName>
    <definedName name="M8.02_13_" localSheetId="8">#REF!</definedName>
    <definedName name="M8.02_13_" localSheetId="13">#REF!</definedName>
    <definedName name="M8.02_13_" localSheetId="0">#REF!</definedName>
    <definedName name="M8.02_13_" localSheetId="11">#REF!</definedName>
    <definedName name="M8.02_13_" localSheetId="12">#REF!</definedName>
    <definedName name="M8.02_13_" localSheetId="14">#REF!</definedName>
    <definedName name="M8.02_13_" localSheetId="1">#REF!</definedName>
    <definedName name="M8.02_13_" localSheetId="7">#REF!</definedName>
    <definedName name="M8.02_13_" localSheetId="9">#REF!</definedName>
    <definedName name="M8.02_13_" localSheetId="10">#REF!</definedName>
    <definedName name="M8.02_13_">#REF!</definedName>
    <definedName name="M8.02_21_A" localSheetId="8">#REF!</definedName>
    <definedName name="M8.02_21_A" localSheetId="13">#REF!</definedName>
    <definedName name="M8.02_21_A" localSheetId="0">#REF!</definedName>
    <definedName name="M8.02_21_A" localSheetId="11">#REF!</definedName>
    <definedName name="M8.02_21_A" localSheetId="12">#REF!</definedName>
    <definedName name="M8.02_21_A" localSheetId="14">#REF!</definedName>
    <definedName name="M8.02_21_A" localSheetId="1">#REF!</definedName>
    <definedName name="M8.02_21_A" localSheetId="7">#REF!</definedName>
    <definedName name="M8.02_21_A" localSheetId="9">#REF!</definedName>
    <definedName name="M8.02_21_A" localSheetId="10">#REF!</definedName>
    <definedName name="M8.02_21_A">#REF!</definedName>
    <definedName name="M8.02_4_" localSheetId="8">#REF!</definedName>
    <definedName name="M8.02_4_" localSheetId="13">#REF!</definedName>
    <definedName name="M8.02_4_" localSheetId="0">#REF!</definedName>
    <definedName name="M8.02_4_" localSheetId="11">#REF!</definedName>
    <definedName name="M8.02_4_" localSheetId="12">#REF!</definedName>
    <definedName name="M8.02_4_" localSheetId="14">#REF!</definedName>
    <definedName name="M8.02_4_" localSheetId="1">#REF!</definedName>
    <definedName name="M8.02_4_" localSheetId="7">#REF!</definedName>
    <definedName name="M8.02_4_" localSheetId="9">#REF!</definedName>
    <definedName name="M8.02_4_" localSheetId="10">#REF!</definedName>
    <definedName name="M8.02_4_">#REF!</definedName>
    <definedName name="M8.03_1_" localSheetId="8">#REF!</definedName>
    <definedName name="M8.03_1_" localSheetId="13">#REF!</definedName>
    <definedName name="M8.03_1_" localSheetId="0">#REF!</definedName>
    <definedName name="M8.03_1_" localSheetId="11">#REF!</definedName>
    <definedName name="M8.03_1_" localSheetId="12">#REF!</definedName>
    <definedName name="M8.03_1_" localSheetId="14">#REF!</definedName>
    <definedName name="M8.03_1_" localSheetId="1">#REF!</definedName>
    <definedName name="M8.03_1_" localSheetId="7">#REF!</definedName>
    <definedName name="M8.03_1_" localSheetId="9">#REF!</definedName>
    <definedName name="M8.03_1_" localSheetId="10">#REF!</definedName>
    <definedName name="M8.03_1_">#REF!</definedName>
    <definedName name="M8.03_2_A" localSheetId="8">#REF!</definedName>
    <definedName name="M8.03_2_A" localSheetId="13">#REF!</definedName>
    <definedName name="M8.03_2_A" localSheetId="0">#REF!</definedName>
    <definedName name="M8.03_2_A" localSheetId="11">#REF!</definedName>
    <definedName name="M8.03_2_A" localSheetId="12">#REF!</definedName>
    <definedName name="M8.03_2_A" localSheetId="14">#REF!</definedName>
    <definedName name="M8.03_2_A" localSheetId="1">#REF!</definedName>
    <definedName name="M8.03_2_A" localSheetId="7">#REF!</definedName>
    <definedName name="M8.03_2_A" localSheetId="9">#REF!</definedName>
    <definedName name="M8.03_2_A" localSheetId="10">#REF!</definedName>
    <definedName name="M8.03_2_A">#REF!</definedName>
    <definedName name="M8.03_4_A" localSheetId="8">#REF!</definedName>
    <definedName name="M8.03_4_A" localSheetId="13">#REF!</definedName>
    <definedName name="M8.03_4_A" localSheetId="0">#REF!</definedName>
    <definedName name="M8.03_4_A" localSheetId="11">#REF!</definedName>
    <definedName name="M8.03_4_A" localSheetId="12">#REF!</definedName>
    <definedName name="M8.03_4_A" localSheetId="14">#REF!</definedName>
    <definedName name="M8.03_4_A" localSheetId="1">#REF!</definedName>
    <definedName name="M8.03_4_A" localSheetId="7">#REF!</definedName>
    <definedName name="M8.03_4_A" localSheetId="9">#REF!</definedName>
    <definedName name="M8.03_4_A" localSheetId="10">#REF!</definedName>
    <definedName name="M8.03_4_A">#REF!</definedName>
    <definedName name="M8.05_2_" localSheetId="8">#REF!</definedName>
    <definedName name="M8.05_2_" localSheetId="13">#REF!</definedName>
    <definedName name="M8.05_2_" localSheetId="0">#REF!</definedName>
    <definedName name="M8.05_2_" localSheetId="11">#REF!</definedName>
    <definedName name="M8.05_2_" localSheetId="12">#REF!</definedName>
    <definedName name="M8.05_2_" localSheetId="14">#REF!</definedName>
    <definedName name="M8.05_2_" localSheetId="1">#REF!</definedName>
    <definedName name="M8.05_2_" localSheetId="7">#REF!</definedName>
    <definedName name="M8.05_2_" localSheetId="9">#REF!</definedName>
    <definedName name="M8.05_2_" localSheetId="10">#REF!</definedName>
    <definedName name="M8.05_2_">#REF!</definedName>
    <definedName name="M8a" localSheetId="8">'[8]THPDMoi  _2_'!#REF!</definedName>
    <definedName name="M8a" localSheetId="13">'[8]THPDMoi  _2_'!#REF!</definedName>
    <definedName name="M8a" localSheetId="0">'[8]THPDMoi  _2_'!#REF!</definedName>
    <definedName name="M8a" localSheetId="11">'[8]THPDMoi  _2_'!#REF!</definedName>
    <definedName name="M8a" localSheetId="12">'[8]THPDMoi  _2_'!#REF!</definedName>
    <definedName name="M8a" localSheetId="14">'[8]THPDMoi  _2_'!#REF!</definedName>
    <definedName name="M8a" localSheetId="1">'[8]THPDMoi  _2_'!#REF!</definedName>
    <definedName name="M8a" localSheetId="7">'[8]THPDMoi  _2_'!#REF!</definedName>
    <definedName name="M8a" localSheetId="9">'[8]THPDMoi  _2_'!#REF!</definedName>
    <definedName name="M8a" localSheetId="10">'[8]THPDMoi  _2_'!#REF!</definedName>
    <definedName name="M8a">'[8]THPDMoi  _2_'!#REF!</definedName>
    <definedName name="M8aa" localSheetId="8">'[8]THPDMoi  _2_'!#REF!</definedName>
    <definedName name="M8aa" localSheetId="13">'[8]THPDMoi  _2_'!#REF!</definedName>
    <definedName name="M8aa" localSheetId="0">'[8]THPDMoi  _2_'!#REF!</definedName>
    <definedName name="M8aa" localSheetId="11">'[8]THPDMoi  _2_'!#REF!</definedName>
    <definedName name="M8aa" localSheetId="12">'[8]THPDMoi  _2_'!#REF!</definedName>
    <definedName name="M8aa" localSheetId="14">'[8]THPDMoi  _2_'!#REF!</definedName>
    <definedName name="M8aa" localSheetId="1">'[8]THPDMoi  _2_'!#REF!</definedName>
    <definedName name="M8aa" localSheetId="7">'[8]THPDMoi  _2_'!#REF!</definedName>
    <definedName name="M8aa" localSheetId="9">'[8]THPDMoi  _2_'!#REF!</definedName>
    <definedName name="M8aa" localSheetId="10">'[8]THPDMoi  _2_'!#REF!</definedName>
    <definedName name="M8aa">'[8]THPDMoi  _2_'!#REF!</definedName>
    <definedName name="m8aanc" localSheetId="8">#REF!</definedName>
    <definedName name="m8aanc" localSheetId="13">#REF!</definedName>
    <definedName name="m8aanc" localSheetId="0">#REF!</definedName>
    <definedName name="m8aanc" localSheetId="11">#REF!</definedName>
    <definedName name="m8aanc" localSheetId="12">#REF!</definedName>
    <definedName name="m8aanc" localSheetId="14">#REF!</definedName>
    <definedName name="m8aanc" localSheetId="1">#REF!</definedName>
    <definedName name="m8aanc" localSheetId="7">#REF!</definedName>
    <definedName name="m8aanc" localSheetId="9">#REF!</definedName>
    <definedName name="m8aanc" localSheetId="10">#REF!</definedName>
    <definedName name="m8aanc">#REF!</definedName>
    <definedName name="m8aavl" localSheetId="8">#REF!</definedName>
    <definedName name="m8aavl" localSheetId="13">#REF!</definedName>
    <definedName name="m8aavl" localSheetId="0">#REF!</definedName>
    <definedName name="m8aavl" localSheetId="11">#REF!</definedName>
    <definedName name="m8aavl" localSheetId="12">#REF!</definedName>
    <definedName name="m8aavl" localSheetId="14">#REF!</definedName>
    <definedName name="m8aavl" localSheetId="1">#REF!</definedName>
    <definedName name="m8aavl" localSheetId="7">#REF!</definedName>
    <definedName name="m8aavl" localSheetId="9">#REF!</definedName>
    <definedName name="m8aavl" localSheetId="10">#REF!</definedName>
    <definedName name="m8aavl">#REF!</definedName>
    <definedName name="m8amtc" localSheetId="8">'[8]t_h HA THE'!#REF!</definedName>
    <definedName name="m8amtc" localSheetId="13">'[8]t_h HA THE'!#REF!</definedName>
    <definedName name="m8amtc" localSheetId="0">'[8]t_h HA THE'!#REF!</definedName>
    <definedName name="m8amtc" localSheetId="11">'[8]t_h HA THE'!#REF!</definedName>
    <definedName name="m8amtc" localSheetId="12">'[8]t_h HA THE'!#REF!</definedName>
    <definedName name="m8amtc" localSheetId="14">'[8]t_h HA THE'!#REF!</definedName>
    <definedName name="m8amtc" localSheetId="1">'[8]t_h HA THE'!#REF!</definedName>
    <definedName name="m8amtc" localSheetId="7">'[8]t_h HA THE'!#REF!</definedName>
    <definedName name="m8amtc" localSheetId="9">'[8]t_h HA THE'!#REF!</definedName>
    <definedName name="m8amtc" localSheetId="10">'[8]t_h HA THE'!#REF!</definedName>
    <definedName name="m8amtc">'[8]t_h HA THE'!#REF!</definedName>
    <definedName name="m8anc" localSheetId="8">[8]lam_moi!#REF!</definedName>
    <definedName name="m8anc" localSheetId="13">[8]lam_moi!#REF!</definedName>
    <definedName name="m8anc" localSheetId="0">[8]lam_moi!#REF!</definedName>
    <definedName name="m8anc" localSheetId="11">[8]lam_moi!#REF!</definedName>
    <definedName name="m8anc" localSheetId="12">[8]lam_moi!#REF!</definedName>
    <definedName name="m8anc" localSheetId="14">[8]lam_moi!#REF!</definedName>
    <definedName name="m8anc" localSheetId="1">[8]lam_moi!#REF!</definedName>
    <definedName name="m8anc" localSheetId="7">[8]lam_moi!#REF!</definedName>
    <definedName name="m8anc" localSheetId="9">[8]lam_moi!#REF!</definedName>
    <definedName name="m8anc" localSheetId="10">[8]lam_moi!#REF!</definedName>
    <definedName name="m8anc">[8]lam_moi!#REF!</definedName>
    <definedName name="m8avl" localSheetId="8">[8]lam_moi!#REF!</definedName>
    <definedName name="m8avl" localSheetId="13">[8]lam_moi!#REF!</definedName>
    <definedName name="m8avl" localSheetId="0">[8]lam_moi!#REF!</definedName>
    <definedName name="m8avl" localSheetId="11">[8]lam_moi!#REF!</definedName>
    <definedName name="m8avl" localSheetId="12">[8]lam_moi!#REF!</definedName>
    <definedName name="m8avl" localSheetId="14">[8]lam_moi!#REF!</definedName>
    <definedName name="m8avl" localSheetId="1">[8]lam_moi!#REF!</definedName>
    <definedName name="m8avl" localSheetId="7">[8]lam_moi!#REF!</definedName>
    <definedName name="m8avl" localSheetId="9">[8]lam_moi!#REF!</definedName>
    <definedName name="m8avl" localSheetId="10">[8]lam_moi!#REF!</definedName>
    <definedName name="m8avl">[8]lam_moi!#REF!</definedName>
    <definedName name="M9.02" localSheetId="8">#REF!</definedName>
    <definedName name="M9.02" localSheetId="13">#REF!</definedName>
    <definedName name="M9.02" localSheetId="0">#REF!</definedName>
    <definedName name="M9.02" localSheetId="11">#REF!</definedName>
    <definedName name="M9.02" localSheetId="12">#REF!</definedName>
    <definedName name="M9.02" localSheetId="14">#REF!</definedName>
    <definedName name="M9.02" localSheetId="1">#REF!</definedName>
    <definedName name="M9.02" localSheetId="7">#REF!</definedName>
    <definedName name="M9.02" localSheetId="9">#REF!</definedName>
    <definedName name="M9.02" localSheetId="10">#REF!</definedName>
    <definedName name="M9.02">#REF!</definedName>
    <definedName name="M9.05_1_" localSheetId="8">#REF!</definedName>
    <definedName name="M9.05_1_" localSheetId="13">#REF!</definedName>
    <definedName name="M9.05_1_" localSheetId="0">#REF!</definedName>
    <definedName name="M9.05_1_" localSheetId="11">#REF!</definedName>
    <definedName name="M9.05_1_" localSheetId="12">#REF!</definedName>
    <definedName name="M9.05_1_" localSheetId="14">#REF!</definedName>
    <definedName name="M9.05_1_" localSheetId="1">#REF!</definedName>
    <definedName name="M9.05_1_" localSheetId="7">#REF!</definedName>
    <definedName name="M9.05_1_" localSheetId="9">#REF!</definedName>
    <definedName name="M9.05_1_" localSheetId="10">#REF!</definedName>
    <definedName name="M9.05_1_">#REF!</definedName>
    <definedName name="M9.09_1_" localSheetId="8">#REF!</definedName>
    <definedName name="M9.09_1_" localSheetId="13">#REF!</definedName>
    <definedName name="M9.09_1_" localSheetId="0">#REF!</definedName>
    <definedName name="M9.09_1_" localSheetId="11">#REF!</definedName>
    <definedName name="M9.09_1_" localSheetId="12">#REF!</definedName>
    <definedName name="M9.09_1_" localSheetId="14">#REF!</definedName>
    <definedName name="M9.09_1_" localSheetId="1">#REF!</definedName>
    <definedName name="M9.09_1_" localSheetId="7">#REF!</definedName>
    <definedName name="M9.09_1_" localSheetId="9">#REF!</definedName>
    <definedName name="M9.09_1_" localSheetId="10">#REF!</definedName>
    <definedName name="M9.09_1_">#REF!</definedName>
    <definedName name="Ma3pnc" localSheetId="8">#REF!</definedName>
    <definedName name="Ma3pnc" localSheetId="13">#REF!</definedName>
    <definedName name="Ma3pnc" localSheetId="0">#REF!</definedName>
    <definedName name="Ma3pnc" localSheetId="11">#REF!</definedName>
    <definedName name="Ma3pnc" localSheetId="12">#REF!</definedName>
    <definedName name="Ma3pnc" localSheetId="14">#REF!</definedName>
    <definedName name="Ma3pnc" localSheetId="1">#REF!</definedName>
    <definedName name="Ma3pnc" localSheetId="7">#REF!</definedName>
    <definedName name="Ma3pnc" localSheetId="9">#REF!</definedName>
    <definedName name="Ma3pnc" localSheetId="10">#REF!</definedName>
    <definedName name="Ma3pnc">#REF!</definedName>
    <definedName name="Ma3pvl" localSheetId="8">#REF!</definedName>
    <definedName name="Ma3pvl" localSheetId="13">#REF!</definedName>
    <definedName name="Ma3pvl" localSheetId="0">#REF!</definedName>
    <definedName name="Ma3pvl" localSheetId="11">#REF!</definedName>
    <definedName name="Ma3pvl" localSheetId="12">#REF!</definedName>
    <definedName name="Ma3pvl" localSheetId="14">#REF!</definedName>
    <definedName name="Ma3pvl" localSheetId="1">#REF!</definedName>
    <definedName name="Ma3pvl" localSheetId="7">#REF!</definedName>
    <definedName name="Ma3pvl" localSheetId="9">#REF!</definedName>
    <definedName name="Ma3pvl" localSheetId="10">#REF!</definedName>
    <definedName name="Ma3pvl">#REF!</definedName>
    <definedName name="Maa3pnc" localSheetId="8">#REF!</definedName>
    <definedName name="Maa3pnc" localSheetId="13">#REF!</definedName>
    <definedName name="Maa3pnc" localSheetId="0">#REF!</definedName>
    <definedName name="Maa3pnc" localSheetId="11">#REF!</definedName>
    <definedName name="Maa3pnc" localSheetId="12">#REF!</definedName>
    <definedName name="Maa3pnc" localSheetId="14">#REF!</definedName>
    <definedName name="Maa3pnc" localSheetId="1">#REF!</definedName>
    <definedName name="Maa3pnc" localSheetId="7">#REF!</definedName>
    <definedName name="Maa3pnc" localSheetId="9">#REF!</definedName>
    <definedName name="Maa3pnc" localSheetId="10">#REF!</definedName>
    <definedName name="Maa3pnc">#REF!</definedName>
    <definedName name="Maa3pvl" localSheetId="8">#REF!</definedName>
    <definedName name="Maa3pvl" localSheetId="13">#REF!</definedName>
    <definedName name="Maa3pvl" localSheetId="0">#REF!</definedName>
    <definedName name="Maa3pvl" localSheetId="11">#REF!</definedName>
    <definedName name="Maa3pvl" localSheetId="12">#REF!</definedName>
    <definedName name="Maa3pvl" localSheetId="14">#REF!</definedName>
    <definedName name="Maa3pvl" localSheetId="1">#REF!</definedName>
    <definedName name="Maa3pvl" localSheetId="7">#REF!</definedName>
    <definedName name="Maa3pvl" localSheetId="9">#REF!</definedName>
    <definedName name="Maa3pvl" localSheetId="10">#REF!</definedName>
    <definedName name="Maa3pvl">#REF!</definedName>
    <definedName name="maint" localSheetId="8">#REF!</definedName>
    <definedName name="maint" localSheetId="13">#REF!</definedName>
    <definedName name="maint" localSheetId="0">#REF!</definedName>
    <definedName name="maint" localSheetId="11">#REF!</definedName>
    <definedName name="maint" localSheetId="12">#REF!</definedName>
    <definedName name="maint" localSheetId="14">#REF!</definedName>
    <definedName name="maint" localSheetId="1">#REF!</definedName>
    <definedName name="maint" localSheetId="7">#REF!</definedName>
    <definedName name="maint" localSheetId="9">#REF!</definedName>
    <definedName name="maint" localSheetId="10">#REF!</definedName>
    <definedName name="maint">#REF!</definedName>
    <definedName name="MAJOR" localSheetId="8">#REF!</definedName>
    <definedName name="MAJOR" localSheetId="13">#REF!</definedName>
    <definedName name="MAJOR" localSheetId="0">#REF!</definedName>
    <definedName name="MAJOR" localSheetId="11">#REF!</definedName>
    <definedName name="MAJOR" localSheetId="12">#REF!</definedName>
    <definedName name="MAJOR" localSheetId="14">#REF!</definedName>
    <definedName name="MAJOR" localSheetId="1">#REF!</definedName>
    <definedName name="MAJOR" localSheetId="7">#REF!</definedName>
    <definedName name="MAJOR" localSheetId="9">#REF!</definedName>
    <definedName name="MAJOR" localSheetId="10">#REF!</definedName>
    <definedName name="MAJOR">#REF!</definedName>
    <definedName name="man" localSheetId="8">#REF!</definedName>
    <definedName name="man" localSheetId="13">#REF!</definedName>
    <definedName name="man" localSheetId="0">#REF!</definedName>
    <definedName name="man" localSheetId="11">#REF!</definedName>
    <definedName name="man" localSheetId="12">#REF!</definedName>
    <definedName name="man" localSheetId="14">#REF!</definedName>
    <definedName name="man" localSheetId="1">#REF!</definedName>
    <definedName name="man" localSheetId="7">#REF!</definedName>
    <definedName name="man" localSheetId="9">#REF!</definedName>
    <definedName name="man" localSheetId="10">#REF!</definedName>
    <definedName name="man">#REF!</definedName>
    <definedName name="mandor" localSheetId="8">'[45]DU&amp;B'!#REF!</definedName>
    <definedName name="mandor" localSheetId="13">'[45]DU&amp;B'!#REF!</definedName>
    <definedName name="mandor" localSheetId="0">'[45]DU&amp;B'!#REF!</definedName>
    <definedName name="mandor" localSheetId="11">'[45]DU&amp;B'!#REF!</definedName>
    <definedName name="mandor" localSheetId="12">'[45]DU&amp;B'!#REF!</definedName>
    <definedName name="mandor" localSheetId="14">'[45]DU&amp;B'!#REF!</definedName>
    <definedName name="mandor" localSheetId="1">'[45]DU&amp;B'!#REF!</definedName>
    <definedName name="mandor" localSheetId="7">'[45]DU&amp;B'!#REF!</definedName>
    <definedName name="mandor" localSheetId="9">'[45]DU&amp;B'!#REF!</definedName>
    <definedName name="mandor" localSheetId="10">'[45]DU&amp;B'!#REF!</definedName>
    <definedName name="mandor">'[45]DU&amp;B'!#REF!</definedName>
    <definedName name="MANDOR311">[1]ANL!$J$438</definedName>
    <definedName name="MANDOR311_1" localSheetId="8">#REF!</definedName>
    <definedName name="MANDOR311_1" localSheetId="13">#REF!</definedName>
    <definedName name="MANDOR311_1" localSheetId="0">#REF!</definedName>
    <definedName name="MANDOR311_1" localSheetId="11">#REF!</definedName>
    <definedName name="MANDOR311_1" localSheetId="12">#REF!</definedName>
    <definedName name="MANDOR311_1" localSheetId="14">#REF!</definedName>
    <definedName name="MANDOR311_1" localSheetId="1">#REF!</definedName>
    <definedName name="MANDOR311_1" localSheetId="7">#REF!</definedName>
    <definedName name="MANDOR311_1" localSheetId="9">#REF!</definedName>
    <definedName name="MANDOR311_1" localSheetId="10">#REF!</definedName>
    <definedName name="MANDOR311_1">#REF!</definedName>
    <definedName name="MANDOR311_3">[28]ANL!$J$438</definedName>
    <definedName name="MANDOR312">[1]ANL!$J$598</definedName>
    <definedName name="MANDOR312_1" localSheetId="8">#REF!</definedName>
    <definedName name="MANDOR312_1" localSheetId="13">#REF!</definedName>
    <definedName name="MANDOR312_1" localSheetId="0">#REF!</definedName>
    <definedName name="MANDOR312_1" localSheetId="11">#REF!</definedName>
    <definedName name="MANDOR312_1" localSheetId="12">#REF!</definedName>
    <definedName name="MANDOR312_1" localSheetId="14">#REF!</definedName>
    <definedName name="MANDOR312_1" localSheetId="1">#REF!</definedName>
    <definedName name="MANDOR312_1" localSheetId="7">#REF!</definedName>
    <definedName name="MANDOR312_1" localSheetId="9">#REF!</definedName>
    <definedName name="MANDOR312_1" localSheetId="10">#REF!</definedName>
    <definedName name="MANDOR312_1">#REF!</definedName>
    <definedName name="MANDOR312_3">[28]ANL!$J$598</definedName>
    <definedName name="MANDOR33">[1]ANL!$J$1648</definedName>
    <definedName name="MANDOR33_1" localSheetId="8">#REF!</definedName>
    <definedName name="MANDOR33_1" localSheetId="13">#REF!</definedName>
    <definedName name="MANDOR33_1" localSheetId="0">#REF!</definedName>
    <definedName name="MANDOR33_1" localSheetId="11">#REF!</definedName>
    <definedName name="MANDOR33_1" localSheetId="12">#REF!</definedName>
    <definedName name="MANDOR33_1" localSheetId="14">#REF!</definedName>
    <definedName name="MANDOR33_1" localSheetId="1">#REF!</definedName>
    <definedName name="MANDOR33_1" localSheetId="7">#REF!</definedName>
    <definedName name="MANDOR33_1" localSheetId="9">#REF!</definedName>
    <definedName name="MANDOR33_1" localSheetId="10">#REF!</definedName>
    <definedName name="MANDOR33_1">#REF!</definedName>
    <definedName name="MANDOR33_3">[28]ANL!$J$1648</definedName>
    <definedName name="MANDOR511">[1]ANL!$J$2186</definedName>
    <definedName name="MANDOR511_1" localSheetId="8">#REF!</definedName>
    <definedName name="MANDOR511_1" localSheetId="13">#REF!</definedName>
    <definedName name="MANDOR511_1" localSheetId="0">#REF!</definedName>
    <definedName name="MANDOR511_1" localSheetId="11">#REF!</definedName>
    <definedName name="MANDOR511_1" localSheetId="12">#REF!</definedName>
    <definedName name="MANDOR511_1" localSheetId="14">#REF!</definedName>
    <definedName name="MANDOR511_1" localSheetId="1">#REF!</definedName>
    <definedName name="MANDOR511_1" localSheetId="7">#REF!</definedName>
    <definedName name="MANDOR511_1" localSheetId="9">#REF!</definedName>
    <definedName name="MANDOR511_1" localSheetId="10">#REF!</definedName>
    <definedName name="MANDOR511_1">#REF!</definedName>
    <definedName name="MANDOR511_3">[28]ANL!$J$2186</definedName>
    <definedName name="MANDOR512">[1]ANL!$J$2341</definedName>
    <definedName name="MANDOR512_1" localSheetId="8">#REF!</definedName>
    <definedName name="MANDOR512_1" localSheetId="13">#REF!</definedName>
    <definedName name="MANDOR512_1" localSheetId="0">#REF!</definedName>
    <definedName name="MANDOR512_1" localSheetId="11">#REF!</definedName>
    <definedName name="MANDOR512_1" localSheetId="12">#REF!</definedName>
    <definedName name="MANDOR512_1" localSheetId="14">#REF!</definedName>
    <definedName name="MANDOR512_1" localSheetId="1">#REF!</definedName>
    <definedName name="MANDOR512_1" localSheetId="7">#REF!</definedName>
    <definedName name="MANDOR512_1" localSheetId="9">#REF!</definedName>
    <definedName name="MANDOR512_1" localSheetId="10">#REF!</definedName>
    <definedName name="MANDOR512_1">#REF!</definedName>
    <definedName name="MANDOR512_3">[28]ANL!$J$2341</definedName>
    <definedName name="MANDOR521">[1]ANL!$J$2483</definedName>
    <definedName name="MANDOR521_1" localSheetId="8">#REF!</definedName>
    <definedName name="MANDOR521_1" localSheetId="13">#REF!</definedName>
    <definedName name="MANDOR521_1" localSheetId="0">#REF!</definedName>
    <definedName name="MANDOR521_1" localSheetId="11">#REF!</definedName>
    <definedName name="MANDOR521_1" localSheetId="12">#REF!</definedName>
    <definedName name="MANDOR521_1" localSheetId="14">#REF!</definedName>
    <definedName name="MANDOR521_1" localSheetId="1">#REF!</definedName>
    <definedName name="MANDOR521_1" localSheetId="7">#REF!</definedName>
    <definedName name="MANDOR521_1" localSheetId="9">#REF!</definedName>
    <definedName name="MANDOR521_1" localSheetId="10">#REF!</definedName>
    <definedName name="MANDOR521_1">#REF!</definedName>
    <definedName name="MANDOR521_3">[28]ANL!$J$2483</definedName>
    <definedName name="MANDOR611">[1]ANL!$J$2580</definedName>
    <definedName name="MANDOR611_1" localSheetId="8">#REF!</definedName>
    <definedName name="MANDOR611_1" localSheetId="13">#REF!</definedName>
    <definedName name="MANDOR611_1" localSheetId="0">#REF!</definedName>
    <definedName name="MANDOR611_1" localSheetId="11">#REF!</definedName>
    <definedName name="MANDOR611_1" localSheetId="12">#REF!</definedName>
    <definedName name="MANDOR611_1" localSheetId="14">#REF!</definedName>
    <definedName name="MANDOR611_1" localSheetId="1">#REF!</definedName>
    <definedName name="MANDOR611_1" localSheetId="7">#REF!</definedName>
    <definedName name="MANDOR611_1" localSheetId="9">#REF!</definedName>
    <definedName name="MANDOR611_1" localSheetId="10">#REF!</definedName>
    <definedName name="MANDOR611_1">#REF!</definedName>
    <definedName name="MANDOR611_3">[28]ANL!$J$2580</definedName>
    <definedName name="MANDOR753">[1]ANL!$J$5215</definedName>
    <definedName name="MANDOR753_1" localSheetId="8">#REF!</definedName>
    <definedName name="MANDOR753_1" localSheetId="13">#REF!</definedName>
    <definedName name="MANDOR753_1" localSheetId="0">#REF!</definedName>
    <definedName name="MANDOR753_1" localSheetId="11">#REF!</definedName>
    <definedName name="MANDOR753_1" localSheetId="12">#REF!</definedName>
    <definedName name="MANDOR753_1" localSheetId="14">#REF!</definedName>
    <definedName name="MANDOR753_1" localSheetId="1">#REF!</definedName>
    <definedName name="MANDOR753_1" localSheetId="7">#REF!</definedName>
    <definedName name="MANDOR753_1" localSheetId="9">#REF!</definedName>
    <definedName name="MANDOR753_1" localSheetId="10">#REF!</definedName>
    <definedName name="MANDOR753_1">#REF!</definedName>
    <definedName name="MANDOR753_3">[28]ANL!$J$5215</definedName>
    <definedName name="MANDOR818">[1]ANL!$J$6298</definedName>
    <definedName name="MANDOR818_1" localSheetId="8">#REF!</definedName>
    <definedName name="MANDOR818_1" localSheetId="13">#REF!</definedName>
    <definedName name="MANDOR818_1" localSheetId="0">#REF!</definedName>
    <definedName name="MANDOR818_1" localSheetId="11">#REF!</definedName>
    <definedName name="MANDOR818_1" localSheetId="12">#REF!</definedName>
    <definedName name="MANDOR818_1" localSheetId="14">#REF!</definedName>
    <definedName name="MANDOR818_1" localSheetId="1">#REF!</definedName>
    <definedName name="MANDOR818_1" localSheetId="7">#REF!</definedName>
    <definedName name="MANDOR818_1" localSheetId="9">#REF!</definedName>
    <definedName name="MANDOR818_1" localSheetId="10">#REF!</definedName>
    <definedName name="MANDOR818_1">#REF!</definedName>
    <definedName name="MANDOR818_3">[28]ANL!$J$6298</definedName>
    <definedName name="MANDOR819">[1]ANL!$J$6395</definedName>
    <definedName name="MANDOR819_1" localSheetId="8">#REF!</definedName>
    <definedName name="MANDOR819_1" localSheetId="13">#REF!</definedName>
    <definedName name="MANDOR819_1" localSheetId="0">#REF!</definedName>
    <definedName name="MANDOR819_1" localSheetId="11">#REF!</definedName>
    <definedName name="MANDOR819_1" localSheetId="12">#REF!</definedName>
    <definedName name="MANDOR819_1" localSheetId="14">#REF!</definedName>
    <definedName name="MANDOR819_1" localSheetId="1">#REF!</definedName>
    <definedName name="MANDOR819_1" localSheetId="7">#REF!</definedName>
    <definedName name="MANDOR819_1" localSheetId="9">#REF!</definedName>
    <definedName name="MANDOR819_1" localSheetId="10">#REF!</definedName>
    <definedName name="MANDOR819_1">#REF!</definedName>
    <definedName name="MANDOR819_3">[28]ANL!$J$6395</definedName>
    <definedName name="marine" localSheetId="8">'[33]harga lama'!#REF!</definedName>
    <definedName name="marine" localSheetId="13">'[33]harga lama'!#REF!</definedName>
    <definedName name="marine" localSheetId="0">'[33]harga lama'!#REF!</definedName>
    <definedName name="marine" localSheetId="11">'[33]harga lama'!#REF!</definedName>
    <definedName name="marine" localSheetId="12">'[33]harga lama'!#REF!</definedName>
    <definedName name="marine" localSheetId="14">'[33]harga lama'!#REF!</definedName>
    <definedName name="marine" localSheetId="1">'[33]harga lama'!#REF!</definedName>
    <definedName name="marine" localSheetId="7">'[33]harga lama'!#REF!</definedName>
    <definedName name="marine" localSheetId="9">'[33]harga lama'!#REF!</definedName>
    <definedName name="marine" localSheetId="10">'[33]harga lama'!#REF!</definedName>
    <definedName name="marine">'[33]harga lama'!#REF!</definedName>
    <definedName name="marking" localSheetId="8">#REF!</definedName>
    <definedName name="marking" localSheetId="13">#REF!</definedName>
    <definedName name="marking" localSheetId="0">#REF!</definedName>
    <definedName name="marking" localSheetId="11">#REF!</definedName>
    <definedName name="marking" localSheetId="12">#REF!</definedName>
    <definedName name="marking" localSheetId="14">#REF!</definedName>
    <definedName name="marking" localSheetId="1">#REF!</definedName>
    <definedName name="marking" localSheetId="7">#REF!</definedName>
    <definedName name="marking" localSheetId="9">#REF!</definedName>
    <definedName name="marking" localSheetId="10">#REF!</definedName>
    <definedName name="marking">#REF!</definedName>
    <definedName name="MATERIAL" localSheetId="8">#REF!</definedName>
    <definedName name="MATERIAL" localSheetId="13">#REF!</definedName>
    <definedName name="MATERIAL" localSheetId="0">#REF!</definedName>
    <definedName name="MATERIAL" localSheetId="11">#REF!</definedName>
    <definedName name="MATERIAL" localSheetId="12">#REF!</definedName>
    <definedName name="MATERIAL" localSheetId="14">#REF!</definedName>
    <definedName name="MATERIAL" localSheetId="1">#REF!</definedName>
    <definedName name="MATERIAL" localSheetId="7">#REF!</definedName>
    <definedName name="MATERIAL" localSheetId="9">#REF!</definedName>
    <definedName name="MATERIAL" localSheetId="10">#REF!</definedName>
    <definedName name="MATERIAL">#REF!</definedName>
    <definedName name="Mba1p" localSheetId="8">#REF!</definedName>
    <definedName name="Mba1p" localSheetId="13">#REF!</definedName>
    <definedName name="Mba1p" localSheetId="0">#REF!</definedName>
    <definedName name="Mba1p" localSheetId="11">#REF!</definedName>
    <definedName name="Mba1p" localSheetId="12">#REF!</definedName>
    <definedName name="Mba1p" localSheetId="14">#REF!</definedName>
    <definedName name="Mba1p" localSheetId="1">#REF!</definedName>
    <definedName name="Mba1p" localSheetId="7">#REF!</definedName>
    <definedName name="Mba1p" localSheetId="9">#REF!</definedName>
    <definedName name="Mba1p" localSheetId="10">#REF!</definedName>
    <definedName name="Mba1p">#REF!</definedName>
    <definedName name="Mba3p" localSheetId="8">#REF!</definedName>
    <definedName name="Mba3p" localSheetId="13">#REF!</definedName>
    <definedName name="Mba3p" localSheetId="0">#REF!</definedName>
    <definedName name="Mba3p" localSheetId="11">#REF!</definedName>
    <definedName name="Mba3p" localSheetId="12">#REF!</definedName>
    <definedName name="Mba3p" localSheetId="14">#REF!</definedName>
    <definedName name="Mba3p" localSheetId="1">#REF!</definedName>
    <definedName name="Mba3p" localSheetId="7">#REF!</definedName>
    <definedName name="Mba3p" localSheetId="9">#REF!</definedName>
    <definedName name="Mba3p" localSheetId="10">#REF!</definedName>
    <definedName name="Mba3p">#REF!</definedName>
    <definedName name="Mbb3p" localSheetId="8">#REF!</definedName>
    <definedName name="Mbb3p" localSheetId="13">#REF!</definedName>
    <definedName name="Mbb3p" localSheetId="0">#REF!</definedName>
    <definedName name="Mbb3p" localSheetId="11">#REF!</definedName>
    <definedName name="Mbb3p" localSheetId="12">#REF!</definedName>
    <definedName name="Mbb3p" localSheetId="14">#REF!</definedName>
    <definedName name="Mbb3p" localSheetId="1">#REF!</definedName>
    <definedName name="Mbb3p" localSheetId="7">#REF!</definedName>
    <definedName name="Mbb3p" localSheetId="9">#REF!</definedName>
    <definedName name="Mbb3p" localSheetId="10">#REF!</definedName>
    <definedName name="Mbb3p">#REF!</definedName>
    <definedName name="Mbn1p" localSheetId="8">#REF!</definedName>
    <definedName name="Mbn1p" localSheetId="13">#REF!</definedName>
    <definedName name="Mbn1p" localSheetId="0">#REF!</definedName>
    <definedName name="Mbn1p" localSheetId="11">#REF!</definedName>
    <definedName name="Mbn1p" localSheetId="12">#REF!</definedName>
    <definedName name="Mbn1p" localSheetId="14">#REF!</definedName>
    <definedName name="Mbn1p" localSheetId="1">#REF!</definedName>
    <definedName name="Mbn1p" localSheetId="7">#REF!</definedName>
    <definedName name="Mbn1p" localSheetId="9">#REF!</definedName>
    <definedName name="Mbn1p" localSheetId="10">#REF!</definedName>
    <definedName name="Mbn1p">#REF!</definedName>
    <definedName name="mbnc" localSheetId="8">[8]lam_moi!#REF!</definedName>
    <definedName name="mbnc" localSheetId="13">[8]lam_moi!#REF!</definedName>
    <definedName name="mbnc" localSheetId="0">[8]lam_moi!#REF!</definedName>
    <definedName name="mbnc" localSheetId="11">[8]lam_moi!#REF!</definedName>
    <definedName name="mbnc" localSheetId="12">[8]lam_moi!#REF!</definedName>
    <definedName name="mbnc" localSheetId="14">[8]lam_moi!#REF!</definedName>
    <definedName name="mbnc" localSheetId="1">[8]lam_moi!#REF!</definedName>
    <definedName name="mbnc" localSheetId="7">[8]lam_moi!#REF!</definedName>
    <definedName name="mbnc" localSheetId="9">[8]lam_moi!#REF!</definedName>
    <definedName name="mbnc" localSheetId="10">[8]lam_moi!#REF!</definedName>
    <definedName name="mbnc">[8]lam_moi!#REF!</definedName>
    <definedName name="MBOT" localSheetId="8">#REF!</definedName>
    <definedName name="MBOT" localSheetId="13">#REF!</definedName>
    <definedName name="MBOT" localSheetId="0">#REF!</definedName>
    <definedName name="MBOT" localSheetId="11">#REF!</definedName>
    <definedName name="MBOT" localSheetId="12">#REF!</definedName>
    <definedName name="MBOT" localSheetId="14">#REF!</definedName>
    <definedName name="MBOT" localSheetId="1">#REF!</definedName>
    <definedName name="MBOT" localSheetId="7">#REF!</definedName>
    <definedName name="MBOT" localSheetId="9">#REF!</definedName>
    <definedName name="MBOT" localSheetId="10">#REF!</definedName>
    <definedName name="MBOT">#REF!</definedName>
    <definedName name="mbvl" localSheetId="8">[8]lam_moi!#REF!</definedName>
    <definedName name="mbvl" localSheetId="13">[8]lam_moi!#REF!</definedName>
    <definedName name="mbvl" localSheetId="0">[8]lam_moi!#REF!</definedName>
    <definedName name="mbvl" localSheetId="11">[8]lam_moi!#REF!</definedName>
    <definedName name="mbvl" localSheetId="12">[8]lam_moi!#REF!</definedName>
    <definedName name="mbvl" localSheetId="14">[8]lam_moi!#REF!</definedName>
    <definedName name="mbvl" localSheetId="1">[8]lam_moi!#REF!</definedName>
    <definedName name="mbvl" localSheetId="7">[8]lam_moi!#REF!</definedName>
    <definedName name="mbvl" localSheetId="9">[8]lam_moi!#REF!</definedName>
    <definedName name="mbvl" localSheetId="10">[8]lam_moi!#REF!</definedName>
    <definedName name="mbvl">[8]lam_moi!#REF!</definedName>
    <definedName name="mekanik" localSheetId="8">'[45]DU&amp;B'!#REF!</definedName>
    <definedName name="mekanik" localSheetId="13">'[45]DU&amp;B'!#REF!</definedName>
    <definedName name="mekanik" localSheetId="0">'[45]DU&amp;B'!#REF!</definedName>
    <definedName name="mekanik" localSheetId="11">'[45]DU&amp;B'!#REF!</definedName>
    <definedName name="mekanik" localSheetId="12">'[45]DU&amp;B'!#REF!</definedName>
    <definedName name="mekanik" localSheetId="14">'[45]DU&amp;B'!#REF!</definedName>
    <definedName name="mekanik" localSheetId="1">'[45]DU&amp;B'!#REF!</definedName>
    <definedName name="mekanik" localSheetId="7">'[45]DU&amp;B'!#REF!</definedName>
    <definedName name="mekanik" localSheetId="9">'[45]DU&amp;B'!#REF!</definedName>
    <definedName name="mekanik" localSheetId="10">'[45]DU&amp;B'!#REF!</definedName>
    <definedName name="mekanik">'[45]DU&amp;B'!#REF!</definedName>
    <definedName name="Mekhanik___Supir">[43]HARGA!$D$18</definedName>
    <definedName name="MENU">[1]Menu!$B$1</definedName>
    <definedName name="MENU_1" localSheetId="8">#REF!</definedName>
    <definedName name="MENU_1" localSheetId="13">#REF!</definedName>
    <definedName name="MENU_1" localSheetId="0">#REF!</definedName>
    <definedName name="MENU_1" localSheetId="11">#REF!</definedName>
    <definedName name="MENU_1" localSheetId="12">#REF!</definedName>
    <definedName name="MENU_1" localSheetId="14">#REF!</definedName>
    <definedName name="MENU_1" localSheetId="1">#REF!</definedName>
    <definedName name="MENU_1" localSheetId="7">#REF!</definedName>
    <definedName name="MENU_1" localSheetId="9">#REF!</definedName>
    <definedName name="MENU_1" localSheetId="10">#REF!</definedName>
    <definedName name="MENU_1">#REF!</definedName>
    <definedName name="MENU_3" localSheetId="8">#REF!</definedName>
    <definedName name="MENU_3" localSheetId="13">#REF!</definedName>
    <definedName name="MENU_3" localSheetId="0">#REF!</definedName>
    <definedName name="MENU_3" localSheetId="11">#REF!</definedName>
    <definedName name="MENU_3" localSheetId="12">#REF!</definedName>
    <definedName name="MENU_3" localSheetId="14">#REF!</definedName>
    <definedName name="MENU_3" localSheetId="1">#REF!</definedName>
    <definedName name="MENU_3" localSheetId="7">#REF!</definedName>
    <definedName name="MENU_3" localSheetId="9">#REF!</definedName>
    <definedName name="MENU_3" localSheetId="10">#REF!</definedName>
    <definedName name="MENU_3">#REF!</definedName>
    <definedName name="MENUBOQ" localSheetId="8">#REF!</definedName>
    <definedName name="MENUBOQ" localSheetId="13">#REF!</definedName>
    <definedName name="MENUBOQ" localSheetId="0">#REF!</definedName>
    <definedName name="MENUBOQ" localSheetId="11">#REF!</definedName>
    <definedName name="MENUBOQ" localSheetId="12">#REF!</definedName>
    <definedName name="MENUBOQ" localSheetId="14">#REF!</definedName>
    <definedName name="MENUBOQ" localSheetId="1">#REF!</definedName>
    <definedName name="MENUBOQ" localSheetId="7">#REF!</definedName>
    <definedName name="MENUBOQ" localSheetId="9">#REF!</definedName>
    <definedName name="MENUBOQ" localSheetId="10">#REF!</definedName>
    <definedName name="MENUBOQ">#REF!</definedName>
    <definedName name="mesingilas" localSheetId="8">'[33]harga lama'!#REF!</definedName>
    <definedName name="mesingilas" localSheetId="13">'[33]harga lama'!#REF!</definedName>
    <definedName name="mesingilas" localSheetId="0">'[33]harga lama'!#REF!</definedName>
    <definedName name="mesingilas" localSheetId="11">'[33]harga lama'!#REF!</definedName>
    <definedName name="mesingilas" localSheetId="12">'[33]harga lama'!#REF!</definedName>
    <definedName name="mesingilas" localSheetId="14">'[33]harga lama'!#REF!</definedName>
    <definedName name="mesingilas" localSheetId="1">'[33]harga lama'!#REF!</definedName>
    <definedName name="mesingilas" localSheetId="7">'[33]harga lama'!#REF!</definedName>
    <definedName name="mesingilas" localSheetId="9">'[33]harga lama'!#REF!</definedName>
    <definedName name="mesingilas" localSheetId="10">'[33]harga lama'!#REF!</definedName>
    <definedName name="mesingilas">'[33]harga lama'!#REF!</definedName>
    <definedName name="mesinlas" localSheetId="8">'[33]harga lama'!#REF!</definedName>
    <definedName name="mesinlas" localSheetId="13">'[33]harga lama'!#REF!</definedName>
    <definedName name="mesinlas" localSheetId="0">'[33]harga lama'!#REF!</definedName>
    <definedName name="mesinlas" localSheetId="11">'[33]harga lama'!#REF!</definedName>
    <definedName name="mesinlas" localSheetId="12">'[33]harga lama'!#REF!</definedName>
    <definedName name="mesinlas" localSheetId="14">'[33]harga lama'!#REF!</definedName>
    <definedName name="mesinlas" localSheetId="1">'[33]harga lama'!#REF!</definedName>
    <definedName name="mesinlas" localSheetId="7">'[33]harga lama'!#REF!</definedName>
    <definedName name="mesinlas" localSheetId="9">'[33]harga lama'!#REF!</definedName>
    <definedName name="mesinlas" localSheetId="10">'[33]harga lama'!#REF!</definedName>
    <definedName name="mesinlas">'[33]harga lama'!#REF!</definedName>
    <definedName name="METODA" localSheetId="8">#REF!</definedName>
    <definedName name="METODA" localSheetId="13">#REF!</definedName>
    <definedName name="METODA" localSheetId="0">#REF!</definedName>
    <definedName name="METODA" localSheetId="11">#REF!</definedName>
    <definedName name="METODA" localSheetId="12">#REF!</definedName>
    <definedName name="METODA" localSheetId="14">#REF!</definedName>
    <definedName name="METODA" localSheetId="1">#REF!</definedName>
    <definedName name="METODA" localSheetId="7">#REF!</definedName>
    <definedName name="METODA" localSheetId="9">#REF!</definedName>
    <definedName name="METODA" localSheetId="10">#REF!</definedName>
    <definedName name="METODA">#REF!</definedName>
    <definedName name="mg" localSheetId="8">#REF!</definedName>
    <definedName name="mg" localSheetId="13">#REF!</definedName>
    <definedName name="mg" localSheetId="0">#REF!</definedName>
    <definedName name="mg" localSheetId="11">#REF!</definedName>
    <definedName name="mg" localSheetId="12">#REF!</definedName>
    <definedName name="mg" localSheetId="14">#REF!</definedName>
    <definedName name="mg" localSheetId="1">#REF!</definedName>
    <definedName name="mg" localSheetId="7">#REF!</definedName>
    <definedName name="mg" localSheetId="9">#REF!</definedName>
    <definedName name="mg" localSheetId="10">#REF!</definedName>
    <definedName name="mg">#REF!</definedName>
    <definedName name="mgrader" localSheetId="8">#REF!</definedName>
    <definedName name="mgrader" localSheetId="13">#REF!</definedName>
    <definedName name="mgrader" localSheetId="0">#REF!</definedName>
    <definedName name="mgrader" localSheetId="11">#REF!</definedName>
    <definedName name="mgrader" localSheetId="12">#REF!</definedName>
    <definedName name="mgrader" localSheetId="14">#REF!</definedName>
    <definedName name="mgrader" localSheetId="1">#REF!</definedName>
    <definedName name="mgrader" localSheetId="7">#REF!</definedName>
    <definedName name="mgrader" localSheetId="9">#REF!</definedName>
    <definedName name="mgrader" localSheetId="10">#REF!</definedName>
    <definedName name="mgrader">#REF!</definedName>
    <definedName name="MINOR" localSheetId="8">#REF!</definedName>
    <definedName name="MINOR" localSheetId="13">#REF!</definedName>
    <definedName name="MINOR" localSheetId="0">#REF!</definedName>
    <definedName name="MINOR" localSheetId="11">#REF!</definedName>
    <definedName name="MINOR" localSheetId="12">#REF!</definedName>
    <definedName name="MINOR" localSheetId="14">#REF!</definedName>
    <definedName name="MINOR" localSheetId="1">#REF!</definedName>
    <definedName name="MINOR" localSheetId="7">#REF!</definedName>
    <definedName name="MINOR" localSheetId="9">#REF!</definedName>
    <definedName name="MINOR" localSheetId="10">#REF!</definedName>
    <definedName name="MINOR">#REF!</definedName>
    <definedName name="MINOR_1" localSheetId="8">'[16]Kuantitas &amp; Harga'!#REF!</definedName>
    <definedName name="MINOR_1" localSheetId="13">'[16]Kuantitas &amp; Harga'!#REF!</definedName>
    <definedName name="MINOR_1" localSheetId="0">'[16]Kuantitas &amp; Harga'!#REF!</definedName>
    <definedName name="MINOR_1" localSheetId="11">'[16]Kuantitas &amp; Harga'!#REF!</definedName>
    <definedName name="MINOR_1" localSheetId="12">'[16]Kuantitas &amp; Harga'!#REF!</definedName>
    <definedName name="MINOR_1" localSheetId="14">'[16]Kuantitas &amp; Harga'!#REF!</definedName>
    <definedName name="MINOR_1" localSheetId="1">'[16]Kuantitas &amp; Harga'!#REF!</definedName>
    <definedName name="MINOR_1" localSheetId="7">'[16]Kuantitas &amp; Harga'!#REF!</definedName>
    <definedName name="MINOR_1" localSheetId="9">'[16]Kuantitas &amp; Harga'!#REF!</definedName>
    <definedName name="MINOR_1" localSheetId="10">'[16]Kuantitas &amp; Harga'!#REF!</definedName>
    <definedName name="MINOR_1">'[16]Kuantitas &amp; Harga'!#REF!</definedName>
    <definedName name="MINOR_2" localSheetId="8">'[16]Kuantitas &amp; Harga'!#REF!</definedName>
    <definedName name="MINOR_2" localSheetId="13">'[16]Kuantitas &amp; Harga'!#REF!</definedName>
    <definedName name="MINOR_2" localSheetId="0">'[16]Kuantitas &amp; Harga'!#REF!</definedName>
    <definedName name="MINOR_2" localSheetId="11">'[16]Kuantitas &amp; Harga'!#REF!</definedName>
    <definedName name="MINOR_2" localSheetId="12">'[16]Kuantitas &amp; Harga'!#REF!</definedName>
    <definedName name="MINOR_2" localSheetId="14">'[16]Kuantitas &amp; Harga'!#REF!</definedName>
    <definedName name="MINOR_2" localSheetId="1">'[16]Kuantitas &amp; Harga'!#REF!</definedName>
    <definedName name="MINOR_2" localSheetId="7">'[16]Kuantitas &amp; Harga'!#REF!</definedName>
    <definedName name="MINOR_2" localSheetId="9">'[16]Kuantitas &amp; Harga'!#REF!</definedName>
    <definedName name="MINOR_2" localSheetId="10">'[16]Kuantitas &amp; Harga'!#REF!</definedName>
    <definedName name="MINOR_2">'[16]Kuantitas &amp; Harga'!#REF!</definedName>
    <definedName name="MINOR_3" localSheetId="8">'[16]Kuantitas &amp; Harga'!#REF!</definedName>
    <definedName name="MINOR_3" localSheetId="13">'[16]Kuantitas &amp; Harga'!#REF!</definedName>
    <definedName name="MINOR_3" localSheetId="0">'[16]Kuantitas &amp; Harga'!#REF!</definedName>
    <definedName name="MINOR_3" localSheetId="11">'[16]Kuantitas &amp; Harga'!#REF!</definedName>
    <definedName name="MINOR_3" localSheetId="12">'[16]Kuantitas &amp; Harga'!#REF!</definedName>
    <definedName name="MINOR_3" localSheetId="14">'[16]Kuantitas &amp; Harga'!#REF!</definedName>
    <definedName name="MINOR_3" localSheetId="1">'[16]Kuantitas &amp; Harga'!#REF!</definedName>
    <definedName name="MINOR_3" localSheetId="7">'[16]Kuantitas &amp; Harga'!#REF!</definedName>
    <definedName name="MINOR_3" localSheetId="9">'[16]Kuantitas &amp; Harga'!#REF!</definedName>
    <definedName name="MINOR_3" localSheetId="10">'[16]Kuantitas &amp; Harga'!#REF!</definedName>
    <definedName name="MINOR_3">'[16]Kuantitas &amp; Harga'!#REF!</definedName>
    <definedName name="MINUSPPN" localSheetId="8">#REF!</definedName>
    <definedName name="MINUSPPN" localSheetId="13">#REF!</definedName>
    <definedName name="MINUSPPN" localSheetId="0">#REF!</definedName>
    <definedName name="MINUSPPN" localSheetId="11">#REF!</definedName>
    <definedName name="MINUSPPN" localSheetId="12">#REF!</definedName>
    <definedName name="MINUSPPN" localSheetId="14">#REF!</definedName>
    <definedName name="MINUSPPN" localSheetId="1">#REF!</definedName>
    <definedName name="MINUSPPN" localSheetId="7">#REF!</definedName>
    <definedName name="MINUSPPN" localSheetId="9">#REF!</definedName>
    <definedName name="MINUSPPN" localSheetId="10">#REF!</definedName>
    <definedName name="MINUSPPN">#REF!</definedName>
    <definedName name="MINUSPPN_1" localSheetId="8">#REF!</definedName>
    <definedName name="MINUSPPN_1" localSheetId="13">#REF!</definedName>
    <definedName name="MINUSPPN_1" localSheetId="0">#REF!</definedName>
    <definedName name="MINUSPPN_1" localSheetId="11">#REF!</definedName>
    <definedName name="MINUSPPN_1" localSheetId="12">#REF!</definedName>
    <definedName name="MINUSPPN_1" localSheetId="14">#REF!</definedName>
    <definedName name="MINUSPPN_1" localSheetId="1">#REF!</definedName>
    <definedName name="MINUSPPN_1" localSheetId="7">#REF!</definedName>
    <definedName name="MINUSPPN_1" localSheetId="9">#REF!</definedName>
    <definedName name="MINUSPPN_1" localSheetId="10">#REF!</definedName>
    <definedName name="MINUSPPN_1">#REF!</definedName>
    <definedName name="minyak" localSheetId="8">'[33]harga lama'!#REF!</definedName>
    <definedName name="minyak" localSheetId="13">'[33]harga lama'!#REF!</definedName>
    <definedName name="minyak" localSheetId="0">'[33]harga lama'!#REF!</definedName>
    <definedName name="minyak" localSheetId="11">'[33]harga lama'!#REF!</definedName>
    <definedName name="minyak" localSheetId="12">'[33]harga lama'!#REF!</definedName>
    <definedName name="minyak" localSheetId="14">'[33]harga lama'!#REF!</definedName>
    <definedName name="minyak" localSheetId="1">'[33]harga lama'!#REF!</definedName>
    <definedName name="minyak" localSheetId="7">'[33]harga lama'!#REF!</definedName>
    <definedName name="minyak" localSheetId="9">'[33]harga lama'!#REF!</definedName>
    <definedName name="minyak" localSheetId="10">'[33]harga lama'!#REF!</definedName>
    <definedName name="minyak">'[33]harga lama'!#REF!</definedName>
    <definedName name="MJ" localSheetId="8">#REF!</definedName>
    <definedName name="MJ" localSheetId="13">#REF!</definedName>
    <definedName name="MJ" localSheetId="0">#REF!</definedName>
    <definedName name="MJ" localSheetId="11">#REF!</definedName>
    <definedName name="MJ" localSheetId="12">#REF!</definedName>
    <definedName name="MJ" localSheetId="14">#REF!</definedName>
    <definedName name="MJ" localSheetId="1">#REF!</definedName>
    <definedName name="MJ" localSheetId="7">#REF!</definedName>
    <definedName name="MJ" localSheetId="9">#REF!</definedName>
    <definedName name="MJ" localSheetId="10">#REF!</definedName>
    <definedName name="MJ">#REF!</definedName>
    <definedName name="ml" localSheetId="8">'[45]DU&amp;B'!#REF!</definedName>
    <definedName name="ml" localSheetId="13">'[45]DU&amp;B'!#REF!</definedName>
    <definedName name="ml" localSheetId="0">'[45]DU&amp;B'!#REF!</definedName>
    <definedName name="ml" localSheetId="11">'[45]DU&amp;B'!#REF!</definedName>
    <definedName name="ml" localSheetId="12">'[45]DU&amp;B'!#REF!</definedName>
    <definedName name="ml" localSheetId="14">'[45]DU&amp;B'!#REF!</definedName>
    <definedName name="ml" localSheetId="1">'[45]DU&amp;B'!#REF!</definedName>
    <definedName name="ml" localSheetId="7">'[45]DU&amp;B'!#REF!</definedName>
    <definedName name="ml" localSheetId="9">'[45]DU&amp;B'!#REF!</definedName>
    <definedName name="ml" localSheetId="10">'[45]DU&amp;B'!#REF!</definedName>
    <definedName name="ml">'[45]DU&amp;B'!#REF!</definedName>
    <definedName name="MLEFT" localSheetId="8">#REF!</definedName>
    <definedName name="MLEFT" localSheetId="13">#REF!</definedName>
    <definedName name="MLEFT" localSheetId="0">#REF!</definedName>
    <definedName name="MLEFT" localSheetId="11">#REF!</definedName>
    <definedName name="MLEFT" localSheetId="12">#REF!</definedName>
    <definedName name="MLEFT" localSheetId="14">#REF!</definedName>
    <definedName name="MLEFT" localSheetId="1">#REF!</definedName>
    <definedName name="MLEFT" localSheetId="7">#REF!</definedName>
    <definedName name="MLEFT" localSheetId="9">#REF!</definedName>
    <definedName name="MLEFT" localSheetId="10">#REF!</definedName>
    <definedName name="MLEFT">#REF!</definedName>
    <definedName name="mlh" localSheetId="8">'[45]DU&amp;B'!#REF!</definedName>
    <definedName name="mlh" localSheetId="13">'[45]DU&amp;B'!#REF!</definedName>
    <definedName name="mlh" localSheetId="0">'[45]DU&amp;B'!#REF!</definedName>
    <definedName name="mlh" localSheetId="11">'[45]DU&amp;B'!#REF!</definedName>
    <definedName name="mlh" localSheetId="12">'[45]DU&amp;B'!#REF!</definedName>
    <definedName name="mlh" localSheetId="14">'[45]DU&amp;B'!#REF!</definedName>
    <definedName name="mlh" localSheetId="1">'[45]DU&amp;B'!#REF!</definedName>
    <definedName name="mlh" localSheetId="7">'[45]DU&amp;B'!#REF!</definedName>
    <definedName name="mlh" localSheetId="9">'[45]DU&amp;B'!#REF!</definedName>
    <definedName name="mlh" localSheetId="10">'[45]DU&amp;B'!#REF!</definedName>
    <definedName name="mlh">'[45]DU&amp;B'!#REF!</definedName>
    <definedName name="MM" localSheetId="8">#REF!</definedName>
    <definedName name="MM" localSheetId="13">#REF!</definedName>
    <definedName name="MM" localSheetId="0">#REF!</definedName>
    <definedName name="MM" localSheetId="11">#REF!</definedName>
    <definedName name="MM" localSheetId="12">#REF!</definedName>
    <definedName name="MM" localSheetId="14">#REF!</definedName>
    <definedName name="MM" localSheetId="1">#REF!</definedName>
    <definedName name="MM" localSheetId="7">#REF!</definedName>
    <definedName name="MM" localSheetId="9">#REF!</definedName>
    <definedName name="MM" localSheetId="10">#REF!</definedName>
    <definedName name="MM">#REF!</definedName>
    <definedName name="mmm" localSheetId="8">[8]giathanh1!#REF!</definedName>
    <definedName name="mmm" localSheetId="13">[8]giathanh1!#REF!</definedName>
    <definedName name="mmm" localSheetId="0">[8]giathanh1!#REF!</definedName>
    <definedName name="mmm" localSheetId="11">[8]giathanh1!#REF!</definedName>
    <definedName name="mmm" localSheetId="12">[8]giathanh1!#REF!</definedName>
    <definedName name="mmm" localSheetId="14">[8]giathanh1!#REF!</definedName>
    <definedName name="mmm" localSheetId="1">[8]giathanh1!#REF!</definedName>
    <definedName name="mmm" localSheetId="7">[8]giathanh1!#REF!</definedName>
    <definedName name="mmm" localSheetId="9">[8]giathanh1!#REF!</definedName>
    <definedName name="mmm" localSheetId="10">[8]giathanh1!#REF!</definedName>
    <definedName name="mmm">[8]giathanh1!#REF!</definedName>
    <definedName name="MMM17A" localSheetId="8">#REF!</definedName>
    <definedName name="MMM17A" localSheetId="13">#REF!</definedName>
    <definedName name="MMM17A" localSheetId="0">#REF!</definedName>
    <definedName name="MMM17A" localSheetId="11">#REF!</definedName>
    <definedName name="MMM17A" localSheetId="12">#REF!</definedName>
    <definedName name="MMM17A" localSheetId="14">#REF!</definedName>
    <definedName name="MMM17A" localSheetId="1">#REF!</definedName>
    <definedName name="MMM17A" localSheetId="7">#REF!</definedName>
    <definedName name="MMM17A" localSheetId="9">#REF!</definedName>
    <definedName name="MMM17A" localSheetId="10">#REF!</definedName>
    <definedName name="MMM17A">#REF!</definedName>
    <definedName name="MMM35A" localSheetId="8">#REF!</definedName>
    <definedName name="MMM35A" localSheetId="13">#REF!</definedName>
    <definedName name="MMM35A" localSheetId="0">#REF!</definedName>
    <definedName name="MMM35A" localSheetId="11">#REF!</definedName>
    <definedName name="MMM35A" localSheetId="12">#REF!</definedName>
    <definedName name="MMM35A" localSheetId="14">#REF!</definedName>
    <definedName name="MMM35A" localSheetId="1">#REF!</definedName>
    <definedName name="MMM35A" localSheetId="7">#REF!</definedName>
    <definedName name="MMM35A" localSheetId="9">#REF!</definedName>
    <definedName name="MMM35A" localSheetId="10">#REF!</definedName>
    <definedName name="MMM35A">#REF!</definedName>
    <definedName name="MOB" localSheetId="8">#REF!</definedName>
    <definedName name="MOB" localSheetId="13">#REF!</definedName>
    <definedName name="MOB" localSheetId="0">#REF!</definedName>
    <definedName name="MOB" localSheetId="11">#REF!</definedName>
    <definedName name="MOB" localSheetId="12">#REF!</definedName>
    <definedName name="MOB" localSheetId="14">#REF!</definedName>
    <definedName name="MOB" localSheetId="1">#REF!</definedName>
    <definedName name="MOB" localSheetId="7">#REF!</definedName>
    <definedName name="MOB" localSheetId="9">#REF!</definedName>
    <definedName name="MOB" localSheetId="10">#REF!</definedName>
    <definedName name="MOB">#REF!</definedName>
    <definedName name="mobil" localSheetId="8">[45]Analisa!#REF!</definedName>
    <definedName name="mobil" localSheetId="13">[45]Analisa!#REF!</definedName>
    <definedName name="mobil" localSheetId="0">[45]Analisa!#REF!</definedName>
    <definedName name="mobil" localSheetId="11">[45]Analisa!#REF!</definedName>
    <definedName name="mobil" localSheetId="12">[45]Analisa!#REF!</definedName>
    <definedName name="mobil" localSheetId="14">[45]Analisa!#REF!</definedName>
    <definedName name="mobil" localSheetId="1">[45]Analisa!#REF!</definedName>
    <definedName name="mobil" localSheetId="7">[45]Analisa!#REF!</definedName>
    <definedName name="mobil" localSheetId="9">[45]Analisa!#REF!</definedName>
    <definedName name="mobil" localSheetId="10">[45]Analisa!#REF!</definedName>
    <definedName name="mobil">[45]Analisa!#REF!</definedName>
    <definedName name="MOBILISASI" localSheetId="8">#REF!</definedName>
    <definedName name="MOBILISASI" localSheetId="13">#REF!</definedName>
    <definedName name="MOBILISASI" localSheetId="0">#REF!</definedName>
    <definedName name="MOBILISASI" localSheetId="11">#REF!</definedName>
    <definedName name="MOBILISASI" localSheetId="12">#REF!</definedName>
    <definedName name="MOBILISASI" localSheetId="14">#REF!</definedName>
    <definedName name="MOBILISASI" localSheetId="1">#REF!</definedName>
    <definedName name="MOBILISASI" localSheetId="7">#REF!</definedName>
    <definedName name="MOBILISASI" localSheetId="9">#REF!</definedName>
    <definedName name="MOBILISASI" localSheetId="10">#REF!</definedName>
    <definedName name="MOBILISASI">#REF!</definedName>
    <definedName name="mobilisasi.a" localSheetId="8">#REF!</definedName>
    <definedName name="mobilisasi.a" localSheetId="13">#REF!</definedName>
    <definedName name="mobilisasi.a" localSheetId="0">#REF!</definedName>
    <definedName name="mobilisasi.a" localSheetId="11">#REF!</definedName>
    <definedName name="mobilisasi.a" localSheetId="12">#REF!</definedName>
    <definedName name="mobilisasi.a" localSheetId="14">#REF!</definedName>
    <definedName name="mobilisasi.a" localSheetId="1">#REF!</definedName>
    <definedName name="mobilisasi.a" localSheetId="7">#REF!</definedName>
    <definedName name="mobilisasi.a" localSheetId="9">#REF!</definedName>
    <definedName name="mobilisasi.a" localSheetId="10">#REF!</definedName>
    <definedName name="mobilisasi.a">#REF!</definedName>
    <definedName name="MOBILISASI_1" localSheetId="8">'[16]Kuantitas &amp; Harga'!#REF!</definedName>
    <definedName name="MOBILISASI_1" localSheetId="13">'[16]Kuantitas &amp; Harga'!#REF!</definedName>
    <definedName name="MOBILISASI_1" localSheetId="0">'[16]Kuantitas &amp; Harga'!#REF!</definedName>
    <definedName name="MOBILISASI_1" localSheetId="11">'[16]Kuantitas &amp; Harga'!#REF!</definedName>
    <definedName name="MOBILISASI_1" localSheetId="12">'[16]Kuantitas &amp; Harga'!#REF!</definedName>
    <definedName name="MOBILISASI_1" localSheetId="14">'[16]Kuantitas &amp; Harga'!#REF!</definedName>
    <definedName name="MOBILISASI_1" localSheetId="1">'[16]Kuantitas &amp; Harga'!#REF!</definedName>
    <definedName name="MOBILISASI_1" localSheetId="7">'[16]Kuantitas &amp; Harga'!#REF!</definedName>
    <definedName name="MOBILISASI_1" localSheetId="9">'[16]Kuantitas &amp; Harga'!#REF!</definedName>
    <definedName name="MOBILISASI_1" localSheetId="10">'[16]Kuantitas &amp; Harga'!#REF!</definedName>
    <definedName name="MOBILISASI_1">'[16]Kuantitas &amp; Harga'!#REF!</definedName>
    <definedName name="MOBILISASI_2" localSheetId="8">'[16]Kuantitas &amp; Harga'!#REF!</definedName>
    <definedName name="MOBILISASI_2" localSheetId="13">'[16]Kuantitas &amp; Harga'!#REF!</definedName>
    <definedName name="MOBILISASI_2" localSheetId="0">'[16]Kuantitas &amp; Harga'!#REF!</definedName>
    <definedName name="MOBILISASI_2" localSheetId="11">'[16]Kuantitas &amp; Harga'!#REF!</definedName>
    <definedName name="MOBILISASI_2" localSheetId="12">'[16]Kuantitas &amp; Harga'!#REF!</definedName>
    <definedName name="MOBILISASI_2" localSheetId="14">'[16]Kuantitas &amp; Harga'!#REF!</definedName>
    <definedName name="MOBILISASI_2" localSheetId="1">'[16]Kuantitas &amp; Harga'!#REF!</definedName>
    <definedName name="MOBILISASI_2" localSheetId="7">'[16]Kuantitas &amp; Harga'!#REF!</definedName>
    <definedName name="MOBILISASI_2" localSheetId="9">'[16]Kuantitas &amp; Harga'!#REF!</definedName>
    <definedName name="MOBILISASI_2" localSheetId="10">'[16]Kuantitas &amp; Harga'!#REF!</definedName>
    <definedName name="MOBILISASI_2">'[16]Kuantitas &amp; Harga'!#REF!</definedName>
    <definedName name="MOBILISASI_3" localSheetId="8">'[16]Kuantitas &amp; Harga'!#REF!</definedName>
    <definedName name="MOBILISASI_3" localSheetId="13">'[16]Kuantitas &amp; Harga'!#REF!</definedName>
    <definedName name="MOBILISASI_3" localSheetId="0">'[16]Kuantitas &amp; Harga'!#REF!</definedName>
    <definedName name="MOBILISASI_3" localSheetId="11">'[16]Kuantitas &amp; Harga'!#REF!</definedName>
    <definedName name="MOBILISASI_3" localSheetId="12">'[16]Kuantitas &amp; Harga'!#REF!</definedName>
    <definedName name="MOBILISASI_3" localSheetId="14">'[16]Kuantitas &amp; Harga'!#REF!</definedName>
    <definedName name="MOBILISASI_3" localSheetId="1">'[16]Kuantitas &amp; Harga'!#REF!</definedName>
    <definedName name="MOBILISASI_3" localSheetId="7">'[16]Kuantitas &amp; Harga'!#REF!</definedName>
    <definedName name="MOBILISASI_3" localSheetId="9">'[16]Kuantitas &amp; Harga'!#REF!</definedName>
    <definedName name="MOBILISASI_3" localSheetId="10">'[16]Kuantitas &amp; Harga'!#REF!</definedName>
    <definedName name="MOBILISASI_3">'[16]Kuantitas &amp; Harga'!#REF!</definedName>
    <definedName name="molen">[43]HARGA!$D$92</definedName>
    <definedName name="MOS" localSheetId="8">#REF!</definedName>
    <definedName name="MOS" localSheetId="13">#REF!</definedName>
    <definedName name="MOS" localSheetId="0">#REF!</definedName>
    <definedName name="MOS" localSheetId="11">#REF!</definedName>
    <definedName name="MOS" localSheetId="12">#REF!</definedName>
    <definedName name="MOS" localSheetId="14">#REF!</definedName>
    <definedName name="MOS" localSheetId="1">#REF!</definedName>
    <definedName name="MOS" localSheetId="7">#REF!</definedName>
    <definedName name="MOS" localSheetId="9">#REF!</definedName>
    <definedName name="MOS" localSheetId="10">#REF!</definedName>
    <definedName name="MOS">#REF!</definedName>
    <definedName name="MOTORGRADER321">[1]ANL!$J$1115</definedName>
    <definedName name="MOTORGRADER321_1" localSheetId="8">#REF!</definedName>
    <definedName name="MOTORGRADER321_1" localSheetId="13">#REF!</definedName>
    <definedName name="MOTORGRADER321_1" localSheetId="0">#REF!</definedName>
    <definedName name="MOTORGRADER321_1" localSheetId="11">#REF!</definedName>
    <definedName name="MOTORGRADER321_1" localSheetId="12">#REF!</definedName>
    <definedName name="MOTORGRADER321_1" localSheetId="14">#REF!</definedName>
    <definedName name="MOTORGRADER321_1" localSheetId="1">#REF!</definedName>
    <definedName name="MOTORGRADER321_1" localSheetId="7">#REF!</definedName>
    <definedName name="MOTORGRADER321_1" localSheetId="9">#REF!</definedName>
    <definedName name="MOTORGRADER321_1" localSheetId="10">#REF!</definedName>
    <definedName name="MOTORGRADER321_1">#REF!</definedName>
    <definedName name="MOTORGRADER321_3">[28]ANL!$J$1115</definedName>
    <definedName name="MOTORGRADER33">[1]ANL!$J$1603</definedName>
    <definedName name="MOTORGRADER33_1" localSheetId="8">#REF!</definedName>
    <definedName name="MOTORGRADER33_1" localSheetId="13">#REF!</definedName>
    <definedName name="MOTORGRADER33_1" localSheetId="0">#REF!</definedName>
    <definedName name="MOTORGRADER33_1" localSheetId="11">#REF!</definedName>
    <definedName name="MOTORGRADER33_1" localSheetId="12">#REF!</definedName>
    <definedName name="MOTORGRADER33_1" localSheetId="14">#REF!</definedName>
    <definedName name="MOTORGRADER33_1" localSheetId="1">#REF!</definedName>
    <definedName name="MOTORGRADER33_1" localSheetId="7">#REF!</definedName>
    <definedName name="MOTORGRADER33_1" localSheetId="9">#REF!</definedName>
    <definedName name="MOTORGRADER33_1" localSheetId="10">#REF!</definedName>
    <definedName name="MOTORGRADER33_1">#REF!</definedName>
    <definedName name="MOTORGRADER33_3">[28]ANL!$J$1603</definedName>
    <definedName name="MOTORGRADER511">[1]ANL!$J$2136</definedName>
    <definedName name="MOTORGRADER511_1" localSheetId="8">#REF!</definedName>
    <definedName name="MOTORGRADER511_1" localSheetId="13">#REF!</definedName>
    <definedName name="MOTORGRADER511_1" localSheetId="0">#REF!</definedName>
    <definedName name="MOTORGRADER511_1" localSheetId="11">#REF!</definedName>
    <definedName name="MOTORGRADER511_1" localSheetId="12">#REF!</definedName>
    <definedName name="MOTORGRADER511_1" localSheetId="14">#REF!</definedName>
    <definedName name="MOTORGRADER511_1" localSheetId="1">#REF!</definedName>
    <definedName name="MOTORGRADER511_1" localSheetId="7">#REF!</definedName>
    <definedName name="MOTORGRADER511_1" localSheetId="9">#REF!</definedName>
    <definedName name="MOTORGRADER511_1" localSheetId="10">#REF!</definedName>
    <definedName name="MOTORGRADER511_1">#REF!</definedName>
    <definedName name="MOTORGRADER511_3">[28]ANL!$J$2136</definedName>
    <definedName name="MOTORGRADER512">[1]ANL!$J$2282</definedName>
    <definedName name="MOTORGRADER512_1" localSheetId="8">#REF!</definedName>
    <definedName name="MOTORGRADER512_1" localSheetId="13">#REF!</definedName>
    <definedName name="MOTORGRADER512_1" localSheetId="0">#REF!</definedName>
    <definedName name="MOTORGRADER512_1" localSheetId="11">#REF!</definedName>
    <definedName name="MOTORGRADER512_1" localSheetId="12">#REF!</definedName>
    <definedName name="MOTORGRADER512_1" localSheetId="14">#REF!</definedName>
    <definedName name="MOTORGRADER512_1" localSheetId="1">#REF!</definedName>
    <definedName name="MOTORGRADER512_1" localSheetId="7">#REF!</definedName>
    <definedName name="MOTORGRADER512_1" localSheetId="9">#REF!</definedName>
    <definedName name="MOTORGRADER512_1" localSheetId="10">#REF!</definedName>
    <definedName name="MOTORGRADER512_1">#REF!</definedName>
    <definedName name="MOTORGRADER512_3">[28]ANL!$J$2282</definedName>
    <definedName name="MOTORGRADER521">[1]ANL!$J$2437</definedName>
    <definedName name="MOTORGRADER521_1" localSheetId="8">#REF!</definedName>
    <definedName name="MOTORGRADER521_1" localSheetId="13">#REF!</definedName>
    <definedName name="MOTORGRADER521_1" localSheetId="0">#REF!</definedName>
    <definedName name="MOTORGRADER521_1" localSheetId="11">#REF!</definedName>
    <definedName name="MOTORGRADER521_1" localSheetId="12">#REF!</definedName>
    <definedName name="MOTORGRADER521_1" localSheetId="14">#REF!</definedName>
    <definedName name="MOTORGRADER521_1" localSheetId="1">#REF!</definedName>
    <definedName name="MOTORGRADER521_1" localSheetId="7">#REF!</definedName>
    <definedName name="MOTORGRADER521_1" localSheetId="9">#REF!</definedName>
    <definedName name="MOTORGRADER521_1" localSheetId="10">#REF!</definedName>
    <definedName name="MOTORGRADER521_1">#REF!</definedName>
    <definedName name="MOTORGRADER521_3">[28]ANL!$J$2437</definedName>
    <definedName name="MP">[1]Menu!$E$28</definedName>
    <definedName name="MP_3">[28]Menu!$E$28</definedName>
    <definedName name="mp1x25" localSheetId="8">'[8]dongia _2_'!#REF!</definedName>
    <definedName name="mp1x25" localSheetId="13">'[8]dongia _2_'!#REF!</definedName>
    <definedName name="mp1x25" localSheetId="0">'[8]dongia _2_'!#REF!</definedName>
    <definedName name="mp1x25" localSheetId="11">'[8]dongia _2_'!#REF!</definedName>
    <definedName name="mp1x25" localSheetId="12">'[8]dongia _2_'!#REF!</definedName>
    <definedName name="mp1x25" localSheetId="14">'[8]dongia _2_'!#REF!</definedName>
    <definedName name="mp1x25" localSheetId="1">'[8]dongia _2_'!#REF!</definedName>
    <definedName name="mp1x25" localSheetId="7">'[8]dongia _2_'!#REF!</definedName>
    <definedName name="mp1x25" localSheetId="9">'[8]dongia _2_'!#REF!</definedName>
    <definedName name="mp1x25" localSheetId="10">'[8]dongia _2_'!#REF!</definedName>
    <definedName name="mp1x25">'[8]dongia _2_'!#REF!</definedName>
    <definedName name="mpilihan" localSheetId="8">#REF!</definedName>
    <definedName name="mpilihan" localSheetId="13">#REF!</definedName>
    <definedName name="mpilihan" localSheetId="0">#REF!</definedName>
    <definedName name="mpilihan" localSheetId="11">#REF!</definedName>
    <definedName name="mpilihan" localSheetId="12">#REF!</definedName>
    <definedName name="mpilihan" localSheetId="14">#REF!</definedName>
    <definedName name="mpilihan" localSheetId="1">#REF!</definedName>
    <definedName name="mpilihan" localSheetId="7">#REF!</definedName>
    <definedName name="mpilihan" localSheetId="9">#REF!</definedName>
    <definedName name="mpilihan" localSheetId="10">#REF!</definedName>
    <definedName name="mpilihan">#REF!</definedName>
    <definedName name="MRIGHT" localSheetId="8">#REF!</definedName>
    <definedName name="MRIGHT" localSheetId="13">#REF!</definedName>
    <definedName name="MRIGHT" localSheetId="0">#REF!</definedName>
    <definedName name="MRIGHT" localSheetId="11">#REF!</definedName>
    <definedName name="MRIGHT" localSheetId="12">#REF!</definedName>
    <definedName name="MRIGHT" localSheetId="14">#REF!</definedName>
    <definedName name="MRIGHT" localSheetId="1">#REF!</definedName>
    <definedName name="MRIGHT" localSheetId="7">#REF!</definedName>
    <definedName name="MRIGHT" localSheetId="9">#REF!</definedName>
    <definedName name="MRIGHT" localSheetId="10">#REF!</definedName>
    <definedName name="MRIGHT">#REF!</definedName>
    <definedName name="ms" localSheetId="8">[67]Meto!#REF!</definedName>
    <definedName name="ms" localSheetId="13">[67]Meto!#REF!</definedName>
    <definedName name="ms" localSheetId="0">[67]Meto!#REF!</definedName>
    <definedName name="ms" localSheetId="11">[67]Meto!#REF!</definedName>
    <definedName name="ms" localSheetId="12">[67]Meto!#REF!</definedName>
    <definedName name="ms" localSheetId="14">[67]Meto!#REF!</definedName>
    <definedName name="ms" localSheetId="1">[67]Meto!#REF!</definedName>
    <definedName name="ms" localSheetId="7">[67]Meto!#REF!</definedName>
    <definedName name="ms" localSheetId="9">[67]Meto!#REF!</definedName>
    <definedName name="ms" localSheetId="10">[67]Meto!#REF!</definedName>
    <definedName name="ms">[67]Meto!#REF!</definedName>
    <definedName name="ms_1" localSheetId="8">[68]Meto!#REF!</definedName>
    <definedName name="ms_1" localSheetId="13">[68]Meto!#REF!</definedName>
    <definedName name="ms_1" localSheetId="0">[68]Meto!#REF!</definedName>
    <definedName name="ms_1" localSheetId="11">[68]Meto!#REF!</definedName>
    <definedName name="ms_1" localSheetId="12">[68]Meto!#REF!</definedName>
    <definedName name="ms_1" localSheetId="14">[68]Meto!#REF!</definedName>
    <definedName name="ms_1" localSheetId="1">[68]Meto!#REF!</definedName>
    <definedName name="ms_1" localSheetId="7">[68]Meto!#REF!</definedName>
    <definedName name="ms_1" localSheetId="9">[68]Meto!#REF!</definedName>
    <definedName name="ms_1" localSheetId="10">[68]Meto!#REF!</definedName>
    <definedName name="ms_1">[68]Meto!#REF!</definedName>
    <definedName name="ms_2" localSheetId="8">[68]Meto!#REF!</definedName>
    <definedName name="ms_2" localSheetId="13">[68]Meto!#REF!</definedName>
    <definedName name="ms_2" localSheetId="0">[68]Meto!#REF!</definedName>
    <definedName name="ms_2" localSheetId="11">[68]Meto!#REF!</definedName>
    <definedName name="ms_2" localSheetId="12">[68]Meto!#REF!</definedName>
    <definedName name="ms_2" localSheetId="14">[68]Meto!#REF!</definedName>
    <definedName name="ms_2" localSheetId="1">[68]Meto!#REF!</definedName>
    <definedName name="ms_2" localSheetId="7">[68]Meto!#REF!</definedName>
    <definedName name="ms_2" localSheetId="9">[68]Meto!#REF!</definedName>
    <definedName name="ms_2" localSheetId="10">[68]Meto!#REF!</definedName>
    <definedName name="ms_2">[68]Meto!#REF!</definedName>
    <definedName name="ms_3" localSheetId="8">[68]Meto!#REF!</definedName>
    <definedName name="ms_3" localSheetId="13">[68]Meto!#REF!</definedName>
    <definedName name="ms_3" localSheetId="0">[68]Meto!#REF!</definedName>
    <definedName name="ms_3" localSheetId="11">[68]Meto!#REF!</definedName>
    <definedName name="ms_3" localSheetId="12">[68]Meto!#REF!</definedName>
    <definedName name="ms_3" localSheetId="14">[68]Meto!#REF!</definedName>
    <definedName name="ms_3" localSheetId="1">[68]Meto!#REF!</definedName>
    <definedName name="ms_3" localSheetId="7">[68]Meto!#REF!</definedName>
    <definedName name="ms_3" localSheetId="9">[68]Meto!#REF!</definedName>
    <definedName name="ms_3" localSheetId="10">[68]Meto!#REF!</definedName>
    <definedName name="ms_3">[68]Meto!#REF!</definedName>
    <definedName name="MSS_3.11" localSheetId="8">#REF!</definedName>
    <definedName name="MSS_3.11" localSheetId="13">#REF!</definedName>
    <definedName name="MSS_3.11" localSheetId="0">#REF!</definedName>
    <definedName name="MSS_3.11" localSheetId="11">#REF!</definedName>
    <definedName name="MSS_3.11" localSheetId="12">#REF!</definedName>
    <definedName name="MSS_3.11" localSheetId="14">#REF!</definedName>
    <definedName name="MSS_3.11" localSheetId="1">#REF!</definedName>
    <definedName name="MSS_3.11" localSheetId="7">#REF!</definedName>
    <definedName name="MSS_3.11" localSheetId="9">#REF!</definedName>
    <definedName name="MSS_3.11" localSheetId="10">#REF!</definedName>
    <definedName name="MSS_3.11">#REF!</definedName>
    <definedName name="MSS_8.01_1_" localSheetId="8">#REF!</definedName>
    <definedName name="MSS_8.01_1_" localSheetId="13">#REF!</definedName>
    <definedName name="MSS_8.01_1_" localSheetId="0">#REF!</definedName>
    <definedName name="MSS_8.01_1_" localSheetId="11">#REF!</definedName>
    <definedName name="MSS_8.01_1_" localSheetId="12">#REF!</definedName>
    <definedName name="MSS_8.01_1_" localSheetId="14">#REF!</definedName>
    <definedName name="MSS_8.01_1_" localSheetId="1">#REF!</definedName>
    <definedName name="MSS_8.01_1_" localSheetId="7">#REF!</definedName>
    <definedName name="MSS_8.01_1_" localSheetId="9">#REF!</definedName>
    <definedName name="MSS_8.01_1_" localSheetId="10">#REF!</definedName>
    <definedName name="MSS_8.01_1_">#REF!</definedName>
    <definedName name="MSS_8.01_11_A" localSheetId="8">#REF!</definedName>
    <definedName name="MSS_8.01_11_A" localSheetId="13">#REF!</definedName>
    <definedName name="MSS_8.01_11_A" localSheetId="0">#REF!</definedName>
    <definedName name="MSS_8.01_11_A" localSheetId="11">#REF!</definedName>
    <definedName name="MSS_8.01_11_A" localSheetId="12">#REF!</definedName>
    <definedName name="MSS_8.01_11_A" localSheetId="14">#REF!</definedName>
    <definedName name="MSS_8.01_11_A" localSheetId="1">#REF!</definedName>
    <definedName name="MSS_8.01_11_A" localSheetId="7">#REF!</definedName>
    <definedName name="MSS_8.01_11_A" localSheetId="9">#REF!</definedName>
    <definedName name="MSS_8.01_11_A" localSheetId="10">#REF!</definedName>
    <definedName name="MSS_8.01_11_A">#REF!</definedName>
    <definedName name="MSS_8.01_2_" localSheetId="8">#REF!</definedName>
    <definedName name="MSS_8.01_2_" localSheetId="13">#REF!</definedName>
    <definedName name="MSS_8.01_2_" localSheetId="0">#REF!</definedName>
    <definedName name="MSS_8.01_2_" localSheetId="11">#REF!</definedName>
    <definedName name="MSS_8.01_2_" localSheetId="12">#REF!</definedName>
    <definedName name="MSS_8.01_2_" localSheetId="14">#REF!</definedName>
    <definedName name="MSS_8.01_2_" localSheetId="1">#REF!</definedName>
    <definedName name="MSS_8.01_2_" localSheetId="7">#REF!</definedName>
    <definedName name="MSS_8.01_2_" localSheetId="9">#REF!</definedName>
    <definedName name="MSS_8.01_2_" localSheetId="10">#REF!</definedName>
    <definedName name="MSS_8.01_2_">#REF!</definedName>
    <definedName name="MSS_8.01_3_" localSheetId="8">#REF!</definedName>
    <definedName name="MSS_8.01_3_" localSheetId="13">#REF!</definedName>
    <definedName name="MSS_8.01_3_" localSheetId="0">#REF!</definedName>
    <definedName name="MSS_8.01_3_" localSheetId="11">#REF!</definedName>
    <definedName name="MSS_8.01_3_" localSheetId="12">#REF!</definedName>
    <definedName name="MSS_8.01_3_" localSheetId="14">#REF!</definedName>
    <definedName name="MSS_8.01_3_" localSheetId="1">#REF!</definedName>
    <definedName name="MSS_8.01_3_" localSheetId="7">#REF!</definedName>
    <definedName name="MSS_8.01_3_" localSheetId="9">#REF!</definedName>
    <definedName name="MSS_8.01_3_" localSheetId="10">#REF!</definedName>
    <definedName name="MSS_8.01_3_">#REF!</definedName>
    <definedName name="MSS_8.04_1_A" localSheetId="8">#REF!</definedName>
    <definedName name="MSS_8.04_1_A" localSheetId="13">#REF!</definedName>
    <definedName name="MSS_8.04_1_A" localSheetId="0">#REF!</definedName>
    <definedName name="MSS_8.04_1_A" localSheetId="11">#REF!</definedName>
    <definedName name="MSS_8.04_1_A" localSheetId="12">#REF!</definedName>
    <definedName name="MSS_8.04_1_A" localSheetId="14">#REF!</definedName>
    <definedName name="MSS_8.04_1_A" localSheetId="1">#REF!</definedName>
    <definedName name="MSS_8.04_1_A" localSheetId="7">#REF!</definedName>
    <definedName name="MSS_8.04_1_A" localSheetId="9">#REF!</definedName>
    <definedName name="MSS_8.04_1_A" localSheetId="10">#REF!</definedName>
    <definedName name="MSS_8.04_1_A">#REF!</definedName>
    <definedName name="MSS_9.05_3_" localSheetId="8">#REF!</definedName>
    <definedName name="MSS_9.05_3_" localSheetId="13">#REF!</definedName>
    <definedName name="MSS_9.05_3_" localSheetId="0">#REF!</definedName>
    <definedName name="MSS_9.05_3_" localSheetId="11">#REF!</definedName>
    <definedName name="MSS_9.05_3_" localSheetId="12">#REF!</definedName>
    <definedName name="MSS_9.05_3_" localSheetId="14">#REF!</definedName>
    <definedName name="MSS_9.05_3_" localSheetId="1">#REF!</definedName>
    <definedName name="MSS_9.05_3_" localSheetId="7">#REF!</definedName>
    <definedName name="MSS_9.05_3_" localSheetId="9">#REF!</definedName>
    <definedName name="MSS_9.05_3_" localSheetId="10">#REF!</definedName>
    <definedName name="MSS_9.05_3_">#REF!</definedName>
    <definedName name="mtanah" localSheetId="8">#REF!</definedName>
    <definedName name="mtanah" localSheetId="13">#REF!</definedName>
    <definedName name="mtanah" localSheetId="0">#REF!</definedName>
    <definedName name="mtanah" localSheetId="11">#REF!</definedName>
    <definedName name="mtanah" localSheetId="12">#REF!</definedName>
    <definedName name="mtanah" localSheetId="14">#REF!</definedName>
    <definedName name="mtanah" localSheetId="1">#REF!</definedName>
    <definedName name="mtanah" localSheetId="7">#REF!</definedName>
    <definedName name="mtanah" localSheetId="9">#REF!</definedName>
    <definedName name="mtanah" localSheetId="10">#REF!</definedName>
    <definedName name="mtanah">#REF!</definedName>
    <definedName name="MTC1P" localSheetId="8">'[8]TONG HOP VL_NC TT'!#REF!</definedName>
    <definedName name="MTC1P" localSheetId="13">'[8]TONG HOP VL_NC TT'!#REF!</definedName>
    <definedName name="MTC1P" localSheetId="0">'[8]TONG HOP VL_NC TT'!#REF!</definedName>
    <definedName name="MTC1P" localSheetId="11">'[8]TONG HOP VL_NC TT'!#REF!</definedName>
    <definedName name="MTC1P" localSheetId="12">'[8]TONG HOP VL_NC TT'!#REF!</definedName>
    <definedName name="MTC1P" localSheetId="14">'[8]TONG HOP VL_NC TT'!#REF!</definedName>
    <definedName name="MTC1P" localSheetId="1">'[8]TONG HOP VL_NC TT'!#REF!</definedName>
    <definedName name="MTC1P" localSheetId="7">'[8]TONG HOP VL_NC TT'!#REF!</definedName>
    <definedName name="MTC1P" localSheetId="9">'[8]TONG HOP VL_NC TT'!#REF!</definedName>
    <definedName name="MTC1P" localSheetId="10">'[8]TONG HOP VL_NC TT'!#REF!</definedName>
    <definedName name="MTC1P">'[8]TONG HOP VL_NC TT'!#REF!</definedName>
    <definedName name="MTC3P" localSheetId="8">'[8]TONG HOP VL_NC TT'!#REF!</definedName>
    <definedName name="MTC3P" localSheetId="13">'[8]TONG HOP VL_NC TT'!#REF!</definedName>
    <definedName name="MTC3P" localSheetId="0">'[8]TONG HOP VL_NC TT'!#REF!</definedName>
    <definedName name="MTC3P" localSheetId="11">'[8]TONG HOP VL_NC TT'!#REF!</definedName>
    <definedName name="MTC3P" localSheetId="12">'[8]TONG HOP VL_NC TT'!#REF!</definedName>
    <definedName name="MTC3P" localSheetId="14">'[8]TONG HOP VL_NC TT'!#REF!</definedName>
    <definedName name="MTC3P" localSheetId="1">'[8]TONG HOP VL_NC TT'!#REF!</definedName>
    <definedName name="MTC3P" localSheetId="7">'[8]TONG HOP VL_NC TT'!#REF!</definedName>
    <definedName name="MTC3P" localSheetId="9">'[8]TONG HOP VL_NC TT'!#REF!</definedName>
    <definedName name="MTC3P" localSheetId="10">'[8]TONG HOP VL_NC TT'!#REF!</definedName>
    <definedName name="MTC3P">'[8]TONG HOP VL_NC TT'!#REF!</definedName>
    <definedName name="MTCHC">[8]TNHCHINH!$K$38</definedName>
    <definedName name="MTCMB" localSheetId="8">[8]_REF!#REF!</definedName>
    <definedName name="MTCMB" localSheetId="13">[8]_REF!#REF!</definedName>
    <definedName name="MTCMB" localSheetId="0">[8]_REF!#REF!</definedName>
    <definedName name="MTCMB" localSheetId="11">[8]_REF!#REF!</definedName>
    <definedName name="MTCMB" localSheetId="12">[8]_REF!#REF!</definedName>
    <definedName name="MTCMB" localSheetId="14">[8]_REF!#REF!</definedName>
    <definedName name="MTCMB" localSheetId="1">[8]_REF!#REF!</definedName>
    <definedName name="MTCMB" localSheetId="7">[8]_REF!#REF!</definedName>
    <definedName name="MTCMB" localSheetId="9">[8]_REF!#REF!</definedName>
    <definedName name="MTCMB" localSheetId="10">[8]_REF!#REF!</definedName>
    <definedName name="MTCMB">[8]_REF!#REF!</definedName>
    <definedName name="MTMAC12" localSheetId="8">#REF!</definedName>
    <definedName name="MTMAC12" localSheetId="13">#REF!</definedName>
    <definedName name="MTMAC12" localSheetId="0">#REF!</definedName>
    <definedName name="MTMAC12" localSheetId="11">#REF!</definedName>
    <definedName name="MTMAC12" localSheetId="12">#REF!</definedName>
    <definedName name="MTMAC12" localSheetId="14">#REF!</definedName>
    <definedName name="MTMAC12" localSheetId="1">#REF!</definedName>
    <definedName name="MTMAC12" localSheetId="7">#REF!</definedName>
    <definedName name="MTMAC12" localSheetId="9">#REF!</definedName>
    <definedName name="MTMAC12" localSheetId="10">#REF!</definedName>
    <definedName name="MTMAC12">#REF!</definedName>
    <definedName name="MTOP" localSheetId="8">#REF!</definedName>
    <definedName name="MTOP" localSheetId="13">#REF!</definedName>
    <definedName name="MTOP" localSheetId="0">#REF!</definedName>
    <definedName name="MTOP" localSheetId="11">#REF!</definedName>
    <definedName name="MTOP" localSheetId="12">#REF!</definedName>
    <definedName name="MTOP" localSheetId="14">#REF!</definedName>
    <definedName name="MTOP" localSheetId="1">#REF!</definedName>
    <definedName name="MTOP" localSheetId="7">#REF!</definedName>
    <definedName name="MTOP" localSheetId="9">#REF!</definedName>
    <definedName name="MTOP" localSheetId="10">#REF!</definedName>
    <definedName name="MTOP">#REF!</definedName>
    <definedName name="mtr" localSheetId="8">'[8]TH XL'!#REF!</definedName>
    <definedName name="mtr" localSheetId="13">'[8]TH XL'!#REF!</definedName>
    <definedName name="mtr" localSheetId="0">'[8]TH XL'!#REF!</definedName>
    <definedName name="mtr" localSheetId="11">'[8]TH XL'!#REF!</definedName>
    <definedName name="mtr" localSheetId="12">'[8]TH XL'!#REF!</definedName>
    <definedName name="mtr" localSheetId="14">'[8]TH XL'!#REF!</definedName>
    <definedName name="mtr" localSheetId="1">'[8]TH XL'!#REF!</definedName>
    <definedName name="mtr" localSheetId="7">'[8]TH XL'!#REF!</definedName>
    <definedName name="mtr" localSheetId="9">'[8]TH XL'!#REF!</definedName>
    <definedName name="mtr" localSheetId="10">'[8]TH XL'!#REF!</definedName>
    <definedName name="mtr">'[8]TH XL'!#REF!</definedName>
    <definedName name="mtram" localSheetId="8">#REF!</definedName>
    <definedName name="mtram" localSheetId="13">#REF!</definedName>
    <definedName name="mtram" localSheetId="0">#REF!</definedName>
    <definedName name="mtram" localSheetId="11">#REF!</definedName>
    <definedName name="mtram" localSheetId="12">#REF!</definedName>
    <definedName name="mtram" localSheetId="14">#REF!</definedName>
    <definedName name="mtram" localSheetId="1">#REF!</definedName>
    <definedName name="mtram" localSheetId="7">#REF!</definedName>
    <definedName name="mtram" localSheetId="9">#REF!</definedName>
    <definedName name="mtram" localSheetId="10">#REF!</definedName>
    <definedName name="mtram">#REF!</definedName>
    <definedName name="mu" localSheetId="8">'[45]DU&amp;B'!#REF!</definedName>
    <definedName name="mu" localSheetId="13">'[45]DU&amp;B'!#REF!</definedName>
    <definedName name="mu" localSheetId="0">'[45]DU&amp;B'!#REF!</definedName>
    <definedName name="mu" localSheetId="11">'[45]DU&amp;B'!#REF!</definedName>
    <definedName name="mu" localSheetId="12">'[45]DU&amp;B'!#REF!</definedName>
    <definedName name="mu" localSheetId="14">'[45]DU&amp;B'!#REF!</definedName>
    <definedName name="mu" localSheetId="1">'[45]DU&amp;B'!#REF!</definedName>
    <definedName name="mu" localSheetId="7">'[45]DU&amp;B'!#REF!</definedName>
    <definedName name="mu" localSheetId="9">'[45]DU&amp;B'!#REF!</definedName>
    <definedName name="mu" localSheetId="10">'[45]DU&amp;B'!#REF!</definedName>
    <definedName name="mu">'[45]DU&amp;B'!#REF!</definedName>
    <definedName name="Multiplek_12MM">[43]HARGA!$D$65</definedName>
    <definedName name="Multiplek_6MM">[43]HARGA!$D$64</definedName>
    <definedName name="n" localSheetId="8">#REF!</definedName>
    <definedName name="n" localSheetId="13">#REF!</definedName>
    <definedName name="n" localSheetId="0">#REF!</definedName>
    <definedName name="n" localSheetId="11">#REF!</definedName>
    <definedName name="n" localSheetId="12">#REF!</definedName>
    <definedName name="n" localSheetId="14">#REF!</definedName>
    <definedName name="n" localSheetId="1">#REF!</definedName>
    <definedName name="n" localSheetId="7">#REF!</definedName>
    <definedName name="n" localSheetId="9">#REF!</definedName>
    <definedName name="n" localSheetId="10">#REF!</definedName>
    <definedName name="n">#REF!</definedName>
    <definedName name="N_1011" localSheetId="8">[1]L.3!#REF!</definedName>
    <definedName name="N_1011" localSheetId="13">[1]L.3!#REF!</definedName>
    <definedName name="N_1011" localSheetId="0">[1]L.3!#REF!</definedName>
    <definedName name="N_1011" localSheetId="11">[1]L.3!#REF!</definedName>
    <definedName name="N_1011" localSheetId="12">[1]L.3!#REF!</definedName>
    <definedName name="N_1011" localSheetId="14">[1]L.3!#REF!</definedName>
    <definedName name="N_1011" localSheetId="1">[1]L.3!#REF!</definedName>
    <definedName name="N_1011" localSheetId="7">[1]L.3!#REF!</definedName>
    <definedName name="N_1011" localSheetId="9">[1]L.3!#REF!</definedName>
    <definedName name="N_1011" localSheetId="10">[1]L.3!#REF!</definedName>
    <definedName name="N_1011">[1]L.3!#REF!</definedName>
    <definedName name="N_1011_1" localSheetId="8">#REF!</definedName>
    <definedName name="N_1011_1" localSheetId="13">#REF!</definedName>
    <definedName name="N_1011_1" localSheetId="0">#REF!</definedName>
    <definedName name="N_1011_1" localSheetId="11">#REF!</definedName>
    <definedName name="N_1011_1" localSheetId="12">#REF!</definedName>
    <definedName name="N_1011_1" localSheetId="14">#REF!</definedName>
    <definedName name="N_1011_1" localSheetId="1">#REF!</definedName>
    <definedName name="N_1011_1" localSheetId="7">#REF!</definedName>
    <definedName name="N_1011_1" localSheetId="9">#REF!</definedName>
    <definedName name="N_1011_1" localSheetId="10">#REF!</definedName>
    <definedName name="N_1011_1">#REF!</definedName>
    <definedName name="N_1011_2" localSheetId="8">#REF!</definedName>
    <definedName name="N_1011_2" localSheetId="13">#REF!</definedName>
    <definedName name="N_1011_2" localSheetId="0">#REF!</definedName>
    <definedName name="N_1011_2" localSheetId="11">#REF!</definedName>
    <definedName name="N_1011_2" localSheetId="12">#REF!</definedName>
    <definedName name="N_1011_2" localSheetId="14">#REF!</definedName>
    <definedName name="N_1011_2" localSheetId="1">#REF!</definedName>
    <definedName name="N_1011_2" localSheetId="7">#REF!</definedName>
    <definedName name="N_1011_2" localSheetId="9">#REF!</definedName>
    <definedName name="N_1011_2" localSheetId="10">#REF!</definedName>
    <definedName name="N_1011_2">#REF!</definedName>
    <definedName name="N_1011_3" localSheetId="8">[69]L.3!#REF!</definedName>
    <definedName name="N_1011_3" localSheetId="13">[69]L.3!#REF!</definedName>
    <definedName name="N_1011_3" localSheetId="0">[69]L.3!#REF!</definedName>
    <definedName name="N_1011_3" localSheetId="11">[69]L.3!#REF!</definedName>
    <definedName name="N_1011_3" localSheetId="12">[69]L.3!#REF!</definedName>
    <definedName name="N_1011_3" localSheetId="14">[69]L.3!#REF!</definedName>
    <definedName name="N_1011_3" localSheetId="1">[69]L.3!#REF!</definedName>
    <definedName name="N_1011_3" localSheetId="7">[69]L.3!#REF!</definedName>
    <definedName name="N_1011_3" localSheetId="9">[69]L.3!#REF!</definedName>
    <definedName name="N_1011_3" localSheetId="10">[69]L.3!#REF!</definedName>
    <definedName name="N_1011_3">[69]L.3!#REF!</definedName>
    <definedName name="N_1013" localSheetId="8">[1]L.3!#REF!</definedName>
    <definedName name="N_1013" localSheetId="13">[1]L.3!#REF!</definedName>
    <definedName name="N_1013" localSheetId="0">[1]L.3!#REF!</definedName>
    <definedName name="N_1013" localSheetId="11">[1]L.3!#REF!</definedName>
    <definedName name="N_1013" localSheetId="12">[1]L.3!#REF!</definedName>
    <definedName name="N_1013" localSheetId="14">[1]L.3!#REF!</definedName>
    <definedName name="N_1013" localSheetId="1">[1]L.3!#REF!</definedName>
    <definedName name="N_1013" localSheetId="7">[1]L.3!#REF!</definedName>
    <definedName name="N_1013" localSheetId="9">[1]L.3!#REF!</definedName>
    <definedName name="N_1013" localSheetId="10">[1]L.3!#REF!</definedName>
    <definedName name="N_1013">[1]L.3!#REF!</definedName>
    <definedName name="N_1013_1" localSheetId="8">#REF!</definedName>
    <definedName name="N_1013_1" localSheetId="13">#REF!</definedName>
    <definedName name="N_1013_1" localSheetId="0">#REF!</definedName>
    <definedName name="N_1013_1" localSheetId="11">#REF!</definedName>
    <definedName name="N_1013_1" localSheetId="12">#REF!</definedName>
    <definedName name="N_1013_1" localSheetId="14">#REF!</definedName>
    <definedName name="N_1013_1" localSheetId="1">#REF!</definedName>
    <definedName name="N_1013_1" localSheetId="7">#REF!</definedName>
    <definedName name="N_1013_1" localSheetId="9">#REF!</definedName>
    <definedName name="N_1013_1" localSheetId="10">#REF!</definedName>
    <definedName name="N_1013_1">#REF!</definedName>
    <definedName name="N_1013_3" localSheetId="8">[69]L.3!#REF!</definedName>
    <definedName name="N_1013_3" localSheetId="13">[69]L.3!#REF!</definedName>
    <definedName name="N_1013_3" localSheetId="0">[69]L.3!#REF!</definedName>
    <definedName name="N_1013_3" localSheetId="11">[69]L.3!#REF!</definedName>
    <definedName name="N_1013_3" localSheetId="12">[69]L.3!#REF!</definedName>
    <definedName name="N_1013_3" localSheetId="14">[69]L.3!#REF!</definedName>
    <definedName name="N_1013_3" localSheetId="1">[69]L.3!#REF!</definedName>
    <definedName name="N_1013_3" localSheetId="7">[69]L.3!#REF!</definedName>
    <definedName name="N_1013_3" localSheetId="9">[69]L.3!#REF!</definedName>
    <definedName name="N_1013_3" localSheetId="10">[69]L.3!#REF!</definedName>
    <definedName name="N_1013_3">[69]L.3!#REF!</definedName>
    <definedName name="N_12" localSheetId="8">[1]L.3!#REF!</definedName>
    <definedName name="N_12" localSheetId="13">[1]L.3!#REF!</definedName>
    <definedName name="N_12" localSheetId="0">[1]L.3!#REF!</definedName>
    <definedName name="N_12" localSheetId="11">[1]L.3!#REF!</definedName>
    <definedName name="N_12" localSheetId="12">[1]L.3!#REF!</definedName>
    <definedName name="N_12" localSheetId="14">[1]L.3!#REF!</definedName>
    <definedName name="N_12" localSheetId="1">[1]L.3!#REF!</definedName>
    <definedName name="N_12" localSheetId="7">[1]L.3!#REF!</definedName>
    <definedName name="N_12" localSheetId="9">[1]L.3!#REF!</definedName>
    <definedName name="N_12" localSheetId="10">[1]L.3!#REF!</definedName>
    <definedName name="N_12">[1]L.3!#REF!</definedName>
    <definedName name="N_12_1" localSheetId="8">#REF!</definedName>
    <definedName name="N_12_1" localSheetId="13">#REF!</definedName>
    <definedName name="N_12_1" localSheetId="0">#REF!</definedName>
    <definedName name="N_12_1" localSheetId="11">#REF!</definedName>
    <definedName name="N_12_1" localSheetId="12">#REF!</definedName>
    <definedName name="N_12_1" localSheetId="14">#REF!</definedName>
    <definedName name="N_12_1" localSheetId="1">#REF!</definedName>
    <definedName name="N_12_1" localSheetId="7">#REF!</definedName>
    <definedName name="N_12_1" localSheetId="9">#REF!</definedName>
    <definedName name="N_12_1" localSheetId="10">#REF!</definedName>
    <definedName name="N_12_1">#REF!</definedName>
    <definedName name="N_12_3" localSheetId="8">[69]L.3!#REF!</definedName>
    <definedName name="N_12_3" localSheetId="13">[69]L.3!#REF!</definedName>
    <definedName name="N_12_3" localSheetId="0">[69]L.3!#REF!</definedName>
    <definedName name="N_12_3" localSheetId="11">[69]L.3!#REF!</definedName>
    <definedName name="N_12_3" localSheetId="12">[69]L.3!#REF!</definedName>
    <definedName name="N_12_3" localSheetId="14">[69]L.3!#REF!</definedName>
    <definedName name="N_12_3" localSheetId="1">[69]L.3!#REF!</definedName>
    <definedName name="N_12_3" localSheetId="7">[69]L.3!#REF!</definedName>
    <definedName name="N_12_3" localSheetId="9">[69]L.3!#REF!</definedName>
    <definedName name="N_12_3" localSheetId="10">[69]L.3!#REF!</definedName>
    <definedName name="N_12_3">[69]L.3!#REF!</definedName>
    <definedName name="N_22">[1]L.3!$J$87</definedName>
    <definedName name="N_22_1" localSheetId="8">#REF!</definedName>
    <definedName name="N_22_1" localSheetId="13">#REF!</definedName>
    <definedName name="N_22_1" localSheetId="0">#REF!</definedName>
    <definedName name="N_22_1" localSheetId="11">#REF!</definedName>
    <definedName name="N_22_1" localSheetId="12">#REF!</definedName>
    <definedName name="N_22_1" localSheetId="14">#REF!</definedName>
    <definedName name="N_22_1" localSheetId="1">#REF!</definedName>
    <definedName name="N_22_1" localSheetId="7">#REF!</definedName>
    <definedName name="N_22_1" localSheetId="9">#REF!</definedName>
    <definedName name="N_22_1" localSheetId="10">#REF!</definedName>
    <definedName name="N_22_1">#REF!</definedName>
    <definedName name="N_22_3">[28]L.3!$J$87</definedName>
    <definedName name="N_233" localSheetId="8">[1]L.3!#REF!</definedName>
    <definedName name="N_233" localSheetId="13">[1]L.3!#REF!</definedName>
    <definedName name="N_233" localSheetId="0">[1]L.3!#REF!</definedName>
    <definedName name="N_233" localSheetId="11">[1]L.3!#REF!</definedName>
    <definedName name="N_233" localSheetId="12">[1]L.3!#REF!</definedName>
    <definedName name="N_233" localSheetId="14">[1]L.3!#REF!</definedName>
    <definedName name="N_233" localSheetId="1">[1]L.3!#REF!</definedName>
    <definedName name="N_233" localSheetId="7">[1]L.3!#REF!</definedName>
    <definedName name="N_233" localSheetId="9">[1]L.3!#REF!</definedName>
    <definedName name="N_233" localSheetId="10">[1]L.3!#REF!</definedName>
    <definedName name="N_233">[1]L.3!#REF!</definedName>
    <definedName name="N_233_1" localSheetId="8">#REF!</definedName>
    <definedName name="N_233_1" localSheetId="13">#REF!</definedName>
    <definedName name="N_233_1" localSheetId="0">#REF!</definedName>
    <definedName name="N_233_1" localSheetId="11">#REF!</definedName>
    <definedName name="N_233_1" localSheetId="12">#REF!</definedName>
    <definedName name="N_233_1" localSheetId="14">#REF!</definedName>
    <definedName name="N_233_1" localSheetId="1">#REF!</definedName>
    <definedName name="N_233_1" localSheetId="7">#REF!</definedName>
    <definedName name="N_233_1" localSheetId="9">#REF!</definedName>
    <definedName name="N_233_1" localSheetId="10">#REF!</definedName>
    <definedName name="N_233_1">#REF!</definedName>
    <definedName name="N_233_2" localSheetId="8">#REF!</definedName>
    <definedName name="N_233_2" localSheetId="13">#REF!</definedName>
    <definedName name="N_233_2" localSheetId="0">#REF!</definedName>
    <definedName name="N_233_2" localSheetId="11">#REF!</definedName>
    <definedName name="N_233_2" localSheetId="12">#REF!</definedName>
    <definedName name="N_233_2" localSheetId="14">#REF!</definedName>
    <definedName name="N_233_2" localSheetId="1">#REF!</definedName>
    <definedName name="N_233_2" localSheetId="7">#REF!</definedName>
    <definedName name="N_233_2" localSheetId="9">#REF!</definedName>
    <definedName name="N_233_2" localSheetId="10">#REF!</definedName>
    <definedName name="N_233_2">#REF!</definedName>
    <definedName name="N_233_3" localSheetId="8">[69]L.3!#REF!</definedName>
    <definedName name="N_233_3" localSheetId="13">[69]L.3!#REF!</definedName>
    <definedName name="N_233_3" localSheetId="0">[69]L.3!#REF!</definedName>
    <definedName name="N_233_3" localSheetId="11">[69]L.3!#REF!</definedName>
    <definedName name="N_233_3" localSheetId="12">[69]L.3!#REF!</definedName>
    <definedName name="N_233_3" localSheetId="14">[69]L.3!#REF!</definedName>
    <definedName name="N_233_3" localSheetId="1">[69]L.3!#REF!</definedName>
    <definedName name="N_233_3" localSheetId="7">[69]L.3!#REF!</definedName>
    <definedName name="N_233_3" localSheetId="9">[69]L.3!#REF!</definedName>
    <definedName name="N_233_3" localSheetId="10">[69]L.3!#REF!</definedName>
    <definedName name="N_233_3">[69]L.3!#REF!</definedName>
    <definedName name="N_321">[1]L.3!$J$612</definedName>
    <definedName name="N_321_1" localSheetId="8">#REF!</definedName>
    <definedName name="N_321_1" localSheetId="13">#REF!</definedName>
    <definedName name="N_321_1" localSheetId="0">#REF!</definedName>
    <definedName name="N_321_1" localSheetId="11">#REF!</definedName>
    <definedName name="N_321_1" localSheetId="12">#REF!</definedName>
    <definedName name="N_321_1" localSheetId="14">#REF!</definedName>
    <definedName name="N_321_1" localSheetId="1">#REF!</definedName>
    <definedName name="N_321_1" localSheetId="7">#REF!</definedName>
    <definedName name="N_321_1" localSheetId="9">#REF!</definedName>
    <definedName name="N_321_1" localSheetId="10">#REF!</definedName>
    <definedName name="N_321_1">#REF!</definedName>
    <definedName name="N_321_3">[28]L.3!$J$612</definedName>
    <definedName name="N_33">[1]L.3!$J$798</definedName>
    <definedName name="N_33_1" localSheetId="8">#REF!</definedName>
    <definedName name="N_33_1" localSheetId="13">#REF!</definedName>
    <definedName name="N_33_1" localSheetId="0">#REF!</definedName>
    <definedName name="N_33_1" localSheetId="11">#REF!</definedName>
    <definedName name="N_33_1" localSheetId="12">#REF!</definedName>
    <definedName name="N_33_1" localSheetId="14">#REF!</definedName>
    <definedName name="N_33_1" localSheetId="1">#REF!</definedName>
    <definedName name="N_33_1" localSheetId="7">#REF!</definedName>
    <definedName name="N_33_1" localSheetId="9">#REF!</definedName>
    <definedName name="N_33_1" localSheetId="10">#REF!</definedName>
    <definedName name="N_33_1">#REF!</definedName>
    <definedName name="N_33_3">[28]L.3!$J$798</definedName>
    <definedName name="N_34">[1]L.3!$J$847</definedName>
    <definedName name="N_34_1" localSheetId="8">#REF!</definedName>
    <definedName name="N_34_1" localSheetId="13">#REF!</definedName>
    <definedName name="N_34_1" localSheetId="0">#REF!</definedName>
    <definedName name="N_34_1" localSheetId="11">#REF!</definedName>
    <definedName name="N_34_1" localSheetId="12">#REF!</definedName>
    <definedName name="N_34_1" localSheetId="14">#REF!</definedName>
    <definedName name="N_34_1" localSheetId="1">#REF!</definedName>
    <definedName name="N_34_1" localSheetId="7">#REF!</definedName>
    <definedName name="N_34_1" localSheetId="9">#REF!</definedName>
    <definedName name="N_34_1" localSheetId="10">#REF!</definedName>
    <definedName name="N_34_1">#REF!</definedName>
    <definedName name="N_34_3">[28]L.3!$J$847</definedName>
    <definedName name="N_511">[1]L.3!$J$894</definedName>
    <definedName name="N_511_1" localSheetId="8">#REF!</definedName>
    <definedName name="N_511_1" localSheetId="13">#REF!</definedName>
    <definedName name="N_511_1" localSheetId="0">#REF!</definedName>
    <definedName name="N_511_1" localSheetId="11">#REF!</definedName>
    <definedName name="N_511_1" localSheetId="12">#REF!</definedName>
    <definedName name="N_511_1" localSheetId="14">#REF!</definedName>
    <definedName name="N_511_1" localSheetId="1">#REF!</definedName>
    <definedName name="N_511_1" localSheetId="7">#REF!</definedName>
    <definedName name="N_511_1" localSheetId="9">#REF!</definedName>
    <definedName name="N_511_1" localSheetId="10">#REF!</definedName>
    <definedName name="N_511_1">#REF!</definedName>
    <definedName name="N_511_3">[28]L.3!$J$894</definedName>
    <definedName name="N_74">[1]L.3!$J$1974</definedName>
    <definedName name="N_74_1" localSheetId="8">#REF!</definedName>
    <definedName name="N_74_1" localSheetId="13">#REF!</definedName>
    <definedName name="N_74_1" localSheetId="0">#REF!</definedName>
    <definedName name="N_74_1" localSheetId="11">#REF!</definedName>
    <definedName name="N_74_1" localSheetId="12">#REF!</definedName>
    <definedName name="N_74_1" localSheetId="14">#REF!</definedName>
    <definedName name="N_74_1" localSheetId="1">#REF!</definedName>
    <definedName name="N_74_1" localSheetId="7">#REF!</definedName>
    <definedName name="N_74_1" localSheetId="9">#REF!</definedName>
    <definedName name="N_74_1" localSheetId="10">#REF!</definedName>
    <definedName name="N_74_1">#REF!</definedName>
    <definedName name="N_74_3">[28]L.3!$J$1974</definedName>
    <definedName name="N_753" localSheetId="8">[1]L.3!#REF!</definedName>
    <definedName name="N_753" localSheetId="13">[1]L.3!#REF!</definedName>
    <definedName name="N_753" localSheetId="0">[1]L.3!#REF!</definedName>
    <definedName name="N_753" localSheetId="11">[1]L.3!#REF!</definedName>
    <definedName name="N_753" localSheetId="12">[1]L.3!#REF!</definedName>
    <definedName name="N_753" localSheetId="14">[1]L.3!#REF!</definedName>
    <definedName name="N_753" localSheetId="1">[1]L.3!#REF!</definedName>
    <definedName name="N_753" localSheetId="7">[1]L.3!#REF!</definedName>
    <definedName name="N_753" localSheetId="9">[1]L.3!#REF!</definedName>
    <definedName name="N_753" localSheetId="10">[1]L.3!#REF!</definedName>
    <definedName name="N_753">[1]L.3!#REF!</definedName>
    <definedName name="N_753_1" localSheetId="8">#REF!</definedName>
    <definedName name="N_753_1" localSheetId="13">#REF!</definedName>
    <definedName name="N_753_1" localSheetId="0">#REF!</definedName>
    <definedName name="N_753_1" localSheetId="11">#REF!</definedName>
    <definedName name="N_753_1" localSheetId="12">#REF!</definedName>
    <definedName name="N_753_1" localSheetId="14">#REF!</definedName>
    <definedName name="N_753_1" localSheetId="1">#REF!</definedName>
    <definedName name="N_753_1" localSheetId="7">#REF!</definedName>
    <definedName name="N_753_1" localSheetId="9">#REF!</definedName>
    <definedName name="N_753_1" localSheetId="10">#REF!</definedName>
    <definedName name="N_753_1">#REF!</definedName>
    <definedName name="N_753_2" localSheetId="8">#REF!</definedName>
    <definedName name="N_753_2" localSheetId="13">#REF!</definedName>
    <definedName name="N_753_2" localSheetId="0">#REF!</definedName>
    <definedName name="N_753_2" localSheetId="11">#REF!</definedName>
    <definedName name="N_753_2" localSheetId="12">#REF!</definedName>
    <definedName name="N_753_2" localSheetId="14">#REF!</definedName>
    <definedName name="N_753_2" localSheetId="1">#REF!</definedName>
    <definedName name="N_753_2" localSheetId="7">#REF!</definedName>
    <definedName name="N_753_2" localSheetId="9">#REF!</definedName>
    <definedName name="N_753_2" localSheetId="10">#REF!</definedName>
    <definedName name="N_753_2">#REF!</definedName>
    <definedName name="N_753_3" localSheetId="8">[69]L.3!#REF!</definedName>
    <definedName name="N_753_3" localSheetId="13">[69]L.3!#REF!</definedName>
    <definedName name="N_753_3" localSheetId="0">[69]L.3!#REF!</definedName>
    <definedName name="N_753_3" localSheetId="11">[69]L.3!#REF!</definedName>
    <definedName name="N_753_3" localSheetId="12">[69]L.3!#REF!</definedName>
    <definedName name="N_753_3" localSheetId="14">[69]L.3!#REF!</definedName>
    <definedName name="N_753_3" localSheetId="1">[69]L.3!#REF!</definedName>
    <definedName name="N_753_3" localSheetId="7">[69]L.3!#REF!</definedName>
    <definedName name="N_753_3" localSheetId="9">[69]L.3!#REF!</definedName>
    <definedName name="N_753_3" localSheetId="10">[69]L.3!#REF!</definedName>
    <definedName name="N_753_3">[69]L.3!#REF!</definedName>
    <definedName name="N_KON1" localSheetId="8">#REF!</definedName>
    <definedName name="N_KON1" localSheetId="13">#REF!</definedName>
    <definedName name="N_KON1" localSheetId="0">#REF!</definedName>
    <definedName name="N_KON1" localSheetId="11">#REF!</definedName>
    <definedName name="N_KON1" localSheetId="12">#REF!</definedName>
    <definedName name="N_KON1" localSheetId="14">#REF!</definedName>
    <definedName name="N_KON1" localSheetId="1">#REF!</definedName>
    <definedName name="N_KON1" localSheetId="7">#REF!</definedName>
    <definedName name="N_KON1" localSheetId="9">#REF!</definedName>
    <definedName name="N_KON1" localSheetId="10">#REF!</definedName>
    <definedName name="N_KON1">#REF!</definedName>
    <definedName name="N_KON1_1" localSheetId="8">#REF!</definedName>
    <definedName name="N_KON1_1" localSheetId="13">#REF!</definedName>
    <definedName name="N_KON1_1" localSheetId="0">#REF!</definedName>
    <definedName name="N_KON1_1" localSheetId="11">#REF!</definedName>
    <definedName name="N_KON1_1" localSheetId="12">#REF!</definedName>
    <definedName name="N_KON1_1" localSheetId="14">#REF!</definedName>
    <definedName name="N_KON1_1" localSheetId="1">#REF!</definedName>
    <definedName name="N_KON1_1" localSheetId="7">#REF!</definedName>
    <definedName name="N_KON1_1" localSheetId="9">#REF!</definedName>
    <definedName name="N_KON1_1" localSheetId="10">#REF!</definedName>
    <definedName name="N_KON1_1">#REF!</definedName>
    <definedName name="N_KON10" localSheetId="8">#REF!</definedName>
    <definedName name="N_KON10" localSheetId="13">#REF!</definedName>
    <definedName name="N_KON10" localSheetId="0">#REF!</definedName>
    <definedName name="N_KON10" localSheetId="11">#REF!</definedName>
    <definedName name="N_KON10" localSheetId="12">#REF!</definedName>
    <definedName name="N_KON10" localSheetId="14">#REF!</definedName>
    <definedName name="N_KON10" localSheetId="1">#REF!</definedName>
    <definedName name="N_KON10" localSheetId="7">#REF!</definedName>
    <definedName name="N_KON10" localSheetId="9">#REF!</definedName>
    <definedName name="N_KON10" localSheetId="10">#REF!</definedName>
    <definedName name="N_KON10">#REF!</definedName>
    <definedName name="N_KON10_1" localSheetId="8">#REF!</definedName>
    <definedName name="N_KON10_1" localSheetId="13">#REF!</definedName>
    <definedName name="N_KON10_1" localSheetId="0">#REF!</definedName>
    <definedName name="N_KON10_1" localSheetId="11">#REF!</definedName>
    <definedName name="N_KON10_1" localSheetId="12">#REF!</definedName>
    <definedName name="N_KON10_1" localSheetId="14">#REF!</definedName>
    <definedName name="N_KON10_1" localSheetId="1">#REF!</definedName>
    <definedName name="N_KON10_1" localSheetId="7">#REF!</definedName>
    <definedName name="N_KON10_1" localSheetId="9">#REF!</definedName>
    <definedName name="N_KON10_1" localSheetId="10">#REF!</definedName>
    <definedName name="N_KON10_1">#REF!</definedName>
    <definedName name="N_KON3" localSheetId="8">#REF!</definedName>
    <definedName name="N_KON3" localSheetId="13">#REF!</definedName>
    <definedName name="N_KON3" localSheetId="0">#REF!</definedName>
    <definedName name="N_KON3" localSheetId="11">#REF!</definedName>
    <definedName name="N_KON3" localSheetId="12">#REF!</definedName>
    <definedName name="N_KON3" localSheetId="14">#REF!</definedName>
    <definedName name="N_KON3" localSheetId="1">#REF!</definedName>
    <definedName name="N_KON3" localSheetId="7">#REF!</definedName>
    <definedName name="N_KON3" localSheetId="9">#REF!</definedName>
    <definedName name="N_KON3" localSheetId="10">#REF!</definedName>
    <definedName name="N_KON3">#REF!</definedName>
    <definedName name="N_KON3_1" localSheetId="8">#REF!</definedName>
    <definedName name="N_KON3_1" localSheetId="13">#REF!</definedName>
    <definedName name="N_KON3_1" localSheetId="0">#REF!</definedName>
    <definedName name="N_KON3_1" localSheetId="11">#REF!</definedName>
    <definedName name="N_KON3_1" localSheetId="12">#REF!</definedName>
    <definedName name="N_KON3_1" localSheetId="14">#REF!</definedName>
    <definedName name="N_KON3_1" localSheetId="1">#REF!</definedName>
    <definedName name="N_KON3_1" localSheetId="7">#REF!</definedName>
    <definedName name="N_KON3_1" localSheetId="9">#REF!</definedName>
    <definedName name="N_KON3_1" localSheetId="10">#REF!</definedName>
    <definedName name="N_KON3_1">#REF!</definedName>
    <definedName name="N_KON4" localSheetId="8">#REF!</definedName>
    <definedName name="N_KON4" localSheetId="13">#REF!</definedName>
    <definedName name="N_KON4" localSheetId="0">#REF!</definedName>
    <definedName name="N_KON4" localSheetId="11">#REF!</definedName>
    <definedName name="N_KON4" localSheetId="12">#REF!</definedName>
    <definedName name="N_KON4" localSheetId="14">#REF!</definedName>
    <definedName name="N_KON4" localSheetId="1">#REF!</definedName>
    <definedName name="N_KON4" localSheetId="7">#REF!</definedName>
    <definedName name="N_KON4" localSheetId="9">#REF!</definedName>
    <definedName name="N_KON4" localSheetId="10">#REF!</definedName>
    <definedName name="N_KON4">#REF!</definedName>
    <definedName name="N_KON4_1" localSheetId="8">#REF!</definedName>
    <definedName name="N_KON4_1" localSheetId="13">#REF!</definedName>
    <definedName name="N_KON4_1" localSheetId="0">#REF!</definedName>
    <definedName name="N_KON4_1" localSheetId="11">#REF!</definedName>
    <definedName name="N_KON4_1" localSheetId="12">#REF!</definedName>
    <definedName name="N_KON4_1" localSheetId="14">#REF!</definedName>
    <definedName name="N_KON4_1" localSheetId="1">#REF!</definedName>
    <definedName name="N_KON4_1" localSheetId="7">#REF!</definedName>
    <definedName name="N_KON4_1" localSheetId="9">#REF!</definedName>
    <definedName name="N_KON4_1" localSheetId="10">#REF!</definedName>
    <definedName name="N_KON4_1">#REF!</definedName>
    <definedName name="N_KON7" localSheetId="8">#REF!</definedName>
    <definedName name="N_KON7" localSheetId="13">#REF!</definedName>
    <definedName name="N_KON7" localSheetId="0">#REF!</definedName>
    <definedName name="N_KON7" localSheetId="11">#REF!</definedName>
    <definedName name="N_KON7" localSheetId="12">#REF!</definedName>
    <definedName name="N_KON7" localSheetId="14">#REF!</definedName>
    <definedName name="N_KON7" localSheetId="1">#REF!</definedName>
    <definedName name="N_KON7" localSheetId="7">#REF!</definedName>
    <definedName name="N_KON7" localSheetId="9">#REF!</definedName>
    <definedName name="N_KON7" localSheetId="10">#REF!</definedName>
    <definedName name="N_KON7">#REF!</definedName>
    <definedName name="N_KON7_1" localSheetId="8">#REF!</definedName>
    <definedName name="N_KON7_1" localSheetId="13">#REF!</definedName>
    <definedName name="N_KON7_1" localSheetId="0">#REF!</definedName>
    <definedName name="N_KON7_1" localSheetId="11">#REF!</definedName>
    <definedName name="N_KON7_1" localSheetId="12">#REF!</definedName>
    <definedName name="N_KON7_1" localSheetId="14">#REF!</definedName>
    <definedName name="N_KON7_1" localSheetId="1">#REF!</definedName>
    <definedName name="N_KON7_1" localSheetId="7">#REF!</definedName>
    <definedName name="N_KON7_1" localSheetId="9">#REF!</definedName>
    <definedName name="N_KON7_1" localSheetId="10">#REF!</definedName>
    <definedName name="N_KON7_1">#REF!</definedName>
    <definedName name="N1IN">'[8]TONGKE3p '!$U$295</definedName>
    <definedName name="n1pig" localSheetId="8">#REF!</definedName>
    <definedName name="n1pig" localSheetId="13">#REF!</definedName>
    <definedName name="n1pig" localSheetId="0">#REF!</definedName>
    <definedName name="n1pig" localSheetId="11">#REF!</definedName>
    <definedName name="n1pig" localSheetId="12">#REF!</definedName>
    <definedName name="n1pig" localSheetId="14">#REF!</definedName>
    <definedName name="n1pig" localSheetId="1">#REF!</definedName>
    <definedName name="n1pig" localSheetId="7">#REF!</definedName>
    <definedName name="n1pig" localSheetId="9">#REF!</definedName>
    <definedName name="n1pig" localSheetId="10">#REF!</definedName>
    <definedName name="n1pig">#REF!</definedName>
    <definedName name="n1pignc" localSheetId="8">[8]lam_moi!#REF!</definedName>
    <definedName name="n1pignc" localSheetId="13">[8]lam_moi!#REF!</definedName>
    <definedName name="n1pignc" localSheetId="0">[8]lam_moi!#REF!</definedName>
    <definedName name="n1pignc" localSheetId="11">[8]lam_moi!#REF!</definedName>
    <definedName name="n1pignc" localSheetId="12">[8]lam_moi!#REF!</definedName>
    <definedName name="n1pignc" localSheetId="14">[8]lam_moi!#REF!</definedName>
    <definedName name="n1pignc" localSheetId="1">[8]lam_moi!#REF!</definedName>
    <definedName name="n1pignc" localSheetId="7">[8]lam_moi!#REF!</definedName>
    <definedName name="n1pignc" localSheetId="9">[8]lam_moi!#REF!</definedName>
    <definedName name="n1pignc" localSheetId="10">[8]lam_moi!#REF!</definedName>
    <definedName name="n1pignc">[8]lam_moi!#REF!</definedName>
    <definedName name="n1pigvl" localSheetId="8">[8]lam_moi!#REF!</definedName>
    <definedName name="n1pigvl" localSheetId="13">[8]lam_moi!#REF!</definedName>
    <definedName name="n1pigvl" localSheetId="0">[8]lam_moi!#REF!</definedName>
    <definedName name="n1pigvl" localSheetId="11">[8]lam_moi!#REF!</definedName>
    <definedName name="n1pigvl" localSheetId="12">[8]lam_moi!#REF!</definedName>
    <definedName name="n1pigvl" localSheetId="14">[8]lam_moi!#REF!</definedName>
    <definedName name="n1pigvl" localSheetId="1">[8]lam_moi!#REF!</definedName>
    <definedName name="n1pigvl" localSheetId="7">[8]lam_moi!#REF!</definedName>
    <definedName name="n1pigvl" localSheetId="9">[8]lam_moi!#REF!</definedName>
    <definedName name="n1pigvl" localSheetId="10">[8]lam_moi!#REF!</definedName>
    <definedName name="n1pigvl">[8]lam_moi!#REF!</definedName>
    <definedName name="n1pind" localSheetId="8">#REF!</definedName>
    <definedName name="n1pind" localSheetId="13">#REF!</definedName>
    <definedName name="n1pind" localSheetId="0">#REF!</definedName>
    <definedName name="n1pind" localSheetId="11">#REF!</definedName>
    <definedName name="n1pind" localSheetId="12">#REF!</definedName>
    <definedName name="n1pind" localSheetId="14">#REF!</definedName>
    <definedName name="n1pind" localSheetId="1">#REF!</definedName>
    <definedName name="n1pind" localSheetId="7">#REF!</definedName>
    <definedName name="n1pind" localSheetId="9">#REF!</definedName>
    <definedName name="n1pind" localSheetId="10">#REF!</definedName>
    <definedName name="n1pind">#REF!</definedName>
    <definedName name="n1pindnc" localSheetId="8">[8]lam_moi!#REF!</definedName>
    <definedName name="n1pindnc" localSheetId="13">[8]lam_moi!#REF!</definedName>
    <definedName name="n1pindnc" localSheetId="0">[8]lam_moi!#REF!</definedName>
    <definedName name="n1pindnc" localSheetId="11">[8]lam_moi!#REF!</definedName>
    <definedName name="n1pindnc" localSheetId="12">[8]lam_moi!#REF!</definedName>
    <definedName name="n1pindnc" localSheetId="14">[8]lam_moi!#REF!</definedName>
    <definedName name="n1pindnc" localSheetId="1">[8]lam_moi!#REF!</definedName>
    <definedName name="n1pindnc" localSheetId="7">[8]lam_moi!#REF!</definedName>
    <definedName name="n1pindnc" localSheetId="9">[8]lam_moi!#REF!</definedName>
    <definedName name="n1pindnc" localSheetId="10">[8]lam_moi!#REF!</definedName>
    <definedName name="n1pindnc">[8]lam_moi!#REF!</definedName>
    <definedName name="n1pindvl" localSheetId="8">[8]lam_moi!#REF!</definedName>
    <definedName name="n1pindvl" localSheetId="13">[8]lam_moi!#REF!</definedName>
    <definedName name="n1pindvl" localSheetId="0">[8]lam_moi!#REF!</definedName>
    <definedName name="n1pindvl" localSheetId="11">[8]lam_moi!#REF!</definedName>
    <definedName name="n1pindvl" localSheetId="12">[8]lam_moi!#REF!</definedName>
    <definedName name="n1pindvl" localSheetId="14">[8]lam_moi!#REF!</definedName>
    <definedName name="n1pindvl" localSheetId="1">[8]lam_moi!#REF!</definedName>
    <definedName name="n1pindvl" localSheetId="7">[8]lam_moi!#REF!</definedName>
    <definedName name="n1pindvl" localSheetId="9">[8]lam_moi!#REF!</definedName>
    <definedName name="n1pindvl" localSheetId="10">[8]lam_moi!#REF!</definedName>
    <definedName name="n1pindvl">[8]lam_moi!#REF!</definedName>
    <definedName name="n1ping" localSheetId="8">#REF!</definedName>
    <definedName name="n1ping" localSheetId="13">#REF!</definedName>
    <definedName name="n1ping" localSheetId="0">#REF!</definedName>
    <definedName name="n1ping" localSheetId="11">#REF!</definedName>
    <definedName name="n1ping" localSheetId="12">#REF!</definedName>
    <definedName name="n1ping" localSheetId="14">#REF!</definedName>
    <definedName name="n1ping" localSheetId="1">#REF!</definedName>
    <definedName name="n1ping" localSheetId="7">#REF!</definedName>
    <definedName name="n1ping" localSheetId="9">#REF!</definedName>
    <definedName name="n1ping" localSheetId="10">#REF!</definedName>
    <definedName name="n1ping">#REF!</definedName>
    <definedName name="n1pingnc" localSheetId="8">[8]lam_moi!#REF!</definedName>
    <definedName name="n1pingnc" localSheetId="13">[8]lam_moi!#REF!</definedName>
    <definedName name="n1pingnc" localSheetId="0">[8]lam_moi!#REF!</definedName>
    <definedName name="n1pingnc" localSheetId="11">[8]lam_moi!#REF!</definedName>
    <definedName name="n1pingnc" localSheetId="12">[8]lam_moi!#REF!</definedName>
    <definedName name="n1pingnc" localSheetId="14">[8]lam_moi!#REF!</definedName>
    <definedName name="n1pingnc" localSheetId="1">[8]lam_moi!#REF!</definedName>
    <definedName name="n1pingnc" localSheetId="7">[8]lam_moi!#REF!</definedName>
    <definedName name="n1pingnc" localSheetId="9">[8]lam_moi!#REF!</definedName>
    <definedName name="n1pingnc" localSheetId="10">[8]lam_moi!#REF!</definedName>
    <definedName name="n1pingnc">[8]lam_moi!#REF!</definedName>
    <definedName name="n1pingvl" localSheetId="8">[8]lam_moi!#REF!</definedName>
    <definedName name="n1pingvl" localSheetId="13">[8]lam_moi!#REF!</definedName>
    <definedName name="n1pingvl" localSheetId="0">[8]lam_moi!#REF!</definedName>
    <definedName name="n1pingvl" localSheetId="11">[8]lam_moi!#REF!</definedName>
    <definedName name="n1pingvl" localSheetId="12">[8]lam_moi!#REF!</definedName>
    <definedName name="n1pingvl" localSheetId="14">[8]lam_moi!#REF!</definedName>
    <definedName name="n1pingvl" localSheetId="1">[8]lam_moi!#REF!</definedName>
    <definedName name="n1pingvl" localSheetId="7">[8]lam_moi!#REF!</definedName>
    <definedName name="n1pingvl" localSheetId="9">[8]lam_moi!#REF!</definedName>
    <definedName name="n1pingvl" localSheetId="10">[8]lam_moi!#REF!</definedName>
    <definedName name="n1pingvl">[8]lam_moi!#REF!</definedName>
    <definedName name="n1pint" localSheetId="8">#REF!</definedName>
    <definedName name="n1pint" localSheetId="13">#REF!</definedName>
    <definedName name="n1pint" localSheetId="0">#REF!</definedName>
    <definedName name="n1pint" localSheetId="11">#REF!</definedName>
    <definedName name="n1pint" localSheetId="12">#REF!</definedName>
    <definedName name="n1pint" localSheetId="14">#REF!</definedName>
    <definedName name="n1pint" localSheetId="1">#REF!</definedName>
    <definedName name="n1pint" localSheetId="7">#REF!</definedName>
    <definedName name="n1pint" localSheetId="9">#REF!</definedName>
    <definedName name="n1pint" localSheetId="10">#REF!</definedName>
    <definedName name="n1pint">#REF!</definedName>
    <definedName name="n1pintnc" localSheetId="8">[8]lam_moi!#REF!</definedName>
    <definedName name="n1pintnc" localSheetId="13">[8]lam_moi!#REF!</definedName>
    <definedName name="n1pintnc" localSheetId="0">[8]lam_moi!#REF!</definedName>
    <definedName name="n1pintnc" localSheetId="11">[8]lam_moi!#REF!</definedName>
    <definedName name="n1pintnc" localSheetId="12">[8]lam_moi!#REF!</definedName>
    <definedName name="n1pintnc" localSheetId="14">[8]lam_moi!#REF!</definedName>
    <definedName name="n1pintnc" localSheetId="1">[8]lam_moi!#REF!</definedName>
    <definedName name="n1pintnc" localSheetId="7">[8]lam_moi!#REF!</definedName>
    <definedName name="n1pintnc" localSheetId="9">[8]lam_moi!#REF!</definedName>
    <definedName name="n1pintnc" localSheetId="10">[8]lam_moi!#REF!</definedName>
    <definedName name="n1pintnc">[8]lam_moi!#REF!</definedName>
    <definedName name="n1pintvl" localSheetId="8">[8]lam_moi!#REF!</definedName>
    <definedName name="n1pintvl" localSheetId="13">[8]lam_moi!#REF!</definedName>
    <definedName name="n1pintvl" localSheetId="0">[8]lam_moi!#REF!</definedName>
    <definedName name="n1pintvl" localSheetId="11">[8]lam_moi!#REF!</definedName>
    <definedName name="n1pintvl" localSheetId="12">[8]lam_moi!#REF!</definedName>
    <definedName name="n1pintvl" localSheetId="14">[8]lam_moi!#REF!</definedName>
    <definedName name="n1pintvl" localSheetId="1">[8]lam_moi!#REF!</definedName>
    <definedName name="n1pintvl" localSheetId="7">[8]lam_moi!#REF!</definedName>
    <definedName name="n1pintvl" localSheetId="9">[8]lam_moi!#REF!</definedName>
    <definedName name="n1pintvl" localSheetId="10">[8]lam_moi!#REF!</definedName>
    <definedName name="n1pintvl">[8]lam_moi!#REF!</definedName>
    <definedName name="n24nc" localSheetId="8">[8]lam_moi!#REF!</definedName>
    <definedName name="n24nc" localSheetId="13">[8]lam_moi!#REF!</definedName>
    <definedName name="n24nc" localSheetId="0">[8]lam_moi!#REF!</definedName>
    <definedName name="n24nc" localSheetId="11">[8]lam_moi!#REF!</definedName>
    <definedName name="n24nc" localSheetId="12">[8]lam_moi!#REF!</definedName>
    <definedName name="n24nc" localSheetId="14">[8]lam_moi!#REF!</definedName>
    <definedName name="n24nc" localSheetId="1">[8]lam_moi!#REF!</definedName>
    <definedName name="n24nc" localSheetId="7">[8]lam_moi!#REF!</definedName>
    <definedName name="n24nc" localSheetId="9">[8]lam_moi!#REF!</definedName>
    <definedName name="n24nc" localSheetId="10">[8]lam_moi!#REF!</definedName>
    <definedName name="n24nc">[8]lam_moi!#REF!</definedName>
    <definedName name="n24vl" localSheetId="8">[8]lam_moi!#REF!</definedName>
    <definedName name="n24vl" localSheetId="13">[8]lam_moi!#REF!</definedName>
    <definedName name="n24vl" localSheetId="0">[8]lam_moi!#REF!</definedName>
    <definedName name="n24vl" localSheetId="11">[8]lam_moi!#REF!</definedName>
    <definedName name="n24vl" localSheetId="12">[8]lam_moi!#REF!</definedName>
    <definedName name="n24vl" localSheetId="14">[8]lam_moi!#REF!</definedName>
    <definedName name="n24vl" localSheetId="1">[8]lam_moi!#REF!</definedName>
    <definedName name="n24vl" localSheetId="7">[8]lam_moi!#REF!</definedName>
    <definedName name="n24vl" localSheetId="9">[8]lam_moi!#REF!</definedName>
    <definedName name="n24vl" localSheetId="10">[8]lam_moi!#REF!</definedName>
    <definedName name="n24vl">[8]lam_moi!#REF!</definedName>
    <definedName name="n2mignc" localSheetId="8">[8]lam_moi!#REF!</definedName>
    <definedName name="n2mignc" localSheetId="13">[8]lam_moi!#REF!</definedName>
    <definedName name="n2mignc" localSheetId="0">[8]lam_moi!#REF!</definedName>
    <definedName name="n2mignc" localSheetId="11">[8]lam_moi!#REF!</definedName>
    <definedName name="n2mignc" localSheetId="12">[8]lam_moi!#REF!</definedName>
    <definedName name="n2mignc" localSheetId="14">[8]lam_moi!#REF!</definedName>
    <definedName name="n2mignc" localSheetId="1">[8]lam_moi!#REF!</definedName>
    <definedName name="n2mignc" localSheetId="7">[8]lam_moi!#REF!</definedName>
    <definedName name="n2mignc" localSheetId="9">[8]lam_moi!#REF!</definedName>
    <definedName name="n2mignc" localSheetId="10">[8]lam_moi!#REF!</definedName>
    <definedName name="n2mignc">[8]lam_moi!#REF!</definedName>
    <definedName name="n2migvl" localSheetId="8">[8]lam_moi!#REF!</definedName>
    <definedName name="n2migvl" localSheetId="13">[8]lam_moi!#REF!</definedName>
    <definedName name="n2migvl" localSheetId="0">[8]lam_moi!#REF!</definedName>
    <definedName name="n2migvl" localSheetId="11">[8]lam_moi!#REF!</definedName>
    <definedName name="n2migvl" localSheetId="12">[8]lam_moi!#REF!</definedName>
    <definedName name="n2migvl" localSheetId="14">[8]lam_moi!#REF!</definedName>
    <definedName name="n2migvl" localSheetId="1">[8]lam_moi!#REF!</definedName>
    <definedName name="n2migvl" localSheetId="7">[8]lam_moi!#REF!</definedName>
    <definedName name="n2migvl" localSheetId="9">[8]lam_moi!#REF!</definedName>
    <definedName name="n2migvl" localSheetId="10">[8]lam_moi!#REF!</definedName>
    <definedName name="n2migvl">[8]lam_moi!#REF!</definedName>
    <definedName name="n2min1nc" localSheetId="8">[8]lam_moi!#REF!</definedName>
    <definedName name="n2min1nc" localSheetId="13">[8]lam_moi!#REF!</definedName>
    <definedName name="n2min1nc" localSheetId="0">[8]lam_moi!#REF!</definedName>
    <definedName name="n2min1nc" localSheetId="11">[8]lam_moi!#REF!</definedName>
    <definedName name="n2min1nc" localSheetId="12">[8]lam_moi!#REF!</definedName>
    <definedName name="n2min1nc" localSheetId="14">[8]lam_moi!#REF!</definedName>
    <definedName name="n2min1nc" localSheetId="1">[8]lam_moi!#REF!</definedName>
    <definedName name="n2min1nc" localSheetId="7">[8]lam_moi!#REF!</definedName>
    <definedName name="n2min1nc" localSheetId="9">[8]lam_moi!#REF!</definedName>
    <definedName name="n2min1nc" localSheetId="10">[8]lam_moi!#REF!</definedName>
    <definedName name="n2min1nc">[8]lam_moi!#REF!</definedName>
    <definedName name="n2min1vl" localSheetId="8">[8]lam_moi!#REF!</definedName>
    <definedName name="n2min1vl" localSheetId="13">[8]lam_moi!#REF!</definedName>
    <definedName name="n2min1vl" localSheetId="0">[8]lam_moi!#REF!</definedName>
    <definedName name="n2min1vl" localSheetId="11">[8]lam_moi!#REF!</definedName>
    <definedName name="n2min1vl" localSheetId="12">[8]lam_moi!#REF!</definedName>
    <definedName name="n2min1vl" localSheetId="14">[8]lam_moi!#REF!</definedName>
    <definedName name="n2min1vl" localSheetId="1">[8]lam_moi!#REF!</definedName>
    <definedName name="n2min1vl" localSheetId="7">[8]lam_moi!#REF!</definedName>
    <definedName name="n2min1vl" localSheetId="9">[8]lam_moi!#REF!</definedName>
    <definedName name="n2min1vl" localSheetId="10">[8]lam_moi!#REF!</definedName>
    <definedName name="n2min1vl">[8]lam_moi!#REF!</definedName>
    <definedName name="nail" localSheetId="8">#REF!</definedName>
    <definedName name="nail" localSheetId="13">#REF!</definedName>
    <definedName name="nail" localSheetId="0">#REF!</definedName>
    <definedName name="nail" localSheetId="11">#REF!</definedName>
    <definedName name="nail" localSheetId="12">#REF!</definedName>
    <definedName name="nail" localSheetId="14">#REF!</definedName>
    <definedName name="nail" localSheetId="1">#REF!</definedName>
    <definedName name="nail" localSheetId="7">#REF!</definedName>
    <definedName name="nail" localSheetId="9">#REF!</definedName>
    <definedName name="nail" localSheetId="10">#REF!</definedName>
    <definedName name="nail">#REF!</definedName>
    <definedName name="nama_paket" localSheetId="8">#REF!</definedName>
    <definedName name="nama_paket" localSheetId="13">#REF!</definedName>
    <definedName name="nama_paket" localSheetId="0">#REF!</definedName>
    <definedName name="nama_paket" localSheetId="11">#REF!</definedName>
    <definedName name="nama_paket" localSheetId="12">#REF!</definedName>
    <definedName name="nama_paket" localSheetId="14">#REF!</definedName>
    <definedName name="nama_paket" localSheetId="1">#REF!</definedName>
    <definedName name="nama_paket" localSheetId="7">#REF!</definedName>
    <definedName name="nama_paket" localSheetId="9">#REF!</definedName>
    <definedName name="nama_paket" localSheetId="10">#REF!</definedName>
    <definedName name="nama_paket">#REF!</definedName>
    <definedName name="nama_proyek" localSheetId="8">#REF!</definedName>
    <definedName name="nama_proyek" localSheetId="13">#REF!</definedName>
    <definedName name="nama_proyek" localSheetId="0">#REF!</definedName>
    <definedName name="nama_proyek" localSheetId="11">#REF!</definedName>
    <definedName name="nama_proyek" localSheetId="12">#REF!</definedName>
    <definedName name="nama_proyek" localSheetId="14">#REF!</definedName>
    <definedName name="nama_proyek" localSheetId="1">#REF!</definedName>
    <definedName name="nama_proyek" localSheetId="7">#REF!</definedName>
    <definedName name="nama_proyek" localSheetId="9">#REF!</definedName>
    <definedName name="nama_proyek" localSheetId="10">#REF!</definedName>
    <definedName name="nama_proyek">#REF!</definedName>
    <definedName name="nc1nc" localSheetId="8">[8]lam_moi!#REF!</definedName>
    <definedName name="nc1nc" localSheetId="13">[8]lam_moi!#REF!</definedName>
    <definedName name="nc1nc" localSheetId="0">[8]lam_moi!#REF!</definedName>
    <definedName name="nc1nc" localSheetId="11">[8]lam_moi!#REF!</definedName>
    <definedName name="nc1nc" localSheetId="12">[8]lam_moi!#REF!</definedName>
    <definedName name="nc1nc" localSheetId="14">[8]lam_moi!#REF!</definedName>
    <definedName name="nc1nc" localSheetId="1">[8]lam_moi!#REF!</definedName>
    <definedName name="nc1nc" localSheetId="7">[8]lam_moi!#REF!</definedName>
    <definedName name="nc1nc" localSheetId="9">[8]lam_moi!#REF!</definedName>
    <definedName name="nc1nc" localSheetId="10">[8]lam_moi!#REF!</definedName>
    <definedName name="nc1nc">[8]lam_moi!#REF!</definedName>
    <definedName name="nc1p" localSheetId="8">#REF!</definedName>
    <definedName name="nc1p" localSheetId="13">#REF!</definedName>
    <definedName name="nc1p" localSheetId="0">#REF!</definedName>
    <definedName name="nc1p" localSheetId="11">#REF!</definedName>
    <definedName name="nc1p" localSheetId="12">#REF!</definedName>
    <definedName name="nc1p" localSheetId="14">#REF!</definedName>
    <definedName name="nc1p" localSheetId="1">#REF!</definedName>
    <definedName name="nc1p" localSheetId="7">#REF!</definedName>
    <definedName name="nc1p" localSheetId="9">#REF!</definedName>
    <definedName name="nc1p" localSheetId="10">#REF!</definedName>
    <definedName name="nc1p">#REF!</definedName>
    <definedName name="nc1vl" localSheetId="8">[8]lam_moi!#REF!</definedName>
    <definedName name="nc1vl" localSheetId="13">[8]lam_moi!#REF!</definedName>
    <definedName name="nc1vl" localSheetId="0">[8]lam_moi!#REF!</definedName>
    <definedName name="nc1vl" localSheetId="11">[8]lam_moi!#REF!</definedName>
    <definedName name="nc1vl" localSheetId="12">[8]lam_moi!#REF!</definedName>
    <definedName name="nc1vl" localSheetId="14">[8]lam_moi!#REF!</definedName>
    <definedName name="nc1vl" localSheetId="1">[8]lam_moi!#REF!</definedName>
    <definedName name="nc1vl" localSheetId="7">[8]lam_moi!#REF!</definedName>
    <definedName name="nc1vl" localSheetId="9">[8]lam_moi!#REF!</definedName>
    <definedName name="nc1vl" localSheetId="10">[8]lam_moi!#REF!</definedName>
    <definedName name="nc1vl">[8]lam_moi!#REF!</definedName>
    <definedName name="nc24nc" localSheetId="8">[8]lam_moi!#REF!</definedName>
    <definedName name="nc24nc" localSheetId="13">[8]lam_moi!#REF!</definedName>
    <definedName name="nc24nc" localSheetId="0">[8]lam_moi!#REF!</definedName>
    <definedName name="nc24nc" localSheetId="11">[8]lam_moi!#REF!</definedName>
    <definedName name="nc24nc" localSheetId="12">[8]lam_moi!#REF!</definedName>
    <definedName name="nc24nc" localSheetId="14">[8]lam_moi!#REF!</definedName>
    <definedName name="nc24nc" localSheetId="1">[8]lam_moi!#REF!</definedName>
    <definedName name="nc24nc" localSheetId="7">[8]lam_moi!#REF!</definedName>
    <definedName name="nc24nc" localSheetId="9">[8]lam_moi!#REF!</definedName>
    <definedName name="nc24nc" localSheetId="10">[8]lam_moi!#REF!</definedName>
    <definedName name="nc24nc">[8]lam_moi!#REF!</definedName>
    <definedName name="nc24vl" localSheetId="8">[8]lam_moi!#REF!</definedName>
    <definedName name="nc24vl" localSheetId="13">[8]lam_moi!#REF!</definedName>
    <definedName name="nc24vl" localSheetId="0">[8]lam_moi!#REF!</definedName>
    <definedName name="nc24vl" localSheetId="11">[8]lam_moi!#REF!</definedName>
    <definedName name="nc24vl" localSheetId="12">[8]lam_moi!#REF!</definedName>
    <definedName name="nc24vl" localSheetId="14">[8]lam_moi!#REF!</definedName>
    <definedName name="nc24vl" localSheetId="1">[8]lam_moi!#REF!</definedName>
    <definedName name="nc24vl" localSheetId="7">[8]lam_moi!#REF!</definedName>
    <definedName name="nc24vl" localSheetId="9">[8]lam_moi!#REF!</definedName>
    <definedName name="nc24vl" localSheetId="10">[8]lam_moi!#REF!</definedName>
    <definedName name="nc24vl">[8]lam_moi!#REF!</definedName>
    <definedName name="nc3p" localSheetId="8">#REF!</definedName>
    <definedName name="nc3p" localSheetId="13">#REF!</definedName>
    <definedName name="nc3p" localSheetId="0">#REF!</definedName>
    <definedName name="nc3p" localSheetId="11">#REF!</definedName>
    <definedName name="nc3p" localSheetId="12">#REF!</definedName>
    <definedName name="nc3p" localSheetId="14">#REF!</definedName>
    <definedName name="nc3p" localSheetId="1">#REF!</definedName>
    <definedName name="nc3p" localSheetId="7">#REF!</definedName>
    <definedName name="nc3p" localSheetId="9">#REF!</definedName>
    <definedName name="nc3p" localSheetId="10">#REF!</definedName>
    <definedName name="nc3p">#REF!</definedName>
    <definedName name="NCBD100" localSheetId="8">#REF!</definedName>
    <definedName name="NCBD100" localSheetId="13">#REF!</definedName>
    <definedName name="NCBD100" localSheetId="0">#REF!</definedName>
    <definedName name="NCBD100" localSheetId="11">#REF!</definedName>
    <definedName name="NCBD100" localSheetId="12">#REF!</definedName>
    <definedName name="NCBD100" localSheetId="14">#REF!</definedName>
    <definedName name="NCBD100" localSheetId="1">#REF!</definedName>
    <definedName name="NCBD100" localSheetId="7">#REF!</definedName>
    <definedName name="NCBD100" localSheetId="9">#REF!</definedName>
    <definedName name="NCBD100" localSheetId="10">#REF!</definedName>
    <definedName name="NCBD100">#REF!</definedName>
    <definedName name="NCBD200" localSheetId="8">#REF!</definedName>
    <definedName name="NCBD200" localSheetId="13">#REF!</definedName>
    <definedName name="NCBD200" localSheetId="0">#REF!</definedName>
    <definedName name="NCBD200" localSheetId="11">#REF!</definedName>
    <definedName name="NCBD200" localSheetId="12">#REF!</definedName>
    <definedName name="NCBD200" localSheetId="14">#REF!</definedName>
    <definedName name="NCBD200" localSheetId="1">#REF!</definedName>
    <definedName name="NCBD200" localSheetId="7">#REF!</definedName>
    <definedName name="NCBD200" localSheetId="9">#REF!</definedName>
    <definedName name="NCBD200" localSheetId="10">#REF!</definedName>
    <definedName name="NCBD200">#REF!</definedName>
    <definedName name="NCBD250" localSheetId="8">#REF!</definedName>
    <definedName name="NCBD250" localSheetId="13">#REF!</definedName>
    <definedName name="NCBD250" localSheetId="0">#REF!</definedName>
    <definedName name="NCBD250" localSheetId="11">#REF!</definedName>
    <definedName name="NCBD250" localSheetId="12">#REF!</definedName>
    <definedName name="NCBD250" localSheetId="14">#REF!</definedName>
    <definedName name="NCBD250" localSheetId="1">#REF!</definedName>
    <definedName name="NCBD250" localSheetId="7">#REF!</definedName>
    <definedName name="NCBD250" localSheetId="9">#REF!</definedName>
    <definedName name="NCBD250" localSheetId="10">#REF!</definedName>
    <definedName name="NCBD250">#REF!</definedName>
    <definedName name="ncdd" localSheetId="8">'[8]TH XL'!#REF!</definedName>
    <definedName name="ncdd" localSheetId="13">'[8]TH XL'!#REF!</definedName>
    <definedName name="ncdd" localSheetId="0">'[8]TH XL'!#REF!</definedName>
    <definedName name="ncdd" localSheetId="11">'[8]TH XL'!#REF!</definedName>
    <definedName name="ncdd" localSheetId="12">'[8]TH XL'!#REF!</definedName>
    <definedName name="ncdd" localSheetId="14">'[8]TH XL'!#REF!</definedName>
    <definedName name="ncdd" localSheetId="1">'[8]TH XL'!#REF!</definedName>
    <definedName name="ncdd" localSheetId="7">'[8]TH XL'!#REF!</definedName>
    <definedName name="ncdd" localSheetId="9">'[8]TH XL'!#REF!</definedName>
    <definedName name="ncdd" localSheetId="10">'[8]TH XL'!#REF!</definedName>
    <definedName name="ncdd">'[8]TH XL'!#REF!</definedName>
    <definedName name="NCDD2" localSheetId="8">'[8]TH XL'!#REF!</definedName>
    <definedName name="NCDD2" localSheetId="13">'[8]TH XL'!#REF!</definedName>
    <definedName name="NCDD2" localSheetId="0">'[8]TH XL'!#REF!</definedName>
    <definedName name="NCDD2" localSheetId="11">'[8]TH XL'!#REF!</definedName>
    <definedName name="NCDD2" localSheetId="12">'[8]TH XL'!#REF!</definedName>
    <definedName name="NCDD2" localSheetId="14">'[8]TH XL'!#REF!</definedName>
    <definedName name="NCDD2" localSheetId="1">'[8]TH XL'!#REF!</definedName>
    <definedName name="NCDD2" localSheetId="7">'[8]TH XL'!#REF!</definedName>
    <definedName name="NCDD2" localSheetId="9">'[8]TH XL'!#REF!</definedName>
    <definedName name="NCDD2" localSheetId="10">'[8]TH XL'!#REF!</definedName>
    <definedName name="NCDD2">'[8]TH XL'!#REF!</definedName>
    <definedName name="NCHC">[8]TNHCHINH!$J$38</definedName>
    <definedName name="nctr" localSheetId="8">'[8]TH XL'!#REF!</definedName>
    <definedName name="nctr" localSheetId="13">'[8]TH XL'!#REF!</definedName>
    <definedName name="nctr" localSheetId="0">'[8]TH XL'!#REF!</definedName>
    <definedName name="nctr" localSheetId="11">'[8]TH XL'!#REF!</definedName>
    <definedName name="nctr" localSheetId="12">'[8]TH XL'!#REF!</definedName>
    <definedName name="nctr" localSheetId="14">'[8]TH XL'!#REF!</definedName>
    <definedName name="nctr" localSheetId="1">'[8]TH XL'!#REF!</definedName>
    <definedName name="nctr" localSheetId="7">'[8]TH XL'!#REF!</definedName>
    <definedName name="nctr" localSheetId="9">'[8]TH XL'!#REF!</definedName>
    <definedName name="nctr" localSheetId="10">'[8]TH XL'!#REF!</definedName>
    <definedName name="nctr">'[8]TH XL'!#REF!</definedName>
    <definedName name="nctram" localSheetId="8">#REF!</definedName>
    <definedName name="nctram" localSheetId="13">#REF!</definedName>
    <definedName name="nctram" localSheetId="0">#REF!</definedName>
    <definedName name="nctram" localSheetId="11">#REF!</definedName>
    <definedName name="nctram" localSheetId="12">#REF!</definedName>
    <definedName name="nctram" localSheetId="14">#REF!</definedName>
    <definedName name="nctram" localSheetId="1">#REF!</definedName>
    <definedName name="nctram" localSheetId="7">#REF!</definedName>
    <definedName name="nctram" localSheetId="9">#REF!</definedName>
    <definedName name="nctram" localSheetId="10">#REF!</definedName>
    <definedName name="nctram">#REF!</definedName>
    <definedName name="NCVC100" localSheetId="8">#REF!</definedName>
    <definedName name="NCVC100" localSheetId="13">#REF!</definedName>
    <definedName name="NCVC100" localSheetId="0">#REF!</definedName>
    <definedName name="NCVC100" localSheetId="11">#REF!</definedName>
    <definedName name="NCVC100" localSheetId="12">#REF!</definedName>
    <definedName name="NCVC100" localSheetId="14">#REF!</definedName>
    <definedName name="NCVC100" localSheetId="1">#REF!</definedName>
    <definedName name="NCVC100" localSheetId="7">#REF!</definedName>
    <definedName name="NCVC100" localSheetId="9">#REF!</definedName>
    <definedName name="NCVC100" localSheetId="10">#REF!</definedName>
    <definedName name="NCVC100">#REF!</definedName>
    <definedName name="NCVC200" localSheetId="8">#REF!</definedName>
    <definedName name="NCVC200" localSheetId="13">#REF!</definedName>
    <definedName name="NCVC200" localSheetId="0">#REF!</definedName>
    <definedName name="NCVC200" localSheetId="11">#REF!</definedName>
    <definedName name="NCVC200" localSheetId="12">#REF!</definedName>
    <definedName name="NCVC200" localSheetId="14">#REF!</definedName>
    <definedName name="NCVC200" localSheetId="1">#REF!</definedName>
    <definedName name="NCVC200" localSheetId="7">#REF!</definedName>
    <definedName name="NCVC200" localSheetId="9">#REF!</definedName>
    <definedName name="NCVC200" localSheetId="10">#REF!</definedName>
    <definedName name="NCVC200">#REF!</definedName>
    <definedName name="NCVC250" localSheetId="8">#REF!</definedName>
    <definedName name="NCVC250" localSheetId="13">#REF!</definedName>
    <definedName name="NCVC250" localSheetId="0">#REF!</definedName>
    <definedName name="NCVC250" localSheetId="11">#REF!</definedName>
    <definedName name="NCVC250" localSheetId="12">#REF!</definedName>
    <definedName name="NCVC250" localSheetId="14">#REF!</definedName>
    <definedName name="NCVC250" localSheetId="1">#REF!</definedName>
    <definedName name="NCVC250" localSheetId="7">#REF!</definedName>
    <definedName name="NCVC250" localSheetId="9">#REF!</definedName>
    <definedName name="NCVC250" localSheetId="10">#REF!</definedName>
    <definedName name="NCVC250">#REF!</definedName>
    <definedName name="NCVC3P" localSheetId="8">#REF!</definedName>
    <definedName name="NCVC3P" localSheetId="13">#REF!</definedName>
    <definedName name="NCVC3P" localSheetId="0">#REF!</definedName>
    <definedName name="NCVC3P" localSheetId="11">#REF!</definedName>
    <definedName name="NCVC3P" localSheetId="12">#REF!</definedName>
    <definedName name="NCVC3P" localSheetId="14">#REF!</definedName>
    <definedName name="NCVC3P" localSheetId="1">#REF!</definedName>
    <definedName name="NCVC3P" localSheetId="7">#REF!</definedName>
    <definedName name="NCVC3P" localSheetId="9">#REF!</definedName>
    <definedName name="NCVC3P" localSheetId="10">#REF!</definedName>
    <definedName name="NCVC3P">#REF!</definedName>
    <definedName name="nhn" localSheetId="8">#REF!</definedName>
    <definedName name="nhn" localSheetId="13">#REF!</definedName>
    <definedName name="nhn" localSheetId="0">#REF!</definedName>
    <definedName name="nhn" localSheetId="11">#REF!</definedName>
    <definedName name="nhn" localSheetId="12">#REF!</definedName>
    <definedName name="nhn" localSheetId="14">#REF!</definedName>
    <definedName name="nhn" localSheetId="1">#REF!</definedName>
    <definedName name="nhn" localSheetId="7">#REF!</definedName>
    <definedName name="nhn" localSheetId="9">#REF!</definedName>
    <definedName name="nhn" localSheetId="10">#REF!</definedName>
    <definedName name="nhn">#REF!</definedName>
    <definedName name="nhnnc" localSheetId="8">[8]lam_moi!#REF!</definedName>
    <definedName name="nhnnc" localSheetId="13">[8]lam_moi!#REF!</definedName>
    <definedName name="nhnnc" localSheetId="0">[8]lam_moi!#REF!</definedName>
    <definedName name="nhnnc" localSheetId="11">[8]lam_moi!#REF!</definedName>
    <definedName name="nhnnc" localSheetId="12">[8]lam_moi!#REF!</definedName>
    <definedName name="nhnnc" localSheetId="14">[8]lam_moi!#REF!</definedName>
    <definedName name="nhnnc" localSheetId="1">[8]lam_moi!#REF!</definedName>
    <definedName name="nhnnc" localSheetId="7">[8]lam_moi!#REF!</definedName>
    <definedName name="nhnnc" localSheetId="9">[8]lam_moi!#REF!</definedName>
    <definedName name="nhnnc" localSheetId="10">[8]lam_moi!#REF!</definedName>
    <definedName name="nhnnc">[8]lam_moi!#REF!</definedName>
    <definedName name="nhnvl" localSheetId="8">[8]lam_moi!#REF!</definedName>
    <definedName name="nhnvl" localSheetId="13">[8]lam_moi!#REF!</definedName>
    <definedName name="nhnvl" localSheetId="0">[8]lam_moi!#REF!</definedName>
    <definedName name="nhnvl" localSheetId="11">[8]lam_moi!#REF!</definedName>
    <definedName name="nhnvl" localSheetId="12">[8]lam_moi!#REF!</definedName>
    <definedName name="nhnvl" localSheetId="14">[8]lam_moi!#REF!</definedName>
    <definedName name="nhnvl" localSheetId="1">[8]lam_moi!#REF!</definedName>
    <definedName name="nhnvl" localSheetId="7">[8]lam_moi!#REF!</definedName>
    <definedName name="nhnvl" localSheetId="9">[8]lam_moi!#REF!</definedName>
    <definedName name="nhnvl" localSheetId="10">[8]lam_moi!#REF!</definedName>
    <definedName name="nhnvl">[8]lam_moi!#REF!</definedName>
    <definedName name="nig" localSheetId="8">#REF!</definedName>
    <definedName name="nig" localSheetId="13">#REF!</definedName>
    <definedName name="nig" localSheetId="0">#REF!</definedName>
    <definedName name="nig" localSheetId="11">#REF!</definedName>
    <definedName name="nig" localSheetId="12">#REF!</definedName>
    <definedName name="nig" localSheetId="14">#REF!</definedName>
    <definedName name="nig" localSheetId="1">#REF!</definedName>
    <definedName name="nig" localSheetId="7">#REF!</definedName>
    <definedName name="nig" localSheetId="9">#REF!</definedName>
    <definedName name="nig" localSheetId="10">#REF!</definedName>
    <definedName name="nig">#REF!</definedName>
    <definedName name="NIG13p">'[8]TONGKE3p '!$T$295</definedName>
    <definedName name="nig1p" localSheetId="8">#REF!</definedName>
    <definedName name="nig1p" localSheetId="13">#REF!</definedName>
    <definedName name="nig1p" localSheetId="0">#REF!</definedName>
    <definedName name="nig1p" localSheetId="11">#REF!</definedName>
    <definedName name="nig1p" localSheetId="12">#REF!</definedName>
    <definedName name="nig1p" localSheetId="14">#REF!</definedName>
    <definedName name="nig1p" localSheetId="1">#REF!</definedName>
    <definedName name="nig1p" localSheetId="7">#REF!</definedName>
    <definedName name="nig1p" localSheetId="9">#REF!</definedName>
    <definedName name="nig1p" localSheetId="10">#REF!</definedName>
    <definedName name="nig1p">#REF!</definedName>
    <definedName name="nig3p" localSheetId="8">#REF!</definedName>
    <definedName name="nig3p" localSheetId="13">#REF!</definedName>
    <definedName name="nig3p" localSheetId="0">#REF!</definedName>
    <definedName name="nig3p" localSheetId="11">#REF!</definedName>
    <definedName name="nig3p" localSheetId="12">#REF!</definedName>
    <definedName name="nig3p" localSheetId="14">#REF!</definedName>
    <definedName name="nig3p" localSheetId="1">#REF!</definedName>
    <definedName name="nig3p" localSheetId="7">#REF!</definedName>
    <definedName name="nig3p" localSheetId="9">#REF!</definedName>
    <definedName name="nig3p" localSheetId="10">#REF!</definedName>
    <definedName name="nig3p">#REF!</definedName>
    <definedName name="nightnc" localSheetId="8">[8]gtrinh!#REF!</definedName>
    <definedName name="nightnc" localSheetId="13">[8]gtrinh!#REF!</definedName>
    <definedName name="nightnc" localSheetId="0">[8]gtrinh!#REF!</definedName>
    <definedName name="nightnc" localSheetId="11">[8]gtrinh!#REF!</definedName>
    <definedName name="nightnc" localSheetId="12">[8]gtrinh!#REF!</definedName>
    <definedName name="nightnc" localSheetId="14">[8]gtrinh!#REF!</definedName>
    <definedName name="nightnc" localSheetId="1">[8]gtrinh!#REF!</definedName>
    <definedName name="nightnc" localSheetId="7">[8]gtrinh!#REF!</definedName>
    <definedName name="nightnc" localSheetId="9">[8]gtrinh!#REF!</definedName>
    <definedName name="nightnc" localSheetId="10">[8]gtrinh!#REF!</definedName>
    <definedName name="nightnc">[8]gtrinh!#REF!</definedName>
    <definedName name="nightvl" localSheetId="8">[8]gtrinh!#REF!</definedName>
    <definedName name="nightvl" localSheetId="13">[8]gtrinh!#REF!</definedName>
    <definedName name="nightvl" localSheetId="0">[8]gtrinh!#REF!</definedName>
    <definedName name="nightvl" localSheetId="11">[8]gtrinh!#REF!</definedName>
    <definedName name="nightvl" localSheetId="12">[8]gtrinh!#REF!</definedName>
    <definedName name="nightvl" localSheetId="14">[8]gtrinh!#REF!</definedName>
    <definedName name="nightvl" localSheetId="1">[8]gtrinh!#REF!</definedName>
    <definedName name="nightvl" localSheetId="7">[8]gtrinh!#REF!</definedName>
    <definedName name="nightvl" localSheetId="9">[8]gtrinh!#REF!</definedName>
    <definedName name="nightvl" localSheetId="10">[8]gtrinh!#REF!</definedName>
    <definedName name="nightvl">[8]gtrinh!#REF!</definedName>
    <definedName name="nignc1p" localSheetId="8">#REF!</definedName>
    <definedName name="nignc1p" localSheetId="13">#REF!</definedName>
    <definedName name="nignc1p" localSheetId="0">#REF!</definedName>
    <definedName name="nignc1p" localSheetId="11">#REF!</definedName>
    <definedName name="nignc1p" localSheetId="12">#REF!</definedName>
    <definedName name="nignc1p" localSheetId="14">#REF!</definedName>
    <definedName name="nignc1p" localSheetId="1">#REF!</definedName>
    <definedName name="nignc1p" localSheetId="7">#REF!</definedName>
    <definedName name="nignc1p" localSheetId="9">#REF!</definedName>
    <definedName name="nignc1p" localSheetId="10">#REF!</definedName>
    <definedName name="nignc1p">#REF!</definedName>
    <definedName name="nignc3p">'[8]CHITIET VL_NC'!$G$107</definedName>
    <definedName name="nigvl1p" localSheetId="8">#REF!</definedName>
    <definedName name="nigvl1p" localSheetId="13">#REF!</definedName>
    <definedName name="nigvl1p" localSheetId="0">#REF!</definedName>
    <definedName name="nigvl1p" localSheetId="11">#REF!</definedName>
    <definedName name="nigvl1p" localSheetId="12">#REF!</definedName>
    <definedName name="nigvl1p" localSheetId="14">#REF!</definedName>
    <definedName name="nigvl1p" localSheetId="1">#REF!</definedName>
    <definedName name="nigvl1p" localSheetId="7">#REF!</definedName>
    <definedName name="nigvl1p" localSheetId="9">#REF!</definedName>
    <definedName name="nigvl1p" localSheetId="10">#REF!</definedName>
    <definedName name="nigvl1p">#REF!</definedName>
    <definedName name="nigvl3p">'[8]CHITIET VL_NC'!$G$99</definedName>
    <definedName name="NILAIMINUSPPN" localSheetId="8">#REF!</definedName>
    <definedName name="NILAIMINUSPPN" localSheetId="13">#REF!</definedName>
    <definedName name="NILAIMINUSPPN" localSheetId="0">#REF!</definedName>
    <definedName name="NILAIMINUSPPN" localSheetId="11">#REF!</definedName>
    <definedName name="NILAIMINUSPPN" localSheetId="12">#REF!</definedName>
    <definedName name="NILAIMINUSPPN" localSheetId="14">#REF!</definedName>
    <definedName name="NILAIMINUSPPN" localSheetId="1">#REF!</definedName>
    <definedName name="NILAIMINUSPPN" localSheetId="7">#REF!</definedName>
    <definedName name="NILAIMINUSPPN" localSheetId="9">#REF!</definedName>
    <definedName name="NILAIMINUSPPN" localSheetId="10">#REF!</definedName>
    <definedName name="NILAIMINUSPPN">#REF!</definedName>
    <definedName name="NILAIMINUSPPN_1" localSheetId="8">#REF!</definedName>
    <definedName name="NILAIMINUSPPN_1" localSheetId="13">#REF!</definedName>
    <definedName name="NILAIMINUSPPN_1" localSheetId="0">#REF!</definedName>
    <definedName name="NILAIMINUSPPN_1" localSheetId="11">#REF!</definedName>
    <definedName name="NILAIMINUSPPN_1" localSheetId="12">#REF!</definedName>
    <definedName name="NILAIMINUSPPN_1" localSheetId="14">#REF!</definedName>
    <definedName name="NILAIMINUSPPN_1" localSheetId="1">#REF!</definedName>
    <definedName name="NILAIMINUSPPN_1" localSheetId="7">#REF!</definedName>
    <definedName name="NILAIMINUSPPN_1" localSheetId="9">#REF!</definedName>
    <definedName name="NILAIMINUSPPN_1" localSheetId="10">#REF!</definedName>
    <definedName name="NILAIMINUSPPN_1">#REF!</definedName>
    <definedName name="nin" localSheetId="8">#REF!</definedName>
    <definedName name="nin" localSheetId="13">#REF!</definedName>
    <definedName name="nin" localSheetId="0">#REF!</definedName>
    <definedName name="nin" localSheetId="11">#REF!</definedName>
    <definedName name="nin" localSheetId="12">#REF!</definedName>
    <definedName name="nin" localSheetId="14">#REF!</definedName>
    <definedName name="nin" localSheetId="1">#REF!</definedName>
    <definedName name="nin" localSheetId="7">#REF!</definedName>
    <definedName name="nin" localSheetId="9">#REF!</definedName>
    <definedName name="nin" localSheetId="10">#REF!</definedName>
    <definedName name="nin">#REF!</definedName>
    <definedName name="nin14nc3p" localSheetId="8">#REF!</definedName>
    <definedName name="nin14nc3p" localSheetId="13">#REF!</definedName>
    <definedName name="nin14nc3p" localSheetId="0">#REF!</definedName>
    <definedName name="nin14nc3p" localSheetId="11">#REF!</definedName>
    <definedName name="nin14nc3p" localSheetId="12">#REF!</definedName>
    <definedName name="nin14nc3p" localSheetId="14">#REF!</definedName>
    <definedName name="nin14nc3p" localSheetId="1">#REF!</definedName>
    <definedName name="nin14nc3p" localSheetId="7">#REF!</definedName>
    <definedName name="nin14nc3p" localSheetId="9">#REF!</definedName>
    <definedName name="nin14nc3p" localSheetId="10">#REF!</definedName>
    <definedName name="nin14nc3p">#REF!</definedName>
    <definedName name="nin14vl3p" localSheetId="8">#REF!</definedName>
    <definedName name="nin14vl3p" localSheetId="13">#REF!</definedName>
    <definedName name="nin14vl3p" localSheetId="0">#REF!</definedName>
    <definedName name="nin14vl3p" localSheetId="11">#REF!</definedName>
    <definedName name="nin14vl3p" localSheetId="12">#REF!</definedName>
    <definedName name="nin14vl3p" localSheetId="14">#REF!</definedName>
    <definedName name="nin14vl3p" localSheetId="1">#REF!</definedName>
    <definedName name="nin14vl3p" localSheetId="7">#REF!</definedName>
    <definedName name="nin14vl3p" localSheetId="9">#REF!</definedName>
    <definedName name="nin14vl3p" localSheetId="10">#REF!</definedName>
    <definedName name="nin14vl3p">#REF!</definedName>
    <definedName name="nin1903p" localSheetId="8">#REF!</definedName>
    <definedName name="nin1903p" localSheetId="13">#REF!</definedName>
    <definedName name="nin1903p" localSheetId="0">#REF!</definedName>
    <definedName name="nin1903p" localSheetId="11">#REF!</definedName>
    <definedName name="nin1903p" localSheetId="12">#REF!</definedName>
    <definedName name="nin1903p" localSheetId="14">#REF!</definedName>
    <definedName name="nin1903p" localSheetId="1">#REF!</definedName>
    <definedName name="nin1903p" localSheetId="7">#REF!</definedName>
    <definedName name="nin1903p" localSheetId="9">#REF!</definedName>
    <definedName name="nin1903p" localSheetId="10">#REF!</definedName>
    <definedName name="nin1903p">#REF!</definedName>
    <definedName name="nin190nc" localSheetId="8">[8]lam_moi!#REF!</definedName>
    <definedName name="nin190nc" localSheetId="13">[8]lam_moi!#REF!</definedName>
    <definedName name="nin190nc" localSheetId="0">[8]lam_moi!#REF!</definedName>
    <definedName name="nin190nc" localSheetId="11">[8]lam_moi!#REF!</definedName>
    <definedName name="nin190nc" localSheetId="12">[8]lam_moi!#REF!</definedName>
    <definedName name="nin190nc" localSheetId="14">[8]lam_moi!#REF!</definedName>
    <definedName name="nin190nc" localSheetId="1">[8]lam_moi!#REF!</definedName>
    <definedName name="nin190nc" localSheetId="7">[8]lam_moi!#REF!</definedName>
    <definedName name="nin190nc" localSheetId="9">[8]lam_moi!#REF!</definedName>
    <definedName name="nin190nc" localSheetId="10">[8]lam_moi!#REF!</definedName>
    <definedName name="nin190nc">[8]lam_moi!#REF!</definedName>
    <definedName name="nin190nc3p" localSheetId="8">#REF!</definedName>
    <definedName name="nin190nc3p" localSheetId="13">#REF!</definedName>
    <definedName name="nin190nc3p" localSheetId="0">#REF!</definedName>
    <definedName name="nin190nc3p" localSheetId="11">#REF!</definedName>
    <definedName name="nin190nc3p" localSheetId="12">#REF!</definedName>
    <definedName name="nin190nc3p" localSheetId="14">#REF!</definedName>
    <definedName name="nin190nc3p" localSheetId="1">#REF!</definedName>
    <definedName name="nin190nc3p" localSheetId="7">#REF!</definedName>
    <definedName name="nin190nc3p" localSheetId="9">#REF!</definedName>
    <definedName name="nin190nc3p" localSheetId="10">#REF!</definedName>
    <definedName name="nin190nc3p">#REF!</definedName>
    <definedName name="nin190vl" localSheetId="8">[8]lam_moi!#REF!</definedName>
    <definedName name="nin190vl" localSheetId="13">[8]lam_moi!#REF!</definedName>
    <definedName name="nin190vl" localSheetId="0">[8]lam_moi!#REF!</definedName>
    <definedName name="nin190vl" localSheetId="11">[8]lam_moi!#REF!</definedName>
    <definedName name="nin190vl" localSheetId="12">[8]lam_moi!#REF!</definedName>
    <definedName name="nin190vl" localSheetId="14">[8]lam_moi!#REF!</definedName>
    <definedName name="nin190vl" localSheetId="1">[8]lam_moi!#REF!</definedName>
    <definedName name="nin190vl" localSheetId="7">[8]lam_moi!#REF!</definedName>
    <definedName name="nin190vl" localSheetId="9">[8]lam_moi!#REF!</definedName>
    <definedName name="nin190vl" localSheetId="10">[8]lam_moi!#REF!</definedName>
    <definedName name="nin190vl">[8]lam_moi!#REF!</definedName>
    <definedName name="nin190vl3p" localSheetId="8">#REF!</definedName>
    <definedName name="nin190vl3p" localSheetId="13">#REF!</definedName>
    <definedName name="nin190vl3p" localSheetId="0">#REF!</definedName>
    <definedName name="nin190vl3p" localSheetId="11">#REF!</definedName>
    <definedName name="nin190vl3p" localSheetId="12">#REF!</definedName>
    <definedName name="nin190vl3p" localSheetId="14">#REF!</definedName>
    <definedName name="nin190vl3p" localSheetId="1">#REF!</definedName>
    <definedName name="nin190vl3p" localSheetId="7">#REF!</definedName>
    <definedName name="nin190vl3p" localSheetId="9">#REF!</definedName>
    <definedName name="nin190vl3p" localSheetId="10">#REF!</definedName>
    <definedName name="nin190vl3p">#REF!</definedName>
    <definedName name="nin1pnc" localSheetId="8">[8]lam_moi!#REF!</definedName>
    <definedName name="nin1pnc" localSheetId="13">[8]lam_moi!#REF!</definedName>
    <definedName name="nin1pnc" localSheetId="0">[8]lam_moi!#REF!</definedName>
    <definedName name="nin1pnc" localSheetId="11">[8]lam_moi!#REF!</definedName>
    <definedName name="nin1pnc" localSheetId="12">[8]lam_moi!#REF!</definedName>
    <definedName name="nin1pnc" localSheetId="14">[8]lam_moi!#REF!</definedName>
    <definedName name="nin1pnc" localSheetId="1">[8]lam_moi!#REF!</definedName>
    <definedName name="nin1pnc" localSheetId="7">[8]lam_moi!#REF!</definedName>
    <definedName name="nin1pnc" localSheetId="9">[8]lam_moi!#REF!</definedName>
    <definedName name="nin1pnc" localSheetId="10">[8]lam_moi!#REF!</definedName>
    <definedName name="nin1pnc">[8]lam_moi!#REF!</definedName>
    <definedName name="nin1pvl" localSheetId="8">[8]lam_moi!#REF!</definedName>
    <definedName name="nin1pvl" localSheetId="13">[8]lam_moi!#REF!</definedName>
    <definedName name="nin1pvl" localSheetId="0">[8]lam_moi!#REF!</definedName>
    <definedName name="nin1pvl" localSheetId="11">[8]lam_moi!#REF!</definedName>
    <definedName name="nin1pvl" localSheetId="12">[8]lam_moi!#REF!</definedName>
    <definedName name="nin1pvl" localSheetId="14">[8]lam_moi!#REF!</definedName>
    <definedName name="nin1pvl" localSheetId="1">[8]lam_moi!#REF!</definedName>
    <definedName name="nin1pvl" localSheetId="7">[8]lam_moi!#REF!</definedName>
    <definedName name="nin1pvl" localSheetId="9">[8]lam_moi!#REF!</definedName>
    <definedName name="nin1pvl" localSheetId="10">[8]lam_moi!#REF!</definedName>
    <definedName name="nin1pvl">[8]lam_moi!#REF!</definedName>
    <definedName name="nin2903p" localSheetId="8">#REF!</definedName>
    <definedName name="nin2903p" localSheetId="13">#REF!</definedName>
    <definedName name="nin2903p" localSheetId="0">#REF!</definedName>
    <definedName name="nin2903p" localSheetId="11">#REF!</definedName>
    <definedName name="nin2903p" localSheetId="12">#REF!</definedName>
    <definedName name="nin2903p" localSheetId="14">#REF!</definedName>
    <definedName name="nin2903p" localSheetId="1">#REF!</definedName>
    <definedName name="nin2903p" localSheetId="7">#REF!</definedName>
    <definedName name="nin2903p" localSheetId="9">#REF!</definedName>
    <definedName name="nin2903p" localSheetId="10">#REF!</definedName>
    <definedName name="nin2903p">#REF!</definedName>
    <definedName name="nin290nc3p" localSheetId="8">#REF!</definedName>
    <definedName name="nin290nc3p" localSheetId="13">#REF!</definedName>
    <definedName name="nin290nc3p" localSheetId="0">#REF!</definedName>
    <definedName name="nin290nc3p" localSheetId="11">#REF!</definedName>
    <definedName name="nin290nc3p" localSheetId="12">#REF!</definedName>
    <definedName name="nin290nc3p" localSheetId="14">#REF!</definedName>
    <definedName name="nin290nc3p" localSheetId="1">#REF!</definedName>
    <definedName name="nin290nc3p" localSheetId="7">#REF!</definedName>
    <definedName name="nin290nc3p" localSheetId="9">#REF!</definedName>
    <definedName name="nin290nc3p" localSheetId="10">#REF!</definedName>
    <definedName name="nin290nc3p">#REF!</definedName>
    <definedName name="nin290vl3p" localSheetId="8">#REF!</definedName>
    <definedName name="nin290vl3p" localSheetId="13">#REF!</definedName>
    <definedName name="nin290vl3p" localSheetId="0">#REF!</definedName>
    <definedName name="nin290vl3p" localSheetId="11">#REF!</definedName>
    <definedName name="nin290vl3p" localSheetId="12">#REF!</definedName>
    <definedName name="nin290vl3p" localSheetId="14">#REF!</definedName>
    <definedName name="nin290vl3p" localSheetId="1">#REF!</definedName>
    <definedName name="nin290vl3p" localSheetId="7">#REF!</definedName>
    <definedName name="nin290vl3p" localSheetId="9">#REF!</definedName>
    <definedName name="nin290vl3p" localSheetId="10">#REF!</definedName>
    <definedName name="nin290vl3p">#REF!</definedName>
    <definedName name="nin3p" localSheetId="8">#REF!</definedName>
    <definedName name="nin3p" localSheetId="13">#REF!</definedName>
    <definedName name="nin3p" localSheetId="0">#REF!</definedName>
    <definedName name="nin3p" localSheetId="11">#REF!</definedName>
    <definedName name="nin3p" localSheetId="12">#REF!</definedName>
    <definedName name="nin3p" localSheetId="14">#REF!</definedName>
    <definedName name="nin3p" localSheetId="1">#REF!</definedName>
    <definedName name="nin3p" localSheetId="7">#REF!</definedName>
    <definedName name="nin3p" localSheetId="9">#REF!</definedName>
    <definedName name="nin3p" localSheetId="10">#REF!</definedName>
    <definedName name="nin3p">#REF!</definedName>
    <definedName name="nind" localSheetId="8">#REF!</definedName>
    <definedName name="nind" localSheetId="13">#REF!</definedName>
    <definedName name="nind" localSheetId="0">#REF!</definedName>
    <definedName name="nind" localSheetId="11">#REF!</definedName>
    <definedName name="nind" localSheetId="12">#REF!</definedName>
    <definedName name="nind" localSheetId="14">#REF!</definedName>
    <definedName name="nind" localSheetId="1">#REF!</definedName>
    <definedName name="nind" localSheetId="7">#REF!</definedName>
    <definedName name="nind" localSheetId="9">#REF!</definedName>
    <definedName name="nind" localSheetId="10">#REF!</definedName>
    <definedName name="nind">#REF!</definedName>
    <definedName name="nind1p" localSheetId="8">#REF!</definedName>
    <definedName name="nind1p" localSheetId="13">#REF!</definedName>
    <definedName name="nind1p" localSheetId="0">#REF!</definedName>
    <definedName name="nind1p" localSheetId="11">#REF!</definedName>
    <definedName name="nind1p" localSheetId="12">#REF!</definedName>
    <definedName name="nind1p" localSheetId="14">#REF!</definedName>
    <definedName name="nind1p" localSheetId="1">#REF!</definedName>
    <definedName name="nind1p" localSheetId="7">#REF!</definedName>
    <definedName name="nind1p" localSheetId="9">#REF!</definedName>
    <definedName name="nind1p" localSheetId="10">#REF!</definedName>
    <definedName name="nind1p">#REF!</definedName>
    <definedName name="nind3p" localSheetId="8">#REF!</definedName>
    <definedName name="nind3p" localSheetId="13">#REF!</definedName>
    <definedName name="nind3p" localSheetId="0">#REF!</definedName>
    <definedName name="nind3p" localSheetId="11">#REF!</definedName>
    <definedName name="nind3p" localSheetId="12">#REF!</definedName>
    <definedName name="nind3p" localSheetId="14">#REF!</definedName>
    <definedName name="nind3p" localSheetId="1">#REF!</definedName>
    <definedName name="nind3p" localSheetId="7">#REF!</definedName>
    <definedName name="nind3p" localSheetId="9">#REF!</definedName>
    <definedName name="nind3p" localSheetId="10">#REF!</definedName>
    <definedName name="nind3p">#REF!</definedName>
    <definedName name="nindnc" localSheetId="8">[8]lam_moi!#REF!</definedName>
    <definedName name="nindnc" localSheetId="13">[8]lam_moi!#REF!</definedName>
    <definedName name="nindnc" localSheetId="0">[8]lam_moi!#REF!</definedName>
    <definedName name="nindnc" localSheetId="11">[8]lam_moi!#REF!</definedName>
    <definedName name="nindnc" localSheetId="12">[8]lam_moi!#REF!</definedName>
    <definedName name="nindnc" localSheetId="14">[8]lam_moi!#REF!</definedName>
    <definedName name="nindnc" localSheetId="1">[8]lam_moi!#REF!</definedName>
    <definedName name="nindnc" localSheetId="7">[8]lam_moi!#REF!</definedName>
    <definedName name="nindnc" localSheetId="9">[8]lam_moi!#REF!</definedName>
    <definedName name="nindnc" localSheetId="10">[8]lam_moi!#REF!</definedName>
    <definedName name="nindnc">[8]lam_moi!#REF!</definedName>
    <definedName name="nindnc1p" localSheetId="8">#REF!</definedName>
    <definedName name="nindnc1p" localSheetId="13">#REF!</definedName>
    <definedName name="nindnc1p" localSheetId="0">#REF!</definedName>
    <definedName name="nindnc1p" localSheetId="11">#REF!</definedName>
    <definedName name="nindnc1p" localSheetId="12">#REF!</definedName>
    <definedName name="nindnc1p" localSheetId="14">#REF!</definedName>
    <definedName name="nindnc1p" localSheetId="1">#REF!</definedName>
    <definedName name="nindnc1p" localSheetId="7">#REF!</definedName>
    <definedName name="nindnc1p" localSheetId="9">#REF!</definedName>
    <definedName name="nindnc1p" localSheetId="10">#REF!</definedName>
    <definedName name="nindnc1p">#REF!</definedName>
    <definedName name="nindnc3p" localSheetId="8">#REF!</definedName>
    <definedName name="nindnc3p" localSheetId="13">#REF!</definedName>
    <definedName name="nindnc3p" localSheetId="0">#REF!</definedName>
    <definedName name="nindnc3p" localSheetId="11">#REF!</definedName>
    <definedName name="nindnc3p" localSheetId="12">#REF!</definedName>
    <definedName name="nindnc3p" localSheetId="14">#REF!</definedName>
    <definedName name="nindnc3p" localSheetId="1">#REF!</definedName>
    <definedName name="nindnc3p" localSheetId="7">#REF!</definedName>
    <definedName name="nindnc3p" localSheetId="9">#REF!</definedName>
    <definedName name="nindnc3p" localSheetId="10">#REF!</definedName>
    <definedName name="nindnc3p">#REF!</definedName>
    <definedName name="nindvl" localSheetId="8">[8]lam_moi!#REF!</definedName>
    <definedName name="nindvl" localSheetId="13">[8]lam_moi!#REF!</definedName>
    <definedName name="nindvl" localSheetId="0">[8]lam_moi!#REF!</definedName>
    <definedName name="nindvl" localSheetId="11">[8]lam_moi!#REF!</definedName>
    <definedName name="nindvl" localSheetId="12">[8]lam_moi!#REF!</definedName>
    <definedName name="nindvl" localSheetId="14">[8]lam_moi!#REF!</definedName>
    <definedName name="nindvl" localSheetId="1">[8]lam_moi!#REF!</definedName>
    <definedName name="nindvl" localSheetId="7">[8]lam_moi!#REF!</definedName>
    <definedName name="nindvl" localSheetId="9">[8]lam_moi!#REF!</definedName>
    <definedName name="nindvl" localSheetId="10">[8]lam_moi!#REF!</definedName>
    <definedName name="nindvl">[8]lam_moi!#REF!</definedName>
    <definedName name="nindvl1p" localSheetId="8">#REF!</definedName>
    <definedName name="nindvl1p" localSheetId="13">#REF!</definedName>
    <definedName name="nindvl1p" localSheetId="0">#REF!</definedName>
    <definedName name="nindvl1p" localSheetId="11">#REF!</definedName>
    <definedName name="nindvl1p" localSheetId="12">#REF!</definedName>
    <definedName name="nindvl1p" localSheetId="14">#REF!</definedName>
    <definedName name="nindvl1p" localSheetId="1">#REF!</definedName>
    <definedName name="nindvl1p" localSheetId="7">#REF!</definedName>
    <definedName name="nindvl1p" localSheetId="9">#REF!</definedName>
    <definedName name="nindvl1p" localSheetId="10">#REF!</definedName>
    <definedName name="nindvl1p">#REF!</definedName>
    <definedName name="nindvl3p" localSheetId="8">#REF!</definedName>
    <definedName name="nindvl3p" localSheetId="13">#REF!</definedName>
    <definedName name="nindvl3p" localSheetId="0">#REF!</definedName>
    <definedName name="nindvl3p" localSheetId="11">#REF!</definedName>
    <definedName name="nindvl3p" localSheetId="12">#REF!</definedName>
    <definedName name="nindvl3p" localSheetId="14">#REF!</definedName>
    <definedName name="nindvl3p" localSheetId="1">#REF!</definedName>
    <definedName name="nindvl3p" localSheetId="7">#REF!</definedName>
    <definedName name="nindvl3p" localSheetId="9">#REF!</definedName>
    <definedName name="nindvl3p" localSheetId="10">#REF!</definedName>
    <definedName name="nindvl3p">#REF!</definedName>
    <definedName name="ning1p" localSheetId="8">#REF!</definedName>
    <definedName name="ning1p" localSheetId="13">#REF!</definedName>
    <definedName name="ning1p" localSheetId="0">#REF!</definedName>
    <definedName name="ning1p" localSheetId="11">#REF!</definedName>
    <definedName name="ning1p" localSheetId="12">#REF!</definedName>
    <definedName name="ning1p" localSheetId="14">#REF!</definedName>
    <definedName name="ning1p" localSheetId="1">#REF!</definedName>
    <definedName name="ning1p" localSheetId="7">#REF!</definedName>
    <definedName name="ning1p" localSheetId="9">#REF!</definedName>
    <definedName name="ning1p" localSheetId="10">#REF!</definedName>
    <definedName name="ning1p">#REF!</definedName>
    <definedName name="ningnc1p" localSheetId="8">#REF!</definedName>
    <definedName name="ningnc1p" localSheetId="13">#REF!</definedName>
    <definedName name="ningnc1p" localSheetId="0">#REF!</definedName>
    <definedName name="ningnc1p" localSheetId="11">#REF!</definedName>
    <definedName name="ningnc1p" localSheetId="12">#REF!</definedName>
    <definedName name="ningnc1p" localSheetId="14">#REF!</definedName>
    <definedName name="ningnc1p" localSheetId="1">#REF!</definedName>
    <definedName name="ningnc1p" localSheetId="7">#REF!</definedName>
    <definedName name="ningnc1p" localSheetId="9">#REF!</definedName>
    <definedName name="ningnc1p" localSheetId="10">#REF!</definedName>
    <definedName name="ningnc1p">#REF!</definedName>
    <definedName name="ningvl1p" localSheetId="8">#REF!</definedName>
    <definedName name="ningvl1p" localSheetId="13">#REF!</definedName>
    <definedName name="ningvl1p" localSheetId="0">#REF!</definedName>
    <definedName name="ningvl1p" localSheetId="11">#REF!</definedName>
    <definedName name="ningvl1p" localSheetId="12">#REF!</definedName>
    <definedName name="ningvl1p" localSheetId="14">#REF!</definedName>
    <definedName name="ningvl1p" localSheetId="1">#REF!</definedName>
    <definedName name="ningvl1p" localSheetId="7">#REF!</definedName>
    <definedName name="ningvl1p" localSheetId="9">#REF!</definedName>
    <definedName name="ningvl1p" localSheetId="10">#REF!</definedName>
    <definedName name="ningvl1p">#REF!</definedName>
    <definedName name="ninnc" localSheetId="8">[8]lam_moi!#REF!</definedName>
    <definedName name="ninnc" localSheetId="13">[8]lam_moi!#REF!</definedName>
    <definedName name="ninnc" localSheetId="0">[8]lam_moi!#REF!</definedName>
    <definedName name="ninnc" localSheetId="11">[8]lam_moi!#REF!</definedName>
    <definedName name="ninnc" localSheetId="12">[8]lam_moi!#REF!</definedName>
    <definedName name="ninnc" localSheetId="14">[8]lam_moi!#REF!</definedName>
    <definedName name="ninnc" localSheetId="1">[8]lam_moi!#REF!</definedName>
    <definedName name="ninnc" localSheetId="7">[8]lam_moi!#REF!</definedName>
    <definedName name="ninnc" localSheetId="9">[8]lam_moi!#REF!</definedName>
    <definedName name="ninnc" localSheetId="10">[8]lam_moi!#REF!</definedName>
    <definedName name="ninnc">[8]lam_moi!#REF!</definedName>
    <definedName name="ninnc3p" localSheetId="8">#REF!</definedName>
    <definedName name="ninnc3p" localSheetId="13">#REF!</definedName>
    <definedName name="ninnc3p" localSheetId="0">#REF!</definedName>
    <definedName name="ninnc3p" localSheetId="11">#REF!</definedName>
    <definedName name="ninnc3p" localSheetId="12">#REF!</definedName>
    <definedName name="ninnc3p" localSheetId="14">#REF!</definedName>
    <definedName name="ninnc3p" localSheetId="1">#REF!</definedName>
    <definedName name="ninnc3p" localSheetId="7">#REF!</definedName>
    <definedName name="ninnc3p" localSheetId="9">#REF!</definedName>
    <definedName name="ninnc3p" localSheetId="10">#REF!</definedName>
    <definedName name="ninnc3p">#REF!</definedName>
    <definedName name="nint1p" localSheetId="8">#REF!</definedName>
    <definedName name="nint1p" localSheetId="13">#REF!</definedName>
    <definedName name="nint1p" localSheetId="0">#REF!</definedName>
    <definedName name="nint1p" localSheetId="11">#REF!</definedName>
    <definedName name="nint1p" localSheetId="12">#REF!</definedName>
    <definedName name="nint1p" localSheetId="14">#REF!</definedName>
    <definedName name="nint1p" localSheetId="1">#REF!</definedName>
    <definedName name="nint1p" localSheetId="7">#REF!</definedName>
    <definedName name="nint1p" localSheetId="9">#REF!</definedName>
    <definedName name="nint1p" localSheetId="10">#REF!</definedName>
    <definedName name="nint1p">#REF!</definedName>
    <definedName name="nintnc1p" localSheetId="8">#REF!</definedName>
    <definedName name="nintnc1p" localSheetId="13">#REF!</definedName>
    <definedName name="nintnc1p" localSheetId="0">#REF!</definedName>
    <definedName name="nintnc1p" localSheetId="11">#REF!</definedName>
    <definedName name="nintnc1p" localSheetId="12">#REF!</definedName>
    <definedName name="nintnc1p" localSheetId="14">#REF!</definedName>
    <definedName name="nintnc1p" localSheetId="1">#REF!</definedName>
    <definedName name="nintnc1p" localSheetId="7">#REF!</definedName>
    <definedName name="nintnc1p" localSheetId="9">#REF!</definedName>
    <definedName name="nintnc1p" localSheetId="10">#REF!</definedName>
    <definedName name="nintnc1p">#REF!</definedName>
    <definedName name="nintvl1p" localSheetId="8">#REF!</definedName>
    <definedName name="nintvl1p" localSheetId="13">#REF!</definedName>
    <definedName name="nintvl1p" localSheetId="0">#REF!</definedName>
    <definedName name="nintvl1p" localSheetId="11">#REF!</definedName>
    <definedName name="nintvl1p" localSheetId="12">#REF!</definedName>
    <definedName name="nintvl1p" localSheetId="14">#REF!</definedName>
    <definedName name="nintvl1p" localSheetId="1">#REF!</definedName>
    <definedName name="nintvl1p" localSheetId="7">#REF!</definedName>
    <definedName name="nintvl1p" localSheetId="9">#REF!</definedName>
    <definedName name="nintvl1p" localSheetId="10">#REF!</definedName>
    <definedName name="nintvl1p">#REF!</definedName>
    <definedName name="ninvl" localSheetId="8">[8]lam_moi!#REF!</definedName>
    <definedName name="ninvl" localSheetId="13">[8]lam_moi!#REF!</definedName>
    <definedName name="ninvl" localSheetId="0">[8]lam_moi!#REF!</definedName>
    <definedName name="ninvl" localSheetId="11">[8]lam_moi!#REF!</definedName>
    <definedName name="ninvl" localSheetId="12">[8]lam_moi!#REF!</definedName>
    <definedName name="ninvl" localSheetId="14">[8]lam_moi!#REF!</definedName>
    <definedName name="ninvl" localSheetId="1">[8]lam_moi!#REF!</definedName>
    <definedName name="ninvl" localSheetId="7">[8]lam_moi!#REF!</definedName>
    <definedName name="ninvl" localSheetId="9">[8]lam_moi!#REF!</definedName>
    <definedName name="ninvl" localSheetId="10">[8]lam_moi!#REF!</definedName>
    <definedName name="ninvl">[8]lam_moi!#REF!</definedName>
    <definedName name="ninvl3p" localSheetId="8">#REF!</definedName>
    <definedName name="ninvl3p" localSheetId="13">#REF!</definedName>
    <definedName name="ninvl3p" localSheetId="0">#REF!</definedName>
    <definedName name="ninvl3p" localSheetId="11">#REF!</definedName>
    <definedName name="ninvl3p" localSheetId="12">#REF!</definedName>
    <definedName name="ninvl3p" localSheetId="14">#REF!</definedName>
    <definedName name="ninvl3p" localSheetId="1">#REF!</definedName>
    <definedName name="ninvl3p" localSheetId="7">#REF!</definedName>
    <definedName name="ninvl3p" localSheetId="9">#REF!</definedName>
    <definedName name="ninvl3p" localSheetId="10">#REF!</definedName>
    <definedName name="ninvl3p">#REF!</definedName>
    <definedName name="nl" localSheetId="8">#REF!</definedName>
    <definedName name="nl" localSheetId="13">#REF!</definedName>
    <definedName name="nl" localSheetId="0">#REF!</definedName>
    <definedName name="nl" localSheetId="11">#REF!</definedName>
    <definedName name="nl" localSheetId="12">#REF!</definedName>
    <definedName name="nl" localSheetId="14">#REF!</definedName>
    <definedName name="nl" localSheetId="1">#REF!</definedName>
    <definedName name="nl" localSheetId="7">#REF!</definedName>
    <definedName name="nl" localSheetId="9">#REF!</definedName>
    <definedName name="nl" localSheetId="10">#REF!</definedName>
    <definedName name="nl">#REF!</definedName>
    <definedName name="NL12nc" localSheetId="8">[8]_REF!#REF!</definedName>
    <definedName name="NL12nc" localSheetId="13">[8]_REF!#REF!</definedName>
    <definedName name="NL12nc" localSheetId="0">[8]_REF!#REF!</definedName>
    <definedName name="NL12nc" localSheetId="11">[8]_REF!#REF!</definedName>
    <definedName name="NL12nc" localSheetId="12">[8]_REF!#REF!</definedName>
    <definedName name="NL12nc" localSheetId="14">[8]_REF!#REF!</definedName>
    <definedName name="NL12nc" localSheetId="1">[8]_REF!#REF!</definedName>
    <definedName name="NL12nc" localSheetId="7">[8]_REF!#REF!</definedName>
    <definedName name="NL12nc" localSheetId="9">[8]_REF!#REF!</definedName>
    <definedName name="NL12nc" localSheetId="10">[8]_REF!#REF!</definedName>
    <definedName name="NL12nc">[8]_REF!#REF!</definedName>
    <definedName name="NL12vl" localSheetId="8">[8]_REF!#REF!</definedName>
    <definedName name="NL12vl" localSheetId="13">[8]_REF!#REF!</definedName>
    <definedName name="NL12vl" localSheetId="0">[8]_REF!#REF!</definedName>
    <definedName name="NL12vl" localSheetId="11">[8]_REF!#REF!</definedName>
    <definedName name="NL12vl" localSheetId="12">[8]_REF!#REF!</definedName>
    <definedName name="NL12vl" localSheetId="14">[8]_REF!#REF!</definedName>
    <definedName name="NL12vl" localSheetId="1">[8]_REF!#REF!</definedName>
    <definedName name="NL12vl" localSheetId="7">[8]_REF!#REF!</definedName>
    <definedName name="NL12vl" localSheetId="9">[8]_REF!#REF!</definedName>
    <definedName name="NL12vl" localSheetId="10">[8]_REF!#REF!</definedName>
    <definedName name="NL12vl">[8]_REF!#REF!</definedName>
    <definedName name="nl1p" localSheetId="8">#REF!</definedName>
    <definedName name="nl1p" localSheetId="13">#REF!</definedName>
    <definedName name="nl1p" localSheetId="0">#REF!</definedName>
    <definedName name="nl1p" localSheetId="11">#REF!</definedName>
    <definedName name="nl1p" localSheetId="12">#REF!</definedName>
    <definedName name="nl1p" localSheetId="14">#REF!</definedName>
    <definedName name="nl1p" localSheetId="1">#REF!</definedName>
    <definedName name="nl1p" localSheetId="7">#REF!</definedName>
    <definedName name="nl1p" localSheetId="9">#REF!</definedName>
    <definedName name="nl1p" localSheetId="10">#REF!</definedName>
    <definedName name="nl1p">#REF!</definedName>
    <definedName name="nl3p" localSheetId="8">#REF!</definedName>
    <definedName name="nl3p" localSheetId="13">#REF!</definedName>
    <definedName name="nl3p" localSheetId="0">#REF!</definedName>
    <definedName name="nl3p" localSheetId="11">#REF!</definedName>
    <definedName name="nl3p" localSheetId="12">#REF!</definedName>
    <definedName name="nl3p" localSheetId="14">#REF!</definedName>
    <definedName name="nl3p" localSheetId="1">#REF!</definedName>
    <definedName name="nl3p" localSheetId="7">#REF!</definedName>
    <definedName name="nl3p" localSheetId="9">#REF!</definedName>
    <definedName name="nl3p" localSheetId="10">#REF!</definedName>
    <definedName name="nl3p">#REF!</definedName>
    <definedName name="nlht" localSheetId="8">'[8]THPDMoi  _2_'!#REF!</definedName>
    <definedName name="nlht" localSheetId="13">'[8]THPDMoi  _2_'!#REF!</definedName>
    <definedName name="nlht" localSheetId="0">'[8]THPDMoi  _2_'!#REF!</definedName>
    <definedName name="nlht" localSheetId="11">'[8]THPDMoi  _2_'!#REF!</definedName>
    <definedName name="nlht" localSheetId="12">'[8]THPDMoi  _2_'!#REF!</definedName>
    <definedName name="nlht" localSheetId="14">'[8]THPDMoi  _2_'!#REF!</definedName>
    <definedName name="nlht" localSheetId="1">'[8]THPDMoi  _2_'!#REF!</definedName>
    <definedName name="nlht" localSheetId="7">'[8]THPDMoi  _2_'!#REF!</definedName>
    <definedName name="nlht" localSheetId="9">'[8]THPDMoi  _2_'!#REF!</definedName>
    <definedName name="nlht" localSheetId="10">'[8]THPDMoi  _2_'!#REF!</definedName>
    <definedName name="nlht">'[8]THPDMoi  _2_'!#REF!</definedName>
    <definedName name="nlmtc" localSheetId="8">'[8]t_h HA THE'!#REF!</definedName>
    <definedName name="nlmtc" localSheetId="13">'[8]t_h HA THE'!#REF!</definedName>
    <definedName name="nlmtc" localSheetId="0">'[8]t_h HA THE'!#REF!</definedName>
    <definedName name="nlmtc" localSheetId="11">'[8]t_h HA THE'!#REF!</definedName>
    <definedName name="nlmtc" localSheetId="12">'[8]t_h HA THE'!#REF!</definedName>
    <definedName name="nlmtc" localSheetId="14">'[8]t_h HA THE'!#REF!</definedName>
    <definedName name="nlmtc" localSheetId="1">'[8]t_h HA THE'!#REF!</definedName>
    <definedName name="nlmtc" localSheetId="7">'[8]t_h HA THE'!#REF!</definedName>
    <definedName name="nlmtc" localSheetId="9">'[8]t_h HA THE'!#REF!</definedName>
    <definedName name="nlmtc" localSheetId="10">'[8]t_h HA THE'!#REF!</definedName>
    <definedName name="nlmtc">'[8]t_h HA THE'!#REF!</definedName>
    <definedName name="nlnc" localSheetId="8">[8]lam_moi!#REF!</definedName>
    <definedName name="nlnc" localSheetId="13">[8]lam_moi!#REF!</definedName>
    <definedName name="nlnc" localSheetId="0">[8]lam_moi!#REF!</definedName>
    <definedName name="nlnc" localSheetId="11">[8]lam_moi!#REF!</definedName>
    <definedName name="nlnc" localSheetId="12">[8]lam_moi!#REF!</definedName>
    <definedName name="nlnc" localSheetId="14">[8]lam_moi!#REF!</definedName>
    <definedName name="nlnc" localSheetId="1">[8]lam_moi!#REF!</definedName>
    <definedName name="nlnc" localSheetId="7">[8]lam_moi!#REF!</definedName>
    <definedName name="nlnc" localSheetId="9">[8]lam_moi!#REF!</definedName>
    <definedName name="nlnc" localSheetId="10">[8]lam_moi!#REF!</definedName>
    <definedName name="nlnc">[8]lam_moi!#REF!</definedName>
    <definedName name="nlnc3p" localSheetId="8">#REF!</definedName>
    <definedName name="nlnc3p" localSheetId="13">#REF!</definedName>
    <definedName name="nlnc3p" localSheetId="0">#REF!</definedName>
    <definedName name="nlnc3p" localSheetId="11">#REF!</definedName>
    <definedName name="nlnc3p" localSheetId="12">#REF!</definedName>
    <definedName name="nlnc3p" localSheetId="14">#REF!</definedName>
    <definedName name="nlnc3p" localSheetId="1">#REF!</definedName>
    <definedName name="nlnc3p" localSheetId="7">#REF!</definedName>
    <definedName name="nlnc3p" localSheetId="9">#REF!</definedName>
    <definedName name="nlnc3p" localSheetId="10">#REF!</definedName>
    <definedName name="nlnc3p">#REF!</definedName>
    <definedName name="nlnc3pha" localSheetId="8">#REF!</definedName>
    <definedName name="nlnc3pha" localSheetId="13">#REF!</definedName>
    <definedName name="nlnc3pha" localSheetId="0">#REF!</definedName>
    <definedName name="nlnc3pha" localSheetId="11">#REF!</definedName>
    <definedName name="nlnc3pha" localSheetId="12">#REF!</definedName>
    <definedName name="nlnc3pha" localSheetId="14">#REF!</definedName>
    <definedName name="nlnc3pha" localSheetId="1">#REF!</definedName>
    <definedName name="nlnc3pha" localSheetId="7">#REF!</definedName>
    <definedName name="nlnc3pha" localSheetId="9">#REF!</definedName>
    <definedName name="nlnc3pha" localSheetId="10">#REF!</definedName>
    <definedName name="nlnc3pha">#REF!</definedName>
    <definedName name="NLTK1p" localSheetId="8">#REF!</definedName>
    <definedName name="NLTK1p" localSheetId="13">#REF!</definedName>
    <definedName name="NLTK1p" localSheetId="0">#REF!</definedName>
    <definedName name="NLTK1p" localSheetId="11">#REF!</definedName>
    <definedName name="NLTK1p" localSheetId="12">#REF!</definedName>
    <definedName name="NLTK1p" localSheetId="14">#REF!</definedName>
    <definedName name="NLTK1p" localSheetId="1">#REF!</definedName>
    <definedName name="NLTK1p" localSheetId="7">#REF!</definedName>
    <definedName name="NLTK1p" localSheetId="9">#REF!</definedName>
    <definedName name="NLTK1p" localSheetId="10">#REF!</definedName>
    <definedName name="NLTK1p">#REF!</definedName>
    <definedName name="nlvl" localSheetId="8">[8]lam_moi!#REF!</definedName>
    <definedName name="nlvl" localSheetId="13">[8]lam_moi!#REF!</definedName>
    <definedName name="nlvl" localSheetId="0">[8]lam_moi!#REF!</definedName>
    <definedName name="nlvl" localSheetId="11">[8]lam_moi!#REF!</definedName>
    <definedName name="nlvl" localSheetId="12">[8]lam_moi!#REF!</definedName>
    <definedName name="nlvl" localSheetId="14">[8]lam_moi!#REF!</definedName>
    <definedName name="nlvl" localSheetId="1">[8]lam_moi!#REF!</definedName>
    <definedName name="nlvl" localSheetId="7">[8]lam_moi!#REF!</definedName>
    <definedName name="nlvl" localSheetId="9">[8]lam_moi!#REF!</definedName>
    <definedName name="nlvl" localSheetId="10">[8]lam_moi!#REF!</definedName>
    <definedName name="nlvl">[8]lam_moi!#REF!</definedName>
    <definedName name="nlvl1">[8]chitiet!$G$302</definedName>
    <definedName name="nlvl3p" localSheetId="8">#REF!</definedName>
    <definedName name="nlvl3p" localSheetId="13">#REF!</definedName>
    <definedName name="nlvl3p" localSheetId="0">#REF!</definedName>
    <definedName name="nlvl3p" localSheetId="11">#REF!</definedName>
    <definedName name="nlvl3p" localSheetId="12">#REF!</definedName>
    <definedName name="nlvl3p" localSheetId="14">#REF!</definedName>
    <definedName name="nlvl3p" localSheetId="1">#REF!</definedName>
    <definedName name="nlvl3p" localSheetId="7">#REF!</definedName>
    <definedName name="nlvl3p" localSheetId="9">#REF!</definedName>
    <definedName name="nlvl3p" localSheetId="10">#REF!</definedName>
    <definedName name="nlvl3p">#REF!</definedName>
    <definedName name="nm">[30]Ch!$A$11</definedName>
    <definedName name="nn" localSheetId="8">#REF!</definedName>
    <definedName name="nn" localSheetId="13">#REF!</definedName>
    <definedName name="nn" localSheetId="0">#REF!</definedName>
    <definedName name="nn" localSheetId="11">#REF!</definedName>
    <definedName name="nn" localSheetId="12">#REF!</definedName>
    <definedName name="nn" localSheetId="14">#REF!</definedName>
    <definedName name="nn" localSheetId="1">#REF!</definedName>
    <definedName name="nn" localSheetId="7">#REF!</definedName>
    <definedName name="nn" localSheetId="9">#REF!</definedName>
    <definedName name="nn" localSheetId="10">#REF!</definedName>
    <definedName name="nn">#REF!</definedName>
    <definedName name="nn1p" localSheetId="8">#REF!</definedName>
    <definedName name="nn1p" localSheetId="13">#REF!</definedName>
    <definedName name="nn1p" localSheetId="0">#REF!</definedName>
    <definedName name="nn1p" localSheetId="11">#REF!</definedName>
    <definedName name="nn1p" localSheetId="12">#REF!</definedName>
    <definedName name="nn1p" localSheetId="14">#REF!</definedName>
    <definedName name="nn1p" localSheetId="1">#REF!</definedName>
    <definedName name="nn1p" localSheetId="7">#REF!</definedName>
    <definedName name="nn1p" localSheetId="9">#REF!</definedName>
    <definedName name="nn1p" localSheetId="10">#REF!</definedName>
    <definedName name="nn1p">#REF!</definedName>
    <definedName name="nn3p" localSheetId="8">#REF!</definedName>
    <definedName name="nn3p" localSheetId="13">#REF!</definedName>
    <definedName name="nn3p" localSheetId="0">#REF!</definedName>
    <definedName name="nn3p" localSheetId="11">#REF!</definedName>
    <definedName name="nn3p" localSheetId="12">#REF!</definedName>
    <definedName name="nn3p" localSheetId="14">#REF!</definedName>
    <definedName name="nn3p" localSheetId="1">#REF!</definedName>
    <definedName name="nn3p" localSheetId="7">#REF!</definedName>
    <definedName name="nn3p" localSheetId="9">#REF!</definedName>
    <definedName name="nn3p" localSheetId="10">#REF!</definedName>
    <definedName name="nn3p">#REF!</definedName>
    <definedName name="nnnc" localSheetId="8">[8]lam_moi!#REF!</definedName>
    <definedName name="nnnc" localSheetId="13">[8]lam_moi!#REF!</definedName>
    <definedName name="nnnc" localSheetId="0">[8]lam_moi!#REF!</definedName>
    <definedName name="nnnc" localSheetId="11">[8]lam_moi!#REF!</definedName>
    <definedName name="nnnc" localSheetId="12">[8]lam_moi!#REF!</definedName>
    <definedName name="nnnc" localSheetId="14">[8]lam_moi!#REF!</definedName>
    <definedName name="nnnc" localSheetId="1">[8]lam_moi!#REF!</definedName>
    <definedName name="nnnc" localSheetId="7">[8]lam_moi!#REF!</definedName>
    <definedName name="nnnc" localSheetId="9">[8]lam_moi!#REF!</definedName>
    <definedName name="nnnc" localSheetId="10">[8]lam_moi!#REF!</definedName>
    <definedName name="nnnc">[8]lam_moi!#REF!</definedName>
    <definedName name="nnnc3p" localSheetId="8">#REF!</definedName>
    <definedName name="nnnc3p" localSheetId="13">#REF!</definedName>
    <definedName name="nnnc3p" localSheetId="0">#REF!</definedName>
    <definedName name="nnnc3p" localSheetId="11">#REF!</definedName>
    <definedName name="nnnc3p" localSheetId="12">#REF!</definedName>
    <definedName name="nnnc3p" localSheetId="14">#REF!</definedName>
    <definedName name="nnnc3p" localSheetId="1">#REF!</definedName>
    <definedName name="nnnc3p" localSheetId="7">#REF!</definedName>
    <definedName name="nnnc3p" localSheetId="9">#REF!</definedName>
    <definedName name="nnnc3p" localSheetId="10">#REF!</definedName>
    <definedName name="nnnc3p">#REF!</definedName>
    <definedName name="nnvl" localSheetId="8">[8]lam_moi!#REF!</definedName>
    <definedName name="nnvl" localSheetId="13">[8]lam_moi!#REF!</definedName>
    <definedName name="nnvl" localSheetId="0">[8]lam_moi!#REF!</definedName>
    <definedName name="nnvl" localSheetId="11">[8]lam_moi!#REF!</definedName>
    <definedName name="nnvl" localSheetId="12">[8]lam_moi!#REF!</definedName>
    <definedName name="nnvl" localSheetId="14">[8]lam_moi!#REF!</definedName>
    <definedName name="nnvl" localSheetId="1">[8]lam_moi!#REF!</definedName>
    <definedName name="nnvl" localSheetId="7">[8]lam_moi!#REF!</definedName>
    <definedName name="nnvl" localSheetId="9">[8]lam_moi!#REF!</definedName>
    <definedName name="nnvl" localSheetId="10">[8]lam_moi!#REF!</definedName>
    <definedName name="nnvl">[8]lam_moi!#REF!</definedName>
    <definedName name="nnvl3p" localSheetId="8">#REF!</definedName>
    <definedName name="nnvl3p" localSheetId="13">#REF!</definedName>
    <definedName name="nnvl3p" localSheetId="0">#REF!</definedName>
    <definedName name="nnvl3p" localSheetId="11">#REF!</definedName>
    <definedName name="nnvl3p" localSheetId="12">#REF!</definedName>
    <definedName name="nnvl3p" localSheetId="14">#REF!</definedName>
    <definedName name="nnvl3p" localSheetId="1">#REF!</definedName>
    <definedName name="nnvl3p" localSheetId="7">#REF!</definedName>
    <definedName name="nnvl3p" localSheetId="9">#REF!</definedName>
    <definedName name="nnvl3p" localSheetId="10">#REF!</definedName>
    <definedName name="nnvl3p">#REF!</definedName>
    <definedName name="nokmetal">[43]HARGA!$D$55</definedName>
    <definedName name="Nomor_paket" localSheetId="8">#REF!</definedName>
    <definedName name="Nomor_paket" localSheetId="13">#REF!</definedName>
    <definedName name="Nomor_paket" localSheetId="0">#REF!</definedName>
    <definedName name="Nomor_paket" localSheetId="11">#REF!</definedName>
    <definedName name="Nomor_paket" localSheetId="12">#REF!</definedName>
    <definedName name="Nomor_paket" localSheetId="14">#REF!</definedName>
    <definedName name="Nomor_paket" localSheetId="1">#REF!</definedName>
    <definedName name="Nomor_paket" localSheetId="7">#REF!</definedName>
    <definedName name="Nomor_paket" localSheetId="9">#REF!</definedName>
    <definedName name="Nomor_paket" localSheetId="10">#REF!</definedName>
    <definedName name="Nomor_paket">#REF!</definedName>
    <definedName name="nuoc">[55]gvl!$N$38</definedName>
    <definedName name="nx" localSheetId="8">'[8]THPDMoi  _2_'!#REF!</definedName>
    <definedName name="nx" localSheetId="13">'[8]THPDMoi  _2_'!#REF!</definedName>
    <definedName name="nx" localSheetId="0">'[8]THPDMoi  _2_'!#REF!</definedName>
    <definedName name="nx" localSheetId="11">'[8]THPDMoi  _2_'!#REF!</definedName>
    <definedName name="nx" localSheetId="12">'[8]THPDMoi  _2_'!#REF!</definedName>
    <definedName name="nx" localSheetId="14">'[8]THPDMoi  _2_'!#REF!</definedName>
    <definedName name="nx" localSheetId="1">'[8]THPDMoi  _2_'!#REF!</definedName>
    <definedName name="nx" localSheetId="7">'[8]THPDMoi  _2_'!#REF!</definedName>
    <definedName name="nx" localSheetId="9">'[8]THPDMoi  _2_'!#REF!</definedName>
    <definedName name="nx" localSheetId="10">'[8]THPDMoi  _2_'!#REF!</definedName>
    <definedName name="nx">'[8]THPDMoi  _2_'!#REF!</definedName>
    <definedName name="nxmtc" localSheetId="8">'[8]t_h HA THE'!#REF!</definedName>
    <definedName name="nxmtc" localSheetId="13">'[8]t_h HA THE'!#REF!</definedName>
    <definedName name="nxmtc" localSheetId="0">'[8]t_h HA THE'!#REF!</definedName>
    <definedName name="nxmtc" localSheetId="11">'[8]t_h HA THE'!#REF!</definedName>
    <definedName name="nxmtc" localSheetId="12">'[8]t_h HA THE'!#REF!</definedName>
    <definedName name="nxmtc" localSheetId="14">'[8]t_h HA THE'!#REF!</definedName>
    <definedName name="nxmtc" localSheetId="1">'[8]t_h HA THE'!#REF!</definedName>
    <definedName name="nxmtc" localSheetId="7">'[8]t_h HA THE'!#REF!</definedName>
    <definedName name="nxmtc" localSheetId="9">'[8]t_h HA THE'!#REF!</definedName>
    <definedName name="nxmtc" localSheetId="10">'[8]t_h HA THE'!#REF!</definedName>
    <definedName name="nxmtc">'[8]t_h HA THE'!#REF!</definedName>
    <definedName name="ok" localSheetId="8">'[77]Kuantitas &amp; Harga'!#REF!</definedName>
    <definedName name="ok" localSheetId="13">'[77]Kuantitas &amp; Harga'!#REF!</definedName>
    <definedName name="ok" localSheetId="0">'[77]Kuantitas &amp; Harga'!#REF!</definedName>
    <definedName name="ok" localSheetId="11">'[77]Kuantitas &amp; Harga'!#REF!</definedName>
    <definedName name="ok" localSheetId="12">'[77]Kuantitas &amp; Harga'!#REF!</definedName>
    <definedName name="ok" localSheetId="14">'[77]Kuantitas &amp; Harga'!#REF!</definedName>
    <definedName name="ok" localSheetId="1">'[77]Kuantitas &amp; Harga'!#REF!</definedName>
    <definedName name="ok" localSheetId="7">'[77]Kuantitas &amp; Harga'!#REF!</definedName>
    <definedName name="ok" localSheetId="9">'[77]Kuantitas &amp; Harga'!#REF!</definedName>
    <definedName name="ok" localSheetId="10">'[77]Kuantitas &amp; Harga'!#REF!</definedName>
    <definedName name="ok">'[77]Kuantitas &amp; Harga'!#REF!</definedName>
    <definedName name="oksigenu" localSheetId="8">'[45]DU&amp;B'!#REF!</definedName>
    <definedName name="oksigenu" localSheetId="13">'[45]DU&amp;B'!#REF!</definedName>
    <definedName name="oksigenu" localSheetId="0">'[45]DU&amp;B'!#REF!</definedName>
    <definedName name="oksigenu" localSheetId="11">'[45]DU&amp;B'!#REF!</definedName>
    <definedName name="oksigenu" localSheetId="12">'[45]DU&amp;B'!#REF!</definedName>
    <definedName name="oksigenu" localSheetId="14">'[45]DU&amp;B'!#REF!</definedName>
    <definedName name="oksigenu" localSheetId="1">'[45]DU&amp;B'!#REF!</definedName>
    <definedName name="oksigenu" localSheetId="7">'[45]DU&amp;B'!#REF!</definedName>
    <definedName name="oksigenu" localSheetId="9">'[45]DU&amp;B'!#REF!</definedName>
    <definedName name="oksigenu" localSheetId="10">'[45]DU&amp;B'!#REF!</definedName>
    <definedName name="oksigenu">'[45]DU&amp;B'!#REF!</definedName>
    <definedName name="oli" localSheetId="8">#REF!</definedName>
    <definedName name="oli" localSheetId="13">#REF!</definedName>
    <definedName name="oli" localSheetId="0">#REF!</definedName>
    <definedName name="oli" localSheetId="11">#REF!</definedName>
    <definedName name="oli" localSheetId="12">#REF!</definedName>
    <definedName name="oli" localSheetId="14">#REF!</definedName>
    <definedName name="oli" localSheetId="1">#REF!</definedName>
    <definedName name="oli" localSheetId="7">#REF!</definedName>
    <definedName name="oli" localSheetId="9">#REF!</definedName>
    <definedName name="oli" localSheetId="10">#REF!</definedName>
    <definedName name="oli">#REF!</definedName>
    <definedName name="operator" localSheetId="8">#REF!</definedName>
    <definedName name="operator" localSheetId="13">#REF!</definedName>
    <definedName name="operator" localSheetId="0">#REF!</definedName>
    <definedName name="operator" localSheetId="11">#REF!</definedName>
    <definedName name="operator" localSheetId="12">#REF!</definedName>
    <definedName name="operator" localSheetId="14">#REF!</definedName>
    <definedName name="operator" localSheetId="1">#REF!</definedName>
    <definedName name="operator" localSheetId="7">#REF!</definedName>
    <definedName name="operator" localSheetId="9">#REF!</definedName>
    <definedName name="operator" localSheetId="10">#REF!</definedName>
    <definedName name="operator">#REF!</definedName>
    <definedName name="operator_1" localSheetId="8">#REF!</definedName>
    <definedName name="operator_1" localSheetId="13">#REF!</definedName>
    <definedName name="operator_1" localSheetId="0">#REF!</definedName>
    <definedName name="operator_1" localSheetId="11">#REF!</definedName>
    <definedName name="operator_1" localSheetId="12">#REF!</definedName>
    <definedName name="operator_1" localSheetId="14">#REF!</definedName>
    <definedName name="operator_1" localSheetId="1">#REF!</definedName>
    <definedName name="operator_1" localSheetId="7">#REF!</definedName>
    <definedName name="operator_1" localSheetId="9">#REF!</definedName>
    <definedName name="operator_1" localSheetId="10">#REF!</definedName>
    <definedName name="operator_1">#REF!</definedName>
    <definedName name="operator_2" localSheetId="8">#REF!</definedName>
    <definedName name="operator_2" localSheetId="13">#REF!</definedName>
    <definedName name="operator_2" localSheetId="0">#REF!</definedName>
    <definedName name="operator_2" localSheetId="11">#REF!</definedName>
    <definedName name="operator_2" localSheetId="12">#REF!</definedName>
    <definedName name="operator_2" localSheetId="14">#REF!</definedName>
    <definedName name="operator_2" localSheetId="1">#REF!</definedName>
    <definedName name="operator_2" localSheetId="7">#REF!</definedName>
    <definedName name="operator_2" localSheetId="9">#REF!</definedName>
    <definedName name="operator_2" localSheetId="10">#REF!</definedName>
    <definedName name="operator_2">#REF!</definedName>
    <definedName name="operator_3" localSheetId="8">#REF!</definedName>
    <definedName name="operator_3" localSheetId="13">#REF!</definedName>
    <definedName name="operator_3" localSheetId="0">#REF!</definedName>
    <definedName name="operator_3" localSheetId="11">#REF!</definedName>
    <definedName name="operator_3" localSheetId="12">#REF!</definedName>
    <definedName name="operator_3" localSheetId="14">#REF!</definedName>
    <definedName name="operator_3" localSheetId="1">#REF!</definedName>
    <definedName name="operator_3" localSheetId="7">#REF!</definedName>
    <definedName name="operator_3" localSheetId="9">#REF!</definedName>
    <definedName name="operator_3" localSheetId="10">#REF!</definedName>
    <definedName name="operator_3">#REF!</definedName>
    <definedName name="osc" localSheetId="8">'[8]THPDMoi  _2_'!#REF!</definedName>
    <definedName name="osc" localSheetId="13">'[8]THPDMoi  _2_'!#REF!</definedName>
    <definedName name="osc" localSheetId="0">'[8]THPDMoi  _2_'!#REF!</definedName>
    <definedName name="osc" localSheetId="11">'[8]THPDMoi  _2_'!#REF!</definedName>
    <definedName name="osc" localSheetId="12">'[8]THPDMoi  _2_'!#REF!</definedName>
    <definedName name="osc" localSheetId="14">'[8]THPDMoi  _2_'!#REF!</definedName>
    <definedName name="osc" localSheetId="1">'[8]THPDMoi  _2_'!#REF!</definedName>
    <definedName name="osc" localSheetId="7">'[8]THPDMoi  _2_'!#REF!</definedName>
    <definedName name="osc" localSheetId="9">'[8]THPDMoi  _2_'!#REF!</definedName>
    <definedName name="osc" localSheetId="10">'[8]THPDMoi  _2_'!#REF!</definedName>
    <definedName name="osc">'[8]THPDMoi  _2_'!#REF!</definedName>
    <definedName name="Oxigen" localSheetId="8">'[33]harga lama'!#REF!</definedName>
    <definedName name="Oxigen" localSheetId="13">'[33]harga lama'!#REF!</definedName>
    <definedName name="Oxigen" localSheetId="0">'[33]harga lama'!#REF!</definedName>
    <definedName name="Oxigen" localSheetId="11">'[33]harga lama'!#REF!</definedName>
    <definedName name="Oxigen" localSheetId="12">'[33]harga lama'!#REF!</definedName>
    <definedName name="Oxigen" localSheetId="14">'[33]harga lama'!#REF!</definedName>
    <definedName name="Oxigen" localSheetId="1">'[33]harga lama'!#REF!</definedName>
    <definedName name="Oxigen" localSheetId="7">'[33]harga lama'!#REF!</definedName>
    <definedName name="Oxigen" localSheetId="9">'[33]harga lama'!#REF!</definedName>
    <definedName name="Oxigen" localSheetId="10">'[33]harga lama'!#REF!</definedName>
    <definedName name="Oxigen">'[33]harga lama'!#REF!</definedName>
    <definedName name="oxigenu" localSheetId="8">'[45]DU&amp;B'!#REF!</definedName>
    <definedName name="oxigenu" localSheetId="13">'[45]DU&amp;B'!#REF!</definedName>
    <definedName name="oxigenu" localSheetId="0">'[45]DU&amp;B'!#REF!</definedName>
    <definedName name="oxigenu" localSheetId="11">'[45]DU&amp;B'!#REF!</definedName>
    <definedName name="oxigenu" localSheetId="12">'[45]DU&amp;B'!#REF!</definedName>
    <definedName name="oxigenu" localSheetId="14">'[45]DU&amp;B'!#REF!</definedName>
    <definedName name="oxigenu" localSheetId="1">'[45]DU&amp;B'!#REF!</definedName>
    <definedName name="oxigenu" localSheetId="7">'[45]DU&amp;B'!#REF!</definedName>
    <definedName name="oxigenu" localSheetId="9">'[45]DU&amp;B'!#REF!</definedName>
    <definedName name="oxigenu" localSheetId="10">'[45]DU&amp;B'!#REF!</definedName>
    <definedName name="oxigenu">'[45]DU&amp;B'!#REF!</definedName>
    <definedName name="oxygen" localSheetId="8">'[33]harga lama'!#REF!</definedName>
    <definedName name="oxygen" localSheetId="13">'[33]harga lama'!#REF!</definedName>
    <definedName name="oxygen" localSheetId="0">'[33]harga lama'!#REF!</definedName>
    <definedName name="oxygen" localSheetId="11">'[33]harga lama'!#REF!</definedName>
    <definedName name="oxygen" localSheetId="12">'[33]harga lama'!#REF!</definedName>
    <definedName name="oxygen" localSheetId="14">'[33]harga lama'!#REF!</definedName>
    <definedName name="oxygen" localSheetId="1">'[33]harga lama'!#REF!</definedName>
    <definedName name="oxygen" localSheetId="7">'[33]harga lama'!#REF!</definedName>
    <definedName name="oxygen" localSheetId="9">'[33]harga lama'!#REF!</definedName>
    <definedName name="oxygen" localSheetId="10">'[33]harga lama'!#REF!</definedName>
    <definedName name="oxygen">'[33]harga lama'!#REF!</definedName>
    <definedName name="P">[1]BHN!$E$12</definedName>
    <definedName name="P_1" localSheetId="8">#REF!</definedName>
    <definedName name="P_1" localSheetId="13">#REF!</definedName>
    <definedName name="P_1" localSheetId="0">#REF!</definedName>
    <definedName name="P_1" localSheetId="11">#REF!</definedName>
    <definedName name="P_1" localSheetId="12">#REF!</definedName>
    <definedName name="P_1" localSheetId="14">#REF!</definedName>
    <definedName name="P_1" localSheetId="1">#REF!</definedName>
    <definedName name="P_1" localSheetId="7">#REF!</definedName>
    <definedName name="P_1" localSheetId="9">#REF!</definedName>
    <definedName name="P_1" localSheetId="10">#REF!</definedName>
    <definedName name="P_1">#REF!</definedName>
    <definedName name="P_2" localSheetId="8">#REF!</definedName>
    <definedName name="P_2" localSheetId="13">#REF!</definedName>
    <definedName name="P_2" localSheetId="0">#REF!</definedName>
    <definedName name="P_2" localSheetId="11">#REF!</definedName>
    <definedName name="P_2" localSheetId="12">#REF!</definedName>
    <definedName name="P_2" localSheetId="14">#REF!</definedName>
    <definedName name="P_2" localSheetId="1">#REF!</definedName>
    <definedName name="P_2" localSheetId="7">#REF!</definedName>
    <definedName name="P_2" localSheetId="9">#REF!</definedName>
    <definedName name="P_2" localSheetId="10">#REF!</definedName>
    <definedName name="P_2">#REF!</definedName>
    <definedName name="P_3">[28]BHN!$E$12</definedName>
    <definedName name="paku" localSheetId="8">#REF!</definedName>
    <definedName name="paku" localSheetId="13">#REF!</definedName>
    <definedName name="paku" localSheetId="0">#REF!</definedName>
    <definedName name="paku" localSheetId="11">#REF!</definedName>
    <definedName name="paku" localSheetId="12">#REF!</definedName>
    <definedName name="paku" localSheetId="14">#REF!</definedName>
    <definedName name="paku" localSheetId="1">#REF!</definedName>
    <definedName name="paku" localSheetId="7">#REF!</definedName>
    <definedName name="paku" localSheetId="9">#REF!</definedName>
    <definedName name="paku" localSheetId="10">#REF!</definedName>
    <definedName name="paku">#REF!</definedName>
    <definedName name="Paku_Asbes">[43]HARGA!$D$48</definedName>
    <definedName name="Paku_Genteng_Metal">[43]HARGA!$D$51</definedName>
    <definedName name="Paku_Kayu">[43]HARGA!$D$49</definedName>
    <definedName name="pakukm" localSheetId="8">'[45]DU&amp;B'!#REF!</definedName>
    <definedName name="pakukm" localSheetId="13">'[45]DU&amp;B'!#REF!</definedName>
    <definedName name="pakukm" localSheetId="0">'[45]DU&amp;B'!#REF!</definedName>
    <definedName name="pakukm" localSheetId="11">'[45]DU&amp;B'!#REF!</definedName>
    <definedName name="pakukm" localSheetId="12">'[45]DU&amp;B'!#REF!</definedName>
    <definedName name="pakukm" localSheetId="14">'[45]DU&amp;B'!#REF!</definedName>
    <definedName name="pakukm" localSheetId="1">'[45]DU&amp;B'!#REF!</definedName>
    <definedName name="pakukm" localSheetId="7">'[45]DU&amp;B'!#REF!</definedName>
    <definedName name="pakukm" localSheetId="9">'[45]DU&amp;B'!#REF!</definedName>
    <definedName name="pakukm" localSheetId="10">'[45]DU&amp;B'!#REF!</definedName>
    <definedName name="pakukm">'[45]DU&amp;B'!#REF!</definedName>
    <definedName name="pakul" localSheetId="8">'[45]DU&amp;B'!#REF!</definedName>
    <definedName name="pakul" localSheetId="13">'[45]DU&amp;B'!#REF!</definedName>
    <definedName name="pakul" localSheetId="0">'[45]DU&amp;B'!#REF!</definedName>
    <definedName name="pakul" localSheetId="11">'[45]DU&amp;B'!#REF!</definedName>
    <definedName name="pakul" localSheetId="12">'[45]DU&amp;B'!#REF!</definedName>
    <definedName name="pakul" localSheetId="14">'[45]DU&amp;B'!#REF!</definedName>
    <definedName name="pakul" localSheetId="1">'[45]DU&amp;B'!#REF!</definedName>
    <definedName name="pakul" localSheetId="7">'[45]DU&amp;B'!#REF!</definedName>
    <definedName name="pakul" localSheetId="9">'[45]DU&amp;B'!#REF!</definedName>
    <definedName name="pakul" localSheetId="10">'[45]DU&amp;B'!#REF!</definedName>
    <definedName name="pakul">'[45]DU&amp;B'!#REF!</definedName>
    <definedName name="pakulh" localSheetId="8">'[45]DU&amp;B'!#REF!</definedName>
    <definedName name="pakulh" localSheetId="13">'[45]DU&amp;B'!#REF!</definedName>
    <definedName name="pakulh" localSheetId="0">'[45]DU&amp;B'!#REF!</definedName>
    <definedName name="pakulh" localSheetId="11">'[45]DU&amp;B'!#REF!</definedName>
    <definedName name="pakulh" localSheetId="12">'[45]DU&amp;B'!#REF!</definedName>
    <definedName name="pakulh" localSheetId="14">'[45]DU&amp;B'!#REF!</definedName>
    <definedName name="pakulh" localSheetId="1">'[45]DU&amp;B'!#REF!</definedName>
    <definedName name="pakulh" localSheetId="7">'[45]DU&amp;B'!#REF!</definedName>
    <definedName name="pakulh" localSheetId="9">'[45]DU&amp;B'!#REF!</definedName>
    <definedName name="pakulh" localSheetId="10">'[45]DU&amp;B'!#REF!</definedName>
    <definedName name="pakulh">'[45]DU&amp;B'!#REF!</definedName>
    <definedName name="pakuonduline" localSheetId="8">'[33]harga lama'!#REF!</definedName>
    <definedName name="pakuonduline" localSheetId="13">'[33]harga lama'!#REF!</definedName>
    <definedName name="pakuonduline" localSheetId="0">'[33]harga lama'!#REF!</definedName>
    <definedName name="pakuonduline" localSheetId="11">'[33]harga lama'!#REF!</definedName>
    <definedName name="pakuonduline" localSheetId="12">'[33]harga lama'!#REF!</definedName>
    <definedName name="pakuonduline" localSheetId="14">'[33]harga lama'!#REF!</definedName>
    <definedName name="pakuonduline" localSheetId="1">'[33]harga lama'!#REF!</definedName>
    <definedName name="pakuonduline" localSheetId="7">'[33]harga lama'!#REF!</definedName>
    <definedName name="pakuonduline" localSheetId="9">'[33]harga lama'!#REF!</definedName>
    <definedName name="pakuonduline" localSheetId="10">'[33]harga lama'!#REF!</definedName>
    <definedName name="pakuonduline">'[33]harga lama'!#REF!</definedName>
    <definedName name="pakuu" localSheetId="8">'[45]DU&amp;B'!#REF!</definedName>
    <definedName name="pakuu" localSheetId="13">'[45]DU&amp;B'!#REF!</definedName>
    <definedName name="pakuu" localSheetId="0">'[45]DU&amp;B'!#REF!</definedName>
    <definedName name="pakuu" localSheetId="11">'[45]DU&amp;B'!#REF!</definedName>
    <definedName name="pakuu" localSheetId="12">'[45]DU&amp;B'!#REF!</definedName>
    <definedName name="pakuu" localSheetId="14">'[45]DU&amp;B'!#REF!</definedName>
    <definedName name="pakuu" localSheetId="1">'[45]DU&amp;B'!#REF!</definedName>
    <definedName name="pakuu" localSheetId="7">'[45]DU&amp;B'!#REF!</definedName>
    <definedName name="pakuu" localSheetId="9">'[45]DU&amp;B'!#REF!</definedName>
    <definedName name="pakuu" localSheetId="10">'[45]DU&amp;B'!#REF!</definedName>
    <definedName name="pakuu">'[45]DU&amp;B'!#REF!</definedName>
    <definedName name="Pas.Batu.dgn.mortar" localSheetId="8">[44]Analisa!#REF!</definedName>
    <definedName name="Pas.Batu.dgn.mortar" localSheetId="13">[44]Analisa!#REF!</definedName>
    <definedName name="Pas.Batu.dgn.mortar" localSheetId="0">[44]Analisa!#REF!</definedName>
    <definedName name="Pas.Batu.dgn.mortar" localSheetId="11">[44]Analisa!#REF!</definedName>
    <definedName name="Pas.Batu.dgn.mortar" localSheetId="12">[44]Analisa!#REF!</definedName>
    <definedName name="Pas.Batu.dgn.mortar" localSheetId="14">[44]Analisa!#REF!</definedName>
    <definedName name="Pas.Batu.dgn.mortar" localSheetId="1">[44]Analisa!#REF!</definedName>
    <definedName name="Pas.Batu.dgn.mortar" localSheetId="7">[44]Analisa!#REF!</definedName>
    <definedName name="Pas.Batu.dgn.mortar" localSheetId="9">[44]Analisa!#REF!</definedName>
    <definedName name="Pas.Batu.dgn.mortar" localSheetId="10">[44]Analisa!#REF!</definedName>
    <definedName name="Pas.Batu.dgn.mortar">[44]Analisa!#REF!</definedName>
    <definedName name="Pas.Batu.Mekanik" localSheetId="8">[44]Analisa!#REF!</definedName>
    <definedName name="Pas.Batu.Mekanik" localSheetId="13">[44]Analisa!#REF!</definedName>
    <definedName name="Pas.Batu.Mekanik" localSheetId="0">[44]Analisa!#REF!</definedName>
    <definedName name="Pas.Batu.Mekanik" localSheetId="11">[44]Analisa!#REF!</definedName>
    <definedName name="Pas.Batu.Mekanik" localSheetId="12">[44]Analisa!#REF!</definedName>
    <definedName name="Pas.Batu.Mekanik" localSheetId="14">[44]Analisa!#REF!</definedName>
    <definedName name="Pas.Batu.Mekanik" localSheetId="1">[44]Analisa!#REF!</definedName>
    <definedName name="Pas.Batu.Mekanik" localSheetId="7">[44]Analisa!#REF!</definedName>
    <definedName name="Pas.Batu.Mekanik" localSheetId="9">[44]Analisa!#REF!</definedName>
    <definedName name="Pas.Batu.Mekanik" localSheetId="10">[44]Analisa!#REF!</definedName>
    <definedName name="Pas.Batu.Mekanik">[44]Analisa!#REF!</definedName>
    <definedName name="PASIR" localSheetId="8">#REF!</definedName>
    <definedName name="PASIR" localSheetId="13">#REF!</definedName>
    <definedName name="PASIR" localSheetId="0">#REF!</definedName>
    <definedName name="PASIR" localSheetId="11">#REF!</definedName>
    <definedName name="PASIR" localSheetId="12">#REF!</definedName>
    <definedName name="PASIR" localSheetId="14">#REF!</definedName>
    <definedName name="PASIR" localSheetId="1">#REF!</definedName>
    <definedName name="PASIR" localSheetId="7">#REF!</definedName>
    <definedName name="PASIR" localSheetId="9">#REF!</definedName>
    <definedName name="PASIR" localSheetId="10">#REF!</definedName>
    <definedName name="PASIR">#REF!</definedName>
    <definedName name="Pasir_Cor___Pasangan">[43]HARGA!$D$27</definedName>
    <definedName name="PASIRURUG" localSheetId="8">#REF!</definedName>
    <definedName name="PASIRURUG" localSheetId="13">#REF!</definedName>
    <definedName name="PASIRURUG" localSheetId="0">#REF!</definedName>
    <definedName name="PASIRURUG" localSheetId="11">#REF!</definedName>
    <definedName name="PASIRURUG" localSheetId="12">#REF!</definedName>
    <definedName name="PASIRURUG" localSheetId="14">#REF!</definedName>
    <definedName name="PASIRURUG" localSheetId="1">#REF!</definedName>
    <definedName name="PASIRURUG" localSheetId="7">#REF!</definedName>
    <definedName name="PASIRURUG" localSheetId="9">#REF!</definedName>
    <definedName name="PASIRURUG" localSheetId="10">#REF!</definedName>
    <definedName name="PASIRURUG">#REF!</definedName>
    <definedName name="paving" localSheetId="8">#REF!</definedName>
    <definedName name="paving" localSheetId="13">#REF!</definedName>
    <definedName name="paving" localSheetId="0">#REF!</definedName>
    <definedName name="paving" localSheetId="11">#REF!</definedName>
    <definedName name="paving" localSheetId="12">#REF!</definedName>
    <definedName name="paving" localSheetId="14">#REF!</definedName>
    <definedName name="paving" localSheetId="1">#REF!</definedName>
    <definedName name="paving" localSheetId="7">#REF!</definedName>
    <definedName name="paving" localSheetId="9">#REF!</definedName>
    <definedName name="paving" localSheetId="10">#REF!</definedName>
    <definedName name="paving">#REF!</definedName>
    <definedName name="pbeton" localSheetId="8">#REF!</definedName>
    <definedName name="pbeton" localSheetId="13">#REF!</definedName>
    <definedName name="pbeton" localSheetId="0">#REF!</definedName>
    <definedName name="pbeton" localSheetId="11">#REF!</definedName>
    <definedName name="pbeton" localSheetId="12">#REF!</definedName>
    <definedName name="pbeton" localSheetId="14">#REF!</definedName>
    <definedName name="pbeton" localSheetId="1">#REF!</definedName>
    <definedName name="pbeton" localSheetId="7">#REF!</definedName>
    <definedName name="pbeton" localSheetId="9">#REF!</definedName>
    <definedName name="pbeton" localSheetId="10">#REF!</definedName>
    <definedName name="pbeton">#REF!</definedName>
    <definedName name="pc" localSheetId="8">#REF!</definedName>
    <definedName name="pc" localSheetId="13">#REF!</definedName>
    <definedName name="pc" localSheetId="0">#REF!</definedName>
    <definedName name="pc" localSheetId="11">#REF!</definedName>
    <definedName name="pc" localSheetId="12">#REF!</definedName>
    <definedName name="pc" localSheetId="14">#REF!</definedName>
    <definedName name="pc" localSheetId="1">#REF!</definedName>
    <definedName name="pc" localSheetId="7">#REF!</definedName>
    <definedName name="pc" localSheetId="9">#REF!</definedName>
    <definedName name="pc" localSheetId="10">#REF!</definedName>
    <definedName name="pc">#REF!</definedName>
    <definedName name="pcl" localSheetId="8">#REF!</definedName>
    <definedName name="pcl" localSheetId="13">#REF!</definedName>
    <definedName name="pcl" localSheetId="0">#REF!</definedName>
    <definedName name="pcl" localSheetId="11">#REF!</definedName>
    <definedName name="pcl" localSheetId="12">#REF!</definedName>
    <definedName name="pcl" localSheetId="14">#REF!</definedName>
    <definedName name="pcl" localSheetId="1">#REF!</definedName>
    <definedName name="pcl" localSheetId="7">#REF!</definedName>
    <definedName name="pcl" localSheetId="9">#REF!</definedName>
    <definedName name="pcl" localSheetId="10">#REF!</definedName>
    <definedName name="pcl">#REF!</definedName>
    <definedName name="pcpdri" localSheetId="8">#REF!</definedName>
    <definedName name="pcpdri" localSheetId="13">#REF!</definedName>
    <definedName name="pcpdri" localSheetId="0">#REF!</definedName>
    <definedName name="pcpdri" localSheetId="11">#REF!</definedName>
    <definedName name="pcpdri" localSheetId="12">#REF!</definedName>
    <definedName name="pcpdri" localSheetId="14">#REF!</definedName>
    <definedName name="pcpdri" localSheetId="1">#REF!</definedName>
    <definedName name="pcpdri" localSheetId="7">#REF!</definedName>
    <definedName name="pcpdri" localSheetId="9">#REF!</definedName>
    <definedName name="pcpdri" localSheetId="10">#REF!</definedName>
    <definedName name="pcpdri">#REF!</definedName>
    <definedName name="pcpdri_1" localSheetId="8">#REF!</definedName>
    <definedName name="pcpdri_1" localSheetId="13">#REF!</definedName>
    <definedName name="pcpdri_1" localSheetId="0">#REF!</definedName>
    <definedName name="pcpdri_1" localSheetId="11">#REF!</definedName>
    <definedName name="pcpdri_1" localSheetId="12">#REF!</definedName>
    <definedName name="pcpdri_1" localSheetId="14">#REF!</definedName>
    <definedName name="pcpdri_1" localSheetId="1">#REF!</definedName>
    <definedName name="pcpdri_1" localSheetId="7">#REF!</definedName>
    <definedName name="pcpdri_1" localSheetId="9">#REF!</definedName>
    <definedName name="pcpdri_1" localSheetId="10">#REF!</definedName>
    <definedName name="pcpdri_1">#REF!</definedName>
    <definedName name="pcpdri_2" localSheetId="8">#REF!</definedName>
    <definedName name="pcpdri_2" localSheetId="13">#REF!</definedName>
    <definedName name="pcpdri_2" localSheetId="0">#REF!</definedName>
    <definedName name="pcpdri_2" localSheetId="11">#REF!</definedName>
    <definedName name="pcpdri_2" localSheetId="12">#REF!</definedName>
    <definedName name="pcpdri_2" localSheetId="14">#REF!</definedName>
    <definedName name="pcpdri_2" localSheetId="1">#REF!</definedName>
    <definedName name="pcpdri_2" localSheetId="7">#REF!</definedName>
    <definedName name="pcpdri_2" localSheetId="9">#REF!</definedName>
    <definedName name="pcpdri_2" localSheetId="10">#REF!</definedName>
    <definedName name="pcpdri_2">#REF!</definedName>
    <definedName name="pcpdri_3" localSheetId="8">#REF!</definedName>
    <definedName name="pcpdri_3" localSheetId="13">#REF!</definedName>
    <definedName name="pcpdri_3" localSheetId="0">#REF!</definedName>
    <definedName name="pcpdri_3" localSheetId="11">#REF!</definedName>
    <definedName name="pcpdri_3" localSheetId="12">#REF!</definedName>
    <definedName name="pcpdri_3" localSheetId="14">#REF!</definedName>
    <definedName name="pcpdri_3" localSheetId="1">#REF!</definedName>
    <definedName name="pcpdri_3" localSheetId="7">#REF!</definedName>
    <definedName name="pcpdri_3" localSheetId="9">#REF!</definedName>
    <definedName name="pcpdri_3" localSheetId="10">#REF!</definedName>
    <definedName name="pcpdri_3">#REF!</definedName>
    <definedName name="pcpfur" localSheetId="8">#REF!</definedName>
    <definedName name="pcpfur" localSheetId="13">#REF!</definedName>
    <definedName name="pcpfur" localSheetId="0">#REF!</definedName>
    <definedName name="pcpfur" localSheetId="11">#REF!</definedName>
    <definedName name="pcpfur" localSheetId="12">#REF!</definedName>
    <definedName name="pcpfur" localSheetId="14">#REF!</definedName>
    <definedName name="pcpfur" localSheetId="1">#REF!</definedName>
    <definedName name="pcpfur" localSheetId="7">#REF!</definedName>
    <definedName name="pcpfur" localSheetId="9">#REF!</definedName>
    <definedName name="pcpfur" localSheetId="10">#REF!</definedName>
    <definedName name="pcpfur">#REF!</definedName>
    <definedName name="pcpfur_1" localSheetId="8">#REF!</definedName>
    <definedName name="pcpfur_1" localSheetId="13">#REF!</definedName>
    <definedName name="pcpfur_1" localSheetId="0">#REF!</definedName>
    <definedName name="pcpfur_1" localSheetId="11">#REF!</definedName>
    <definedName name="pcpfur_1" localSheetId="12">#REF!</definedName>
    <definedName name="pcpfur_1" localSheetId="14">#REF!</definedName>
    <definedName name="pcpfur_1" localSheetId="1">#REF!</definedName>
    <definedName name="pcpfur_1" localSheetId="7">#REF!</definedName>
    <definedName name="pcpfur_1" localSheetId="9">#REF!</definedName>
    <definedName name="pcpfur_1" localSheetId="10">#REF!</definedName>
    <definedName name="pcpfur_1">#REF!</definedName>
    <definedName name="pcpfur_2" localSheetId="8">#REF!</definedName>
    <definedName name="pcpfur_2" localSheetId="13">#REF!</definedName>
    <definedName name="pcpfur_2" localSheetId="0">#REF!</definedName>
    <definedName name="pcpfur_2" localSheetId="11">#REF!</definedName>
    <definedName name="pcpfur_2" localSheetId="12">#REF!</definedName>
    <definedName name="pcpfur_2" localSheetId="14">#REF!</definedName>
    <definedName name="pcpfur_2" localSheetId="1">#REF!</definedName>
    <definedName name="pcpfur_2" localSheetId="7">#REF!</definedName>
    <definedName name="pcpfur_2" localSheetId="9">#REF!</definedName>
    <definedName name="pcpfur_2" localSheetId="10">#REF!</definedName>
    <definedName name="pcpfur_2">#REF!</definedName>
    <definedName name="pcpfur_3" localSheetId="8">#REF!</definedName>
    <definedName name="pcpfur_3" localSheetId="13">#REF!</definedName>
    <definedName name="pcpfur_3" localSheetId="0">#REF!</definedName>
    <definedName name="pcpfur_3" localSheetId="11">#REF!</definedName>
    <definedName name="pcpfur_3" localSheetId="12">#REF!</definedName>
    <definedName name="pcpfur_3" localSheetId="14">#REF!</definedName>
    <definedName name="pcpfur_3" localSheetId="1">#REF!</definedName>
    <definedName name="pcpfur_3" localSheetId="7">#REF!</definedName>
    <definedName name="pcpfur_3" localSheetId="9">#REF!</definedName>
    <definedName name="pcpfur_3" localSheetId="10">#REF!</definedName>
    <definedName name="pcpfur_3">#REF!</definedName>
    <definedName name="PEDESTRIAN818">[1]ANL!$J$6253</definedName>
    <definedName name="PEDESTRIAN818_1" localSheetId="8">#REF!</definedName>
    <definedName name="PEDESTRIAN818_1" localSheetId="13">#REF!</definedName>
    <definedName name="PEDESTRIAN818_1" localSheetId="0">#REF!</definedName>
    <definedName name="PEDESTRIAN818_1" localSheetId="11">#REF!</definedName>
    <definedName name="PEDESTRIAN818_1" localSheetId="12">#REF!</definedName>
    <definedName name="PEDESTRIAN818_1" localSheetId="14">#REF!</definedName>
    <definedName name="PEDESTRIAN818_1" localSheetId="1">#REF!</definedName>
    <definedName name="PEDESTRIAN818_1" localSheetId="7">#REF!</definedName>
    <definedName name="PEDESTRIAN818_1" localSheetId="9">#REF!</definedName>
    <definedName name="PEDESTRIAN818_1" localSheetId="10">#REF!</definedName>
    <definedName name="PEDESTRIAN818_1">#REF!</definedName>
    <definedName name="PEDESTRIAN818_3">[28]ANL!$J$6253</definedName>
    <definedName name="PEDESTRIANROLLER">[14]Peralatan!$A$1358:$J$1416</definedName>
    <definedName name="pek" localSheetId="8">#REF!</definedName>
    <definedName name="pek" localSheetId="13">#REF!</definedName>
    <definedName name="pek" localSheetId="0">#REF!</definedName>
    <definedName name="pek" localSheetId="11">#REF!</definedName>
    <definedName name="pek" localSheetId="12">#REF!</definedName>
    <definedName name="pek" localSheetId="14">#REF!</definedName>
    <definedName name="pek" localSheetId="1">#REF!</definedName>
    <definedName name="pek" localSheetId="7">#REF!</definedName>
    <definedName name="pek" localSheetId="9">#REF!</definedName>
    <definedName name="pek" localSheetId="10">#REF!</definedName>
    <definedName name="pek">#REF!</definedName>
    <definedName name="pekerja" localSheetId="8">'[45]DU&amp;B'!#REF!</definedName>
    <definedName name="pekerja" localSheetId="13">'[45]DU&amp;B'!#REF!</definedName>
    <definedName name="pekerja" localSheetId="0">'[45]DU&amp;B'!#REF!</definedName>
    <definedName name="pekerja" localSheetId="11">'[45]DU&amp;B'!#REF!</definedName>
    <definedName name="pekerja" localSheetId="12">'[45]DU&amp;B'!#REF!</definedName>
    <definedName name="pekerja" localSheetId="14">'[45]DU&amp;B'!#REF!</definedName>
    <definedName name="pekerja" localSheetId="1">'[45]DU&amp;B'!#REF!</definedName>
    <definedName name="pekerja" localSheetId="7">'[45]DU&amp;B'!#REF!</definedName>
    <definedName name="pekerja" localSheetId="9">'[45]DU&amp;B'!#REF!</definedName>
    <definedName name="pekerja" localSheetId="10">'[45]DU&amp;B'!#REF!</definedName>
    <definedName name="pekerja">'[45]DU&amp;B'!#REF!</definedName>
    <definedName name="PEKERJA311">[1]ANL!$J$437</definedName>
    <definedName name="PEKERJA311_1" localSheetId="8">#REF!</definedName>
    <definedName name="PEKERJA311_1" localSheetId="13">#REF!</definedName>
    <definedName name="PEKERJA311_1" localSheetId="0">#REF!</definedName>
    <definedName name="PEKERJA311_1" localSheetId="11">#REF!</definedName>
    <definedName name="PEKERJA311_1" localSheetId="12">#REF!</definedName>
    <definedName name="PEKERJA311_1" localSheetId="14">#REF!</definedName>
    <definedName name="PEKERJA311_1" localSheetId="1">#REF!</definedName>
    <definedName name="PEKERJA311_1" localSheetId="7">#REF!</definedName>
    <definedName name="PEKERJA311_1" localSheetId="9">#REF!</definedName>
    <definedName name="PEKERJA311_1" localSheetId="10">#REF!</definedName>
    <definedName name="PEKERJA311_1">#REF!</definedName>
    <definedName name="PEKERJA311_3">[28]ANL!$J$437</definedName>
    <definedName name="PEKERJA312">[1]ANL!$J$597</definedName>
    <definedName name="PEKERJA312_1" localSheetId="8">#REF!</definedName>
    <definedName name="PEKERJA312_1" localSheetId="13">#REF!</definedName>
    <definedName name="PEKERJA312_1" localSheetId="0">#REF!</definedName>
    <definedName name="PEKERJA312_1" localSheetId="11">#REF!</definedName>
    <definedName name="PEKERJA312_1" localSheetId="12">#REF!</definedName>
    <definedName name="PEKERJA312_1" localSheetId="14">#REF!</definedName>
    <definedName name="PEKERJA312_1" localSheetId="1">#REF!</definedName>
    <definedName name="PEKERJA312_1" localSheetId="7">#REF!</definedName>
    <definedName name="PEKERJA312_1" localSheetId="9">#REF!</definedName>
    <definedName name="PEKERJA312_1" localSheetId="10">#REF!</definedName>
    <definedName name="PEKERJA312_1">#REF!</definedName>
    <definedName name="PEKERJA312_3">[28]ANL!$J$597</definedName>
    <definedName name="PEKERJA33">[1]ANL!$J$1647</definedName>
    <definedName name="PEKERJA33_1" localSheetId="8">#REF!</definedName>
    <definedName name="PEKERJA33_1" localSheetId="13">#REF!</definedName>
    <definedName name="PEKERJA33_1" localSheetId="0">#REF!</definedName>
    <definedName name="PEKERJA33_1" localSheetId="11">#REF!</definedName>
    <definedName name="PEKERJA33_1" localSheetId="12">#REF!</definedName>
    <definedName name="PEKERJA33_1" localSheetId="14">#REF!</definedName>
    <definedName name="PEKERJA33_1" localSheetId="1">#REF!</definedName>
    <definedName name="PEKERJA33_1" localSheetId="7">#REF!</definedName>
    <definedName name="PEKERJA33_1" localSheetId="9">#REF!</definedName>
    <definedName name="PEKERJA33_1" localSheetId="10">#REF!</definedName>
    <definedName name="PEKERJA33_1">#REF!</definedName>
    <definedName name="PEKERJA33_3">[28]ANL!$J$1647</definedName>
    <definedName name="PEKERJA511">[1]ANL!$J$2185</definedName>
    <definedName name="PEKERJA511_1" localSheetId="8">#REF!</definedName>
    <definedName name="PEKERJA511_1" localSheetId="13">#REF!</definedName>
    <definedName name="PEKERJA511_1" localSheetId="0">#REF!</definedName>
    <definedName name="PEKERJA511_1" localSheetId="11">#REF!</definedName>
    <definedName name="PEKERJA511_1" localSheetId="12">#REF!</definedName>
    <definedName name="PEKERJA511_1" localSheetId="14">#REF!</definedName>
    <definedName name="PEKERJA511_1" localSheetId="1">#REF!</definedName>
    <definedName name="PEKERJA511_1" localSheetId="7">#REF!</definedName>
    <definedName name="PEKERJA511_1" localSheetId="9">#REF!</definedName>
    <definedName name="PEKERJA511_1" localSheetId="10">#REF!</definedName>
    <definedName name="PEKERJA511_1">#REF!</definedName>
    <definedName name="PEKERJA511_3">[28]ANL!$J$2185</definedName>
    <definedName name="PEKERJA512">[1]ANL!$J$2340</definedName>
    <definedName name="PEKERJA512_1" localSheetId="8">#REF!</definedName>
    <definedName name="PEKERJA512_1" localSheetId="13">#REF!</definedName>
    <definedName name="PEKERJA512_1" localSheetId="0">#REF!</definedName>
    <definedName name="PEKERJA512_1" localSheetId="11">#REF!</definedName>
    <definedName name="PEKERJA512_1" localSheetId="12">#REF!</definedName>
    <definedName name="PEKERJA512_1" localSheetId="14">#REF!</definedName>
    <definedName name="PEKERJA512_1" localSheetId="1">#REF!</definedName>
    <definedName name="PEKERJA512_1" localSheetId="7">#REF!</definedName>
    <definedName name="PEKERJA512_1" localSheetId="9">#REF!</definedName>
    <definedName name="PEKERJA512_1" localSheetId="10">#REF!</definedName>
    <definedName name="PEKERJA512_1">#REF!</definedName>
    <definedName name="PEKERJA512_3">[28]ANL!$J$2340</definedName>
    <definedName name="PEKERJA521">[1]ANL!$J$2482</definedName>
    <definedName name="PEKERJA521_1" localSheetId="8">#REF!</definedName>
    <definedName name="PEKERJA521_1" localSheetId="13">#REF!</definedName>
    <definedName name="PEKERJA521_1" localSheetId="0">#REF!</definedName>
    <definedName name="PEKERJA521_1" localSheetId="11">#REF!</definedName>
    <definedName name="PEKERJA521_1" localSheetId="12">#REF!</definedName>
    <definedName name="PEKERJA521_1" localSheetId="14">#REF!</definedName>
    <definedName name="PEKERJA521_1" localSheetId="1">#REF!</definedName>
    <definedName name="PEKERJA521_1" localSheetId="7">#REF!</definedName>
    <definedName name="PEKERJA521_1" localSheetId="9">#REF!</definedName>
    <definedName name="PEKERJA521_1" localSheetId="10">#REF!</definedName>
    <definedName name="PEKERJA521_1">#REF!</definedName>
    <definedName name="PEKERJA521_3">[28]ANL!$J$2482</definedName>
    <definedName name="PEKERJA611">[1]ANL!$J$2579</definedName>
    <definedName name="PEKERJA611_1" localSheetId="8">#REF!</definedName>
    <definedName name="PEKERJA611_1" localSheetId="13">#REF!</definedName>
    <definedName name="PEKERJA611_1" localSheetId="0">#REF!</definedName>
    <definedName name="PEKERJA611_1" localSheetId="11">#REF!</definedName>
    <definedName name="PEKERJA611_1" localSheetId="12">#REF!</definedName>
    <definedName name="PEKERJA611_1" localSheetId="14">#REF!</definedName>
    <definedName name="PEKERJA611_1" localSheetId="1">#REF!</definedName>
    <definedName name="PEKERJA611_1" localSheetId="7">#REF!</definedName>
    <definedName name="PEKERJA611_1" localSheetId="9">#REF!</definedName>
    <definedName name="PEKERJA611_1" localSheetId="10">#REF!</definedName>
    <definedName name="PEKERJA611_1">#REF!</definedName>
    <definedName name="PEKERJA611_3">[28]ANL!$J$2579</definedName>
    <definedName name="PEKERJA753">[1]ANL!$J$5217</definedName>
    <definedName name="PEKERJA753_1" localSheetId="8">#REF!</definedName>
    <definedName name="PEKERJA753_1" localSheetId="13">#REF!</definedName>
    <definedName name="PEKERJA753_1" localSheetId="0">#REF!</definedName>
    <definedName name="PEKERJA753_1" localSheetId="11">#REF!</definedName>
    <definedName name="PEKERJA753_1" localSheetId="12">#REF!</definedName>
    <definedName name="PEKERJA753_1" localSheetId="14">#REF!</definedName>
    <definedName name="PEKERJA753_1" localSheetId="1">#REF!</definedName>
    <definedName name="PEKERJA753_1" localSheetId="7">#REF!</definedName>
    <definedName name="PEKERJA753_1" localSheetId="9">#REF!</definedName>
    <definedName name="PEKERJA753_1" localSheetId="10">#REF!</definedName>
    <definedName name="PEKERJA753_1">#REF!</definedName>
    <definedName name="PEKERJA753_3">[28]ANL!$J$5217</definedName>
    <definedName name="PEKERJA818">[1]ANL!$J$6299</definedName>
    <definedName name="PEKERJA818_1" localSheetId="8">#REF!</definedName>
    <definedName name="PEKERJA818_1" localSheetId="13">#REF!</definedName>
    <definedName name="PEKERJA818_1" localSheetId="0">#REF!</definedName>
    <definedName name="PEKERJA818_1" localSheetId="11">#REF!</definedName>
    <definedName name="PEKERJA818_1" localSheetId="12">#REF!</definedName>
    <definedName name="PEKERJA818_1" localSheetId="14">#REF!</definedName>
    <definedName name="PEKERJA818_1" localSheetId="1">#REF!</definedName>
    <definedName name="PEKERJA818_1" localSheetId="7">#REF!</definedName>
    <definedName name="PEKERJA818_1" localSheetId="9">#REF!</definedName>
    <definedName name="PEKERJA818_1" localSheetId="10">#REF!</definedName>
    <definedName name="PEKERJA818_1">#REF!</definedName>
    <definedName name="PEKERJA818_3">[28]ANL!$J$6299</definedName>
    <definedName name="PEKERJA819">[1]ANL!$J$6394</definedName>
    <definedName name="PEKERJA819_1" localSheetId="8">#REF!</definedName>
    <definedName name="PEKERJA819_1" localSheetId="13">#REF!</definedName>
    <definedName name="PEKERJA819_1" localSheetId="0">#REF!</definedName>
    <definedName name="PEKERJA819_1" localSheetId="11">#REF!</definedName>
    <definedName name="PEKERJA819_1" localSheetId="12">#REF!</definedName>
    <definedName name="PEKERJA819_1" localSheetId="14">#REF!</definedName>
    <definedName name="PEKERJA819_1" localSheetId="1">#REF!</definedName>
    <definedName name="PEKERJA819_1" localSheetId="7">#REF!</definedName>
    <definedName name="PEKERJA819_1" localSheetId="9">#REF!</definedName>
    <definedName name="PEKERJA819_1" localSheetId="10">#REF!</definedName>
    <definedName name="PEKERJA819_1">#REF!</definedName>
    <definedName name="PEKERJA819_3">[28]ANL!$J$6394</definedName>
    <definedName name="pelumas" localSheetId="8">'[45]DU&amp;B'!#REF!</definedName>
    <definedName name="pelumas" localSheetId="13">'[45]DU&amp;B'!#REF!</definedName>
    <definedName name="pelumas" localSheetId="0">'[45]DU&amp;B'!#REF!</definedName>
    <definedName name="pelumas" localSheetId="11">'[45]DU&amp;B'!#REF!</definedName>
    <definedName name="pelumas" localSheetId="12">'[45]DU&amp;B'!#REF!</definedName>
    <definedName name="pelumas" localSheetId="14">'[45]DU&amp;B'!#REF!</definedName>
    <definedName name="pelumas" localSheetId="1">'[45]DU&amp;B'!#REF!</definedName>
    <definedName name="pelumas" localSheetId="7">'[45]DU&amp;B'!#REF!</definedName>
    <definedName name="pelumas" localSheetId="9">'[45]DU&amp;B'!#REF!</definedName>
    <definedName name="pelumas" localSheetId="10">'[45]DU&amp;B'!#REF!</definedName>
    <definedName name="pelumas">'[45]DU&amp;B'!#REF!</definedName>
    <definedName name="Pembongkaran">[78]NP!$L$841:$V$901</definedName>
    <definedName name="Penyelam">[43]HARGA!$D$21</definedName>
    <definedName name="penyelamu" localSheetId="8">'[45]DU&amp;B'!#REF!</definedName>
    <definedName name="penyelamu" localSheetId="13">'[45]DU&amp;B'!#REF!</definedName>
    <definedName name="penyelamu" localSheetId="0">'[45]DU&amp;B'!#REF!</definedName>
    <definedName name="penyelamu" localSheetId="11">'[45]DU&amp;B'!#REF!</definedName>
    <definedName name="penyelamu" localSheetId="12">'[45]DU&amp;B'!#REF!</definedName>
    <definedName name="penyelamu" localSheetId="14">'[45]DU&amp;B'!#REF!</definedName>
    <definedName name="penyelamu" localSheetId="1">'[45]DU&amp;B'!#REF!</definedName>
    <definedName name="penyelamu" localSheetId="7">'[45]DU&amp;B'!#REF!</definedName>
    <definedName name="penyelamu" localSheetId="9">'[45]DU&amp;B'!#REF!</definedName>
    <definedName name="penyelamu" localSheetId="10">'[45]DU&amp;B'!#REF!</definedName>
    <definedName name="penyelamu">'[45]DU&amp;B'!#REF!</definedName>
    <definedName name="Perahu___Boat">[43]HARGA!$D$87</definedName>
    <definedName name="perancah" localSheetId="8">#REF!</definedName>
    <definedName name="perancah" localSheetId="13">#REF!</definedName>
    <definedName name="perancah" localSheetId="0">#REF!</definedName>
    <definedName name="perancah" localSheetId="11">#REF!</definedName>
    <definedName name="perancah" localSheetId="12">#REF!</definedName>
    <definedName name="perancah" localSheetId="14">#REF!</definedName>
    <definedName name="perancah" localSheetId="1">#REF!</definedName>
    <definedName name="perancah" localSheetId="7">#REF!</definedName>
    <definedName name="perancah" localSheetId="9">#REF!</definedName>
    <definedName name="perancah" localSheetId="10">#REF!</definedName>
    <definedName name="perancah">#REF!</definedName>
    <definedName name="perancahlaut" localSheetId="8">#REF!</definedName>
    <definedName name="perancahlaut" localSheetId="13">#REF!</definedName>
    <definedName name="perancahlaut" localSheetId="0">#REF!</definedName>
    <definedName name="perancahlaut" localSheetId="11">#REF!</definedName>
    <definedName name="perancahlaut" localSheetId="12">#REF!</definedName>
    <definedName name="perancahlaut" localSheetId="14">#REF!</definedName>
    <definedName name="perancahlaut" localSheetId="1">#REF!</definedName>
    <definedName name="perancahlaut" localSheetId="7">#REF!</definedName>
    <definedName name="perancahlaut" localSheetId="9">#REF!</definedName>
    <definedName name="perancahlaut" localSheetId="10">#REF!</definedName>
    <definedName name="perancahlaut">#REF!</definedName>
    <definedName name="PERSEN1">'[3]BILL MC 1'!$P$41</definedName>
    <definedName name="PERSEN1_1" localSheetId="8">#REF!</definedName>
    <definedName name="PERSEN1_1" localSheetId="13">#REF!</definedName>
    <definedName name="PERSEN1_1" localSheetId="0">#REF!</definedName>
    <definedName name="PERSEN1_1" localSheetId="11">#REF!</definedName>
    <definedName name="PERSEN1_1" localSheetId="12">#REF!</definedName>
    <definedName name="PERSEN1_1" localSheetId="14">#REF!</definedName>
    <definedName name="PERSEN1_1" localSheetId="1">#REF!</definedName>
    <definedName name="PERSEN1_1" localSheetId="7">#REF!</definedName>
    <definedName name="PERSEN1_1" localSheetId="9">#REF!</definedName>
    <definedName name="PERSEN1_1" localSheetId="10">#REF!</definedName>
    <definedName name="PERSEN1_1">#REF!</definedName>
    <definedName name="PERSEN10" localSheetId="8">'[3]BILL MC 1'!#REF!</definedName>
    <definedName name="PERSEN10" localSheetId="13">'[3]BILL MC 1'!#REF!</definedName>
    <definedName name="PERSEN10" localSheetId="0">'[3]BILL MC 1'!#REF!</definedName>
    <definedName name="PERSEN10" localSheetId="11">'[3]BILL MC 1'!#REF!</definedName>
    <definedName name="PERSEN10" localSheetId="12">'[3]BILL MC 1'!#REF!</definedName>
    <definedName name="PERSEN10" localSheetId="14">'[3]BILL MC 1'!#REF!</definedName>
    <definedName name="PERSEN10" localSheetId="1">'[3]BILL MC 1'!#REF!</definedName>
    <definedName name="PERSEN10" localSheetId="7">'[3]BILL MC 1'!#REF!</definedName>
    <definedName name="PERSEN10" localSheetId="9">'[3]BILL MC 1'!#REF!</definedName>
    <definedName name="PERSEN10" localSheetId="10">'[3]BILL MC 1'!#REF!</definedName>
    <definedName name="PERSEN10">'[3]BILL MC 1'!#REF!</definedName>
    <definedName name="PERSEN3" localSheetId="8">'[3]BILL MC 1'!#REF!</definedName>
    <definedName name="PERSEN3" localSheetId="13">'[3]BILL MC 1'!#REF!</definedName>
    <definedName name="PERSEN3" localSheetId="0">'[3]BILL MC 1'!#REF!</definedName>
    <definedName name="PERSEN3" localSheetId="11">'[3]BILL MC 1'!#REF!</definedName>
    <definedName name="PERSEN3" localSheetId="12">'[3]BILL MC 1'!#REF!</definedName>
    <definedName name="PERSEN3" localSheetId="14">'[3]BILL MC 1'!#REF!</definedName>
    <definedName name="PERSEN3" localSheetId="1">'[3]BILL MC 1'!#REF!</definedName>
    <definedName name="PERSEN3" localSheetId="7">'[3]BILL MC 1'!#REF!</definedName>
    <definedName name="PERSEN3" localSheetId="9">'[3]BILL MC 1'!#REF!</definedName>
    <definedName name="PERSEN3" localSheetId="10">'[3]BILL MC 1'!#REF!</definedName>
    <definedName name="PERSEN3">'[3]BILL MC 1'!#REF!</definedName>
    <definedName name="PERSEN4" localSheetId="8">'[3]BILL MC 1'!#REF!</definedName>
    <definedName name="PERSEN4" localSheetId="13">'[3]BILL MC 1'!#REF!</definedName>
    <definedName name="PERSEN4" localSheetId="0">'[3]BILL MC 1'!#REF!</definedName>
    <definedName name="PERSEN4" localSheetId="11">'[3]BILL MC 1'!#REF!</definedName>
    <definedName name="PERSEN4" localSheetId="12">'[3]BILL MC 1'!#REF!</definedName>
    <definedName name="PERSEN4" localSheetId="14">'[3]BILL MC 1'!#REF!</definedName>
    <definedName name="PERSEN4" localSheetId="1">'[3]BILL MC 1'!#REF!</definedName>
    <definedName name="PERSEN4" localSheetId="7">'[3]BILL MC 1'!#REF!</definedName>
    <definedName name="PERSEN4" localSheetId="9">'[3]BILL MC 1'!#REF!</definedName>
    <definedName name="PERSEN4" localSheetId="10">'[3]BILL MC 1'!#REF!</definedName>
    <definedName name="PERSEN4">'[3]BILL MC 1'!#REF!</definedName>
    <definedName name="PERSEN4_1" localSheetId="8">#REF!</definedName>
    <definedName name="PERSEN4_1" localSheetId="13">#REF!</definedName>
    <definedName name="PERSEN4_1" localSheetId="0">#REF!</definedName>
    <definedName name="PERSEN4_1" localSheetId="11">#REF!</definedName>
    <definedName name="PERSEN4_1" localSheetId="12">#REF!</definedName>
    <definedName name="PERSEN4_1" localSheetId="14">#REF!</definedName>
    <definedName name="PERSEN4_1" localSheetId="1">#REF!</definedName>
    <definedName name="PERSEN4_1" localSheetId="7">#REF!</definedName>
    <definedName name="PERSEN4_1" localSheetId="9">#REF!</definedName>
    <definedName name="PERSEN4_1" localSheetId="10">#REF!</definedName>
    <definedName name="PERSEN4_1">#REF!</definedName>
    <definedName name="PERSEN7">'[3]BILL MC 1'!$P$359</definedName>
    <definedName name="PERSEN7_1" localSheetId="8">#REF!</definedName>
    <definedName name="PERSEN7_1" localSheetId="13">#REF!</definedName>
    <definedName name="PERSEN7_1" localSheetId="0">#REF!</definedName>
    <definedName name="PERSEN7_1" localSheetId="11">#REF!</definedName>
    <definedName name="PERSEN7_1" localSheetId="12">#REF!</definedName>
    <definedName name="PERSEN7_1" localSheetId="14">#REF!</definedName>
    <definedName name="PERSEN7_1" localSheetId="1">#REF!</definedName>
    <definedName name="PERSEN7_1" localSheetId="7">#REF!</definedName>
    <definedName name="PERSEN7_1" localSheetId="9">#REF!</definedName>
    <definedName name="PERSEN7_1" localSheetId="10">#REF!</definedName>
    <definedName name="PERSEN7_1">#REF!</definedName>
    <definedName name="PERSONIL" localSheetId="8">#REF!</definedName>
    <definedName name="PERSONIL" localSheetId="13">#REF!</definedName>
    <definedName name="PERSONIL" localSheetId="0">#REF!</definedName>
    <definedName name="PERSONIL" localSheetId="11">#REF!</definedName>
    <definedName name="PERSONIL" localSheetId="12">#REF!</definedName>
    <definedName name="PERSONIL" localSheetId="14">#REF!</definedName>
    <definedName name="PERSONIL" localSheetId="1">#REF!</definedName>
    <definedName name="PERSONIL" localSheetId="7">#REF!</definedName>
    <definedName name="PERSONIL" localSheetId="9">#REF!</definedName>
    <definedName name="PERSONIL" localSheetId="10">#REF!</definedName>
    <definedName name="PERSONIL">#REF!</definedName>
    <definedName name="perusahaan" localSheetId="8">#REF!</definedName>
    <definedName name="perusahaan" localSheetId="13">#REF!</definedName>
    <definedName name="perusahaan" localSheetId="0">#REF!</definedName>
    <definedName name="perusahaan" localSheetId="11">#REF!</definedName>
    <definedName name="perusahaan" localSheetId="12">#REF!</definedName>
    <definedName name="perusahaan" localSheetId="14">#REF!</definedName>
    <definedName name="perusahaan" localSheetId="1">#REF!</definedName>
    <definedName name="perusahaan" localSheetId="7">#REF!</definedName>
    <definedName name="perusahaan" localSheetId="9">#REF!</definedName>
    <definedName name="perusahaan" localSheetId="10">#REF!</definedName>
    <definedName name="perusahaan">#REF!</definedName>
    <definedName name="pickup" localSheetId="8">'[33]harga lama'!#REF!</definedName>
    <definedName name="pickup" localSheetId="13">'[33]harga lama'!#REF!</definedName>
    <definedName name="pickup" localSheetId="0">'[33]harga lama'!#REF!</definedName>
    <definedName name="pickup" localSheetId="11">'[33]harga lama'!#REF!</definedName>
    <definedName name="pickup" localSheetId="12">'[33]harga lama'!#REF!</definedName>
    <definedName name="pickup" localSheetId="14">'[33]harga lama'!#REF!</definedName>
    <definedName name="pickup" localSheetId="1">'[33]harga lama'!#REF!</definedName>
    <definedName name="pickup" localSheetId="7">'[33]harga lama'!#REF!</definedName>
    <definedName name="pickup" localSheetId="9">'[33]harga lama'!#REF!</definedName>
    <definedName name="pickup" localSheetId="10">'[33]harga lama'!#REF!</definedName>
    <definedName name="pickup">'[33]harga lama'!#REF!</definedName>
    <definedName name="PILMEN1" localSheetId="8">#REF!</definedName>
    <definedName name="PILMEN1" localSheetId="13">#REF!</definedName>
    <definedName name="PILMEN1" localSheetId="0">#REF!</definedName>
    <definedName name="PILMEN1" localSheetId="11">#REF!</definedName>
    <definedName name="PILMEN1" localSheetId="12">#REF!</definedName>
    <definedName name="PILMEN1" localSheetId="14">#REF!</definedName>
    <definedName name="PILMEN1" localSheetId="1">#REF!</definedName>
    <definedName name="PILMEN1" localSheetId="7">#REF!</definedName>
    <definedName name="PILMEN1" localSheetId="9">#REF!</definedName>
    <definedName name="PILMEN1" localSheetId="10">#REF!</definedName>
    <definedName name="PILMEN1">#REF!</definedName>
    <definedName name="PILMEN2" localSheetId="8">#REF!</definedName>
    <definedName name="PILMEN2" localSheetId="13">#REF!</definedName>
    <definedName name="PILMEN2" localSheetId="0">#REF!</definedName>
    <definedName name="PILMEN2" localSheetId="11">#REF!</definedName>
    <definedName name="PILMEN2" localSheetId="12">#REF!</definedName>
    <definedName name="PILMEN2" localSheetId="14">#REF!</definedName>
    <definedName name="PILMEN2" localSheetId="1">#REF!</definedName>
    <definedName name="PILMEN2" localSheetId="7">#REF!</definedName>
    <definedName name="PILMEN2" localSheetId="9">#REF!</definedName>
    <definedName name="PILMEN2" localSheetId="10">#REF!</definedName>
    <definedName name="PILMEN2">#REF!</definedName>
    <definedName name="pimpinan" localSheetId="8">#REF!</definedName>
    <definedName name="pimpinan" localSheetId="13">#REF!</definedName>
    <definedName name="pimpinan" localSheetId="0">#REF!</definedName>
    <definedName name="pimpinan" localSheetId="11">#REF!</definedName>
    <definedName name="pimpinan" localSheetId="12">#REF!</definedName>
    <definedName name="pimpinan" localSheetId="14">#REF!</definedName>
    <definedName name="pimpinan" localSheetId="1">#REF!</definedName>
    <definedName name="pimpinan" localSheetId="7">#REF!</definedName>
    <definedName name="pimpinan" localSheetId="9">#REF!</definedName>
    <definedName name="pimpinan" localSheetId="10">#REF!</definedName>
    <definedName name="pimpinan">#REF!</definedName>
    <definedName name="pipabaja" localSheetId="8">'[33]harga lama'!#REF!</definedName>
    <definedName name="pipabaja" localSheetId="13">'[33]harga lama'!#REF!</definedName>
    <definedName name="pipabaja" localSheetId="0">'[33]harga lama'!#REF!</definedName>
    <definedName name="pipabaja" localSheetId="11">'[33]harga lama'!#REF!</definedName>
    <definedName name="pipabaja" localSheetId="12">'[33]harga lama'!#REF!</definedName>
    <definedName name="pipabaja" localSheetId="14">'[33]harga lama'!#REF!</definedName>
    <definedName name="pipabaja" localSheetId="1">'[33]harga lama'!#REF!</definedName>
    <definedName name="pipabaja" localSheetId="7">'[33]harga lama'!#REF!</definedName>
    <definedName name="pipabaja" localSheetId="9">'[33]harga lama'!#REF!</definedName>
    <definedName name="pipabaja" localSheetId="10">'[33]harga lama'!#REF!</definedName>
    <definedName name="pipabaja">'[33]harga lama'!#REF!</definedName>
    <definedName name="PipaBeton_450">[43]HARGA!$D$45</definedName>
    <definedName name="pl" localSheetId="8">'[45]DU&amp;B'!#REF!</definedName>
    <definedName name="pl" localSheetId="13">'[45]DU&amp;B'!#REF!</definedName>
    <definedName name="pl" localSheetId="0">'[45]DU&amp;B'!#REF!</definedName>
    <definedName name="pl" localSheetId="11">'[45]DU&amp;B'!#REF!</definedName>
    <definedName name="pl" localSheetId="12">'[45]DU&amp;B'!#REF!</definedName>
    <definedName name="pl" localSheetId="14">'[45]DU&amp;B'!#REF!</definedName>
    <definedName name="pl" localSheetId="1">'[45]DU&amp;B'!#REF!</definedName>
    <definedName name="pl" localSheetId="7">'[45]DU&amp;B'!#REF!</definedName>
    <definedName name="pl" localSheetId="9">'[45]DU&amp;B'!#REF!</definedName>
    <definedName name="pl" localSheetId="10">'[45]DU&amp;B'!#REF!</definedName>
    <definedName name="pl">'[45]DU&amp;B'!#REF!</definedName>
    <definedName name="PlamurTembok">[43]HARGA!$D$70</definedName>
    <definedName name="platbaja" localSheetId="8">'[33]harga lama'!#REF!</definedName>
    <definedName name="platbaja" localSheetId="13">'[33]harga lama'!#REF!</definedName>
    <definedName name="platbaja" localSheetId="0">'[33]harga lama'!#REF!</definedName>
    <definedName name="platbaja" localSheetId="11">'[33]harga lama'!#REF!</definedName>
    <definedName name="platbaja" localSheetId="12">'[33]harga lama'!#REF!</definedName>
    <definedName name="platbaja" localSheetId="14">'[33]harga lama'!#REF!</definedName>
    <definedName name="platbaja" localSheetId="1">'[33]harga lama'!#REF!</definedName>
    <definedName name="platbaja" localSheetId="7">'[33]harga lama'!#REF!</definedName>
    <definedName name="platbaja" localSheetId="9">'[33]harga lama'!#REF!</definedName>
    <definedName name="platbaja" localSheetId="10">'[33]harga lama'!#REF!</definedName>
    <definedName name="platbaja">'[33]harga lama'!#REF!</definedName>
    <definedName name="platjepit" localSheetId="8">#REF!</definedName>
    <definedName name="platjepit" localSheetId="13">#REF!</definedName>
    <definedName name="platjepit" localSheetId="0">#REF!</definedName>
    <definedName name="platjepit" localSheetId="11">#REF!</definedName>
    <definedName name="platjepit" localSheetId="12">#REF!</definedName>
    <definedName name="platjepit" localSheetId="14">#REF!</definedName>
    <definedName name="platjepit" localSheetId="1">#REF!</definedName>
    <definedName name="platjepit" localSheetId="7">#REF!</definedName>
    <definedName name="platjepit" localSheetId="9">#REF!</definedName>
    <definedName name="platjepit" localSheetId="10">#REF!</definedName>
    <definedName name="platjepit">#REF!</definedName>
    <definedName name="plh" localSheetId="8">'[45]DU&amp;B'!#REF!</definedName>
    <definedName name="plh" localSheetId="13">'[45]DU&amp;B'!#REF!</definedName>
    <definedName name="plh" localSheetId="0">'[45]DU&amp;B'!#REF!</definedName>
    <definedName name="plh" localSheetId="11">'[45]DU&amp;B'!#REF!</definedName>
    <definedName name="plh" localSheetId="12">'[45]DU&amp;B'!#REF!</definedName>
    <definedName name="plh" localSheetId="14">'[45]DU&amp;B'!#REF!</definedName>
    <definedName name="plh" localSheetId="1">'[45]DU&amp;B'!#REF!</definedName>
    <definedName name="plh" localSheetId="7">'[45]DU&amp;B'!#REF!</definedName>
    <definedName name="plh" localSheetId="9">'[45]DU&amp;B'!#REF!</definedName>
    <definedName name="plh" localSheetId="10">'[45]DU&amp;B'!#REF!</definedName>
    <definedName name="plh">'[45]DU&amp;B'!#REF!</definedName>
    <definedName name="plywood" localSheetId="8">#REF!</definedName>
    <definedName name="plywood" localSheetId="13">#REF!</definedName>
    <definedName name="plywood" localSheetId="0">#REF!</definedName>
    <definedName name="plywood" localSheetId="11">#REF!</definedName>
    <definedName name="plywood" localSheetId="12">#REF!</definedName>
    <definedName name="plywood" localSheetId="14">#REF!</definedName>
    <definedName name="plywood" localSheetId="1">#REF!</definedName>
    <definedName name="plywood" localSheetId="7">#REF!</definedName>
    <definedName name="plywood" localSheetId="9">#REF!</definedName>
    <definedName name="plywood" localSheetId="10">#REF!</definedName>
    <definedName name="plywood">#REF!</definedName>
    <definedName name="polipropylene" localSheetId="8">'[33]harga lama'!#REF!</definedName>
    <definedName name="polipropylene" localSheetId="13">'[33]harga lama'!#REF!</definedName>
    <definedName name="polipropylene" localSheetId="0">'[33]harga lama'!#REF!</definedName>
    <definedName name="polipropylene" localSheetId="11">'[33]harga lama'!#REF!</definedName>
    <definedName name="polipropylene" localSheetId="12">'[33]harga lama'!#REF!</definedName>
    <definedName name="polipropylene" localSheetId="14">'[33]harga lama'!#REF!</definedName>
    <definedName name="polipropylene" localSheetId="1">'[33]harga lama'!#REF!</definedName>
    <definedName name="polipropylene" localSheetId="7">'[33]harga lama'!#REF!</definedName>
    <definedName name="polipropylene" localSheetId="9">'[33]harga lama'!#REF!</definedName>
    <definedName name="polipropylene" localSheetId="10">'[33]harga lama'!#REF!</definedName>
    <definedName name="polipropylene">'[33]harga lama'!#REF!</definedName>
    <definedName name="Pond.Klas.A">[47]Analisa!$A$488:$G$545</definedName>
    <definedName name="Pond.Klas.B">[47]Analisa!$A$546:$G$606</definedName>
    <definedName name="ponton" localSheetId="8">'[33]harga lama'!#REF!</definedName>
    <definedName name="ponton" localSheetId="13">'[33]harga lama'!#REF!</definedName>
    <definedName name="ponton" localSheetId="0">'[33]harga lama'!#REF!</definedName>
    <definedName name="ponton" localSheetId="11">'[33]harga lama'!#REF!</definedName>
    <definedName name="ponton" localSheetId="12">'[33]harga lama'!#REF!</definedName>
    <definedName name="ponton" localSheetId="14">'[33]harga lama'!#REF!</definedName>
    <definedName name="ponton" localSheetId="1">'[33]harga lama'!#REF!</definedName>
    <definedName name="ponton" localSheetId="7">'[33]harga lama'!#REF!</definedName>
    <definedName name="ponton" localSheetId="9">'[33]harga lama'!#REF!</definedName>
    <definedName name="ponton" localSheetId="10">'[33]harga lama'!#REF!</definedName>
    <definedName name="ponton">'[33]harga lama'!#REF!</definedName>
    <definedName name="poperator" localSheetId="8">#REF!</definedName>
    <definedName name="poperator" localSheetId="13">#REF!</definedName>
    <definedName name="poperator" localSheetId="0">#REF!</definedName>
    <definedName name="poperator" localSheetId="11">#REF!</definedName>
    <definedName name="poperator" localSheetId="12">#REF!</definedName>
    <definedName name="poperator" localSheetId="14">#REF!</definedName>
    <definedName name="poperator" localSheetId="1">#REF!</definedName>
    <definedName name="poperator" localSheetId="7">#REF!</definedName>
    <definedName name="poperator" localSheetId="9">#REF!</definedName>
    <definedName name="poperator" localSheetId="10">#REF!</definedName>
    <definedName name="poperator">#REF!</definedName>
    <definedName name="poperator_1" localSheetId="8">#REF!</definedName>
    <definedName name="poperator_1" localSheetId="13">#REF!</definedName>
    <definedName name="poperator_1" localSheetId="0">#REF!</definedName>
    <definedName name="poperator_1" localSheetId="11">#REF!</definedName>
    <definedName name="poperator_1" localSheetId="12">#REF!</definedName>
    <definedName name="poperator_1" localSheetId="14">#REF!</definedName>
    <definedName name="poperator_1" localSheetId="1">#REF!</definedName>
    <definedName name="poperator_1" localSheetId="7">#REF!</definedName>
    <definedName name="poperator_1" localSheetId="9">#REF!</definedName>
    <definedName name="poperator_1" localSheetId="10">#REF!</definedName>
    <definedName name="poperator_1">#REF!</definedName>
    <definedName name="poperator_2" localSheetId="8">#REF!</definedName>
    <definedName name="poperator_2" localSheetId="13">#REF!</definedName>
    <definedName name="poperator_2" localSheetId="0">#REF!</definedName>
    <definedName name="poperator_2" localSheetId="11">#REF!</definedName>
    <definedName name="poperator_2" localSheetId="12">#REF!</definedName>
    <definedName name="poperator_2" localSheetId="14">#REF!</definedName>
    <definedName name="poperator_2" localSheetId="1">#REF!</definedName>
    <definedName name="poperator_2" localSheetId="7">#REF!</definedName>
    <definedName name="poperator_2" localSheetId="9">#REF!</definedName>
    <definedName name="poperator_2" localSheetId="10">#REF!</definedName>
    <definedName name="poperator_2">#REF!</definedName>
    <definedName name="poperator_3" localSheetId="8">#REF!</definedName>
    <definedName name="poperator_3" localSheetId="13">#REF!</definedName>
    <definedName name="poperator_3" localSheetId="0">#REF!</definedName>
    <definedName name="poperator_3" localSheetId="11">#REF!</definedName>
    <definedName name="poperator_3" localSheetId="12">#REF!</definedName>
    <definedName name="poperator_3" localSheetId="14">#REF!</definedName>
    <definedName name="poperator_3" localSheetId="1">#REF!</definedName>
    <definedName name="poperator_3" localSheetId="7">#REF!</definedName>
    <definedName name="poperator_3" localSheetId="9">#REF!</definedName>
    <definedName name="poperator_3" localSheetId="10">#REF!</definedName>
    <definedName name="poperator_3">#REF!</definedName>
    <definedName name="ppasang" localSheetId="8">#REF!</definedName>
    <definedName name="ppasang" localSheetId="13">#REF!</definedName>
    <definedName name="ppasang" localSheetId="0">#REF!</definedName>
    <definedName name="ppasang" localSheetId="11">#REF!</definedName>
    <definedName name="ppasang" localSheetId="12">#REF!</definedName>
    <definedName name="ppasang" localSheetId="14">#REF!</definedName>
    <definedName name="ppasang" localSheetId="1">#REF!</definedName>
    <definedName name="ppasang" localSheetId="7">#REF!</definedName>
    <definedName name="ppasang" localSheetId="9">#REF!</definedName>
    <definedName name="ppasang" localSheetId="10">#REF!</definedName>
    <definedName name="ppasang">#REF!</definedName>
    <definedName name="PR">[1]Menu!$E$29</definedName>
    <definedName name="pr_3" localSheetId="8">[68]Meto!#REF!</definedName>
    <definedName name="pr_3" localSheetId="13">[68]Meto!#REF!</definedName>
    <definedName name="pr_3" localSheetId="0">[68]Meto!#REF!</definedName>
    <definedName name="pr_3" localSheetId="11">[68]Meto!#REF!</definedName>
    <definedName name="pr_3" localSheetId="12">[68]Meto!#REF!</definedName>
    <definedName name="pr_3" localSheetId="14">[68]Meto!#REF!</definedName>
    <definedName name="pr_3" localSheetId="1">[68]Meto!#REF!</definedName>
    <definedName name="pr_3" localSheetId="7">[68]Meto!#REF!</definedName>
    <definedName name="pr_3" localSheetId="9">[68]Meto!#REF!</definedName>
    <definedName name="pr_3" localSheetId="10">[68]Meto!#REF!</definedName>
    <definedName name="pr_3">[68]Meto!#REF!</definedName>
    <definedName name="prep" localSheetId="8">#REF!</definedName>
    <definedName name="prep" localSheetId="13">#REF!</definedName>
    <definedName name="prep" localSheetId="0">#REF!</definedName>
    <definedName name="prep" localSheetId="11">#REF!</definedName>
    <definedName name="prep" localSheetId="12">#REF!</definedName>
    <definedName name="prep" localSheetId="14">#REF!</definedName>
    <definedName name="prep" localSheetId="1">#REF!</definedName>
    <definedName name="prep" localSheetId="7">#REF!</definedName>
    <definedName name="prep" localSheetId="9">#REF!</definedName>
    <definedName name="prep" localSheetId="10">#REF!</definedName>
    <definedName name="prep">#REF!</definedName>
    <definedName name="PRINT_AR01" localSheetId="8">#REF!</definedName>
    <definedName name="PRINT_AR01" localSheetId="13">#REF!</definedName>
    <definedName name="PRINT_AR01" localSheetId="0">#REF!</definedName>
    <definedName name="PRINT_AR01" localSheetId="11">#REF!</definedName>
    <definedName name="PRINT_AR01" localSheetId="12">#REF!</definedName>
    <definedName name="PRINT_AR01" localSheetId="14">#REF!</definedName>
    <definedName name="PRINT_AR01" localSheetId="1">#REF!</definedName>
    <definedName name="PRINT_AR01" localSheetId="7">#REF!</definedName>
    <definedName name="PRINT_AR01" localSheetId="9">#REF!</definedName>
    <definedName name="PRINT_AR01" localSheetId="10">#REF!</definedName>
    <definedName name="PRINT_AR01">#REF!</definedName>
    <definedName name="_xlnm.Print_Area" localSheetId="3">'BULAN 1'!$A$1:$T$64</definedName>
    <definedName name="_xlnm.Print_Area" localSheetId="8">'BULAN 2'!$A$1:$T$64</definedName>
    <definedName name="_xlnm.Print_Area" localSheetId="13">'BULAN 3'!$A$1:$T$64</definedName>
    <definedName name="_xlnm.Print_Area" localSheetId="0">'M.(1)'!$A$1:$T$64</definedName>
    <definedName name="_xlnm.Print_Area" localSheetId="11">'M.(10)'!$A$1:$T$64</definedName>
    <definedName name="_xlnm.Print_Area" localSheetId="12">'M.(11)'!$A$1:$T$64</definedName>
    <definedName name="_xlnm.Print_Area" localSheetId="14">#REF!</definedName>
    <definedName name="_xlnm.Print_Area" localSheetId="1">'M.(2)'!$A$1:$T$64</definedName>
    <definedName name="_xlnm.Print_Area" localSheetId="2">'M.(3)'!$A$1:$T$64</definedName>
    <definedName name="_xlnm.Print_Area" localSheetId="4">'M.(4)'!$A$1:$T$64</definedName>
    <definedName name="_xlnm.Print_Area" localSheetId="5">'M.(5)'!$A$1:$T$64</definedName>
    <definedName name="_xlnm.Print_Area" localSheetId="6">'M.(6)'!$A$1:$T$64</definedName>
    <definedName name="_xlnm.Print_Area" localSheetId="7">'M.(7)'!$A$1:$T$64</definedName>
    <definedName name="_xlnm.Print_Area" localSheetId="9">'M.(8)'!$A$1:$T$64</definedName>
    <definedName name="_xlnm.Print_Area" localSheetId="10">'M.(9)'!$A$1:$T$64</definedName>
    <definedName name="_xlnm.Print_Area" localSheetId="15">'TARGET M.11'!$A$1:$T$64</definedName>
    <definedName name="_xlnm.Print_Area">#REF!</definedName>
    <definedName name="PRINT_AREA_MI" localSheetId="8">#REF!</definedName>
    <definedName name="PRINT_AREA_MI" localSheetId="13">#REF!</definedName>
    <definedName name="PRINT_AREA_MI" localSheetId="0">#REF!</definedName>
    <definedName name="PRINT_AREA_MI" localSheetId="11">#REF!</definedName>
    <definedName name="PRINT_AREA_MI" localSheetId="12">#REF!</definedName>
    <definedName name="PRINT_AREA_MI" localSheetId="14">#REF!</definedName>
    <definedName name="PRINT_AREA_MI" localSheetId="1">#REF!</definedName>
    <definedName name="PRINT_AREA_MI" localSheetId="7">#REF!</definedName>
    <definedName name="PRINT_AREA_MI" localSheetId="9">#REF!</definedName>
    <definedName name="PRINT_AREA_MI" localSheetId="10">#REF!</definedName>
    <definedName name="PRINT_AREA_MI">#REF!</definedName>
    <definedName name="_xlnm.Print_Titles" localSheetId="13">#REF!</definedName>
    <definedName name="_xlnm.Print_Titles" localSheetId="0">#REF!</definedName>
    <definedName name="_xlnm.Print_Titles" localSheetId="11">#REF!</definedName>
    <definedName name="_xlnm.Print_Titles" localSheetId="12">#REF!</definedName>
    <definedName name="_xlnm.Print_Titles" localSheetId="14">#REF!</definedName>
    <definedName name="_xlnm.Print_Titles" localSheetId="1">#REF!</definedName>
    <definedName name="_xlnm.Print_Titles" localSheetId="10">#REF!</definedName>
    <definedName name="_xlnm.Print_Titles">#REF!</definedName>
    <definedName name="PRINT_TITLES_MI" localSheetId="8">#REF!</definedName>
    <definedName name="PRINT_TITLES_MI" localSheetId="13">#REF!</definedName>
    <definedName name="PRINT_TITLES_MI" localSheetId="0">#REF!</definedName>
    <definedName name="PRINT_TITLES_MI" localSheetId="11">#REF!</definedName>
    <definedName name="PRINT_TITLES_MI" localSheetId="12">#REF!</definedName>
    <definedName name="PRINT_TITLES_MI" localSheetId="14">#REF!</definedName>
    <definedName name="PRINT_TITLES_MI" localSheetId="1">#REF!</definedName>
    <definedName name="PRINT_TITLES_MI" localSheetId="7">#REF!</definedName>
    <definedName name="PRINT_TITLES_MI" localSheetId="9">#REF!</definedName>
    <definedName name="PRINT_TITLES_MI" localSheetId="10">#REF!</definedName>
    <definedName name="PRINT_TITLES_MI">#REF!</definedName>
    <definedName name="proller" localSheetId="8">#REF!</definedName>
    <definedName name="proller" localSheetId="13">#REF!</definedName>
    <definedName name="proller" localSheetId="0">#REF!</definedName>
    <definedName name="proller" localSheetId="11">#REF!</definedName>
    <definedName name="proller" localSheetId="12">#REF!</definedName>
    <definedName name="proller" localSheetId="14">#REF!</definedName>
    <definedName name="proller" localSheetId="1">#REF!</definedName>
    <definedName name="proller" localSheetId="7">#REF!</definedName>
    <definedName name="proller" localSheetId="9">#REF!</definedName>
    <definedName name="proller" localSheetId="10">#REF!</definedName>
    <definedName name="proller">#REF!</definedName>
    <definedName name="proller_1" localSheetId="8">#REF!</definedName>
    <definedName name="proller_1" localSheetId="13">#REF!</definedName>
    <definedName name="proller_1" localSheetId="0">#REF!</definedName>
    <definedName name="proller_1" localSheetId="11">#REF!</definedName>
    <definedName name="proller_1" localSheetId="12">#REF!</definedName>
    <definedName name="proller_1" localSheetId="14">#REF!</definedName>
    <definedName name="proller_1" localSheetId="1">#REF!</definedName>
    <definedName name="proller_1" localSheetId="7">#REF!</definedName>
    <definedName name="proller_1" localSheetId="9">#REF!</definedName>
    <definedName name="proller_1" localSheetId="10">#REF!</definedName>
    <definedName name="proller_1">#REF!</definedName>
    <definedName name="proller_2" localSheetId="8">#REF!</definedName>
    <definedName name="proller_2" localSheetId="13">#REF!</definedName>
    <definedName name="proller_2" localSheetId="0">#REF!</definedName>
    <definedName name="proller_2" localSheetId="11">#REF!</definedName>
    <definedName name="proller_2" localSheetId="12">#REF!</definedName>
    <definedName name="proller_2" localSheetId="14">#REF!</definedName>
    <definedName name="proller_2" localSheetId="1">#REF!</definedName>
    <definedName name="proller_2" localSheetId="7">#REF!</definedName>
    <definedName name="proller_2" localSheetId="9">#REF!</definedName>
    <definedName name="proller_2" localSheetId="10">#REF!</definedName>
    <definedName name="proller_2">#REF!</definedName>
    <definedName name="proller_3" localSheetId="8">#REF!</definedName>
    <definedName name="proller_3" localSheetId="13">#REF!</definedName>
    <definedName name="proller_3" localSheetId="0">#REF!</definedName>
    <definedName name="proller_3" localSheetId="11">#REF!</definedName>
    <definedName name="proller_3" localSheetId="12">#REF!</definedName>
    <definedName name="proller_3" localSheetId="14">#REF!</definedName>
    <definedName name="proller_3" localSheetId="1">#REF!</definedName>
    <definedName name="proller_3" localSheetId="7">#REF!</definedName>
    <definedName name="proller_3" localSheetId="9">#REF!</definedName>
    <definedName name="proller_3" localSheetId="10">#REF!</definedName>
    <definedName name="proller_3">#REF!</definedName>
    <definedName name="propinsi" localSheetId="8">#REF!</definedName>
    <definedName name="propinsi" localSheetId="13">#REF!</definedName>
    <definedName name="propinsi" localSheetId="0">#REF!</definedName>
    <definedName name="propinsi" localSheetId="11">#REF!</definedName>
    <definedName name="propinsi" localSheetId="12">#REF!</definedName>
    <definedName name="propinsi" localSheetId="14">#REF!</definedName>
    <definedName name="propinsi" localSheetId="1">#REF!</definedName>
    <definedName name="propinsi" localSheetId="7">#REF!</definedName>
    <definedName name="propinsi" localSheetId="9">#REF!</definedName>
    <definedName name="propinsi" localSheetId="10">#REF!</definedName>
    <definedName name="propinsi">#REF!</definedName>
    <definedName name="propyline">[43]HARGA!$D$36</definedName>
    <definedName name="PS">[1]Menu!$E$30</definedName>
    <definedName name="PS_3">[28]Menu!$E$30</definedName>
    <definedName name="psf" localSheetId="8">#REF!</definedName>
    <definedName name="psf" localSheetId="13">#REF!</definedName>
    <definedName name="psf" localSheetId="0">#REF!</definedName>
    <definedName name="psf" localSheetId="11">#REF!</definedName>
    <definedName name="psf" localSheetId="12">#REF!</definedName>
    <definedName name="psf" localSheetId="14">#REF!</definedName>
    <definedName name="psf" localSheetId="1">#REF!</definedName>
    <definedName name="psf" localSheetId="7">#REF!</definedName>
    <definedName name="psf" localSheetId="9">#REF!</definedName>
    <definedName name="psf" localSheetId="10">#REF!</definedName>
    <definedName name="psf">#REF!</definedName>
    <definedName name="psopir" localSheetId="8">#REF!</definedName>
    <definedName name="psopir" localSheetId="13">#REF!</definedName>
    <definedName name="psopir" localSheetId="0">#REF!</definedName>
    <definedName name="psopir" localSheetId="11">#REF!</definedName>
    <definedName name="psopir" localSheetId="12">#REF!</definedName>
    <definedName name="psopir" localSheetId="14">#REF!</definedName>
    <definedName name="psopir" localSheetId="1">#REF!</definedName>
    <definedName name="psopir" localSheetId="7">#REF!</definedName>
    <definedName name="psopir" localSheetId="9">#REF!</definedName>
    <definedName name="psopir" localSheetId="10">#REF!</definedName>
    <definedName name="psopir">#REF!</definedName>
    <definedName name="psopir_1" localSheetId="8">#REF!</definedName>
    <definedName name="psopir_1" localSheetId="13">#REF!</definedName>
    <definedName name="psopir_1" localSheetId="0">#REF!</definedName>
    <definedName name="psopir_1" localSheetId="11">#REF!</definedName>
    <definedName name="psopir_1" localSheetId="12">#REF!</definedName>
    <definedName name="psopir_1" localSheetId="14">#REF!</definedName>
    <definedName name="psopir_1" localSheetId="1">#REF!</definedName>
    <definedName name="psopir_1" localSheetId="7">#REF!</definedName>
    <definedName name="psopir_1" localSheetId="9">#REF!</definedName>
    <definedName name="psopir_1" localSheetId="10">#REF!</definedName>
    <definedName name="psopir_1">#REF!</definedName>
    <definedName name="psopir_2" localSheetId="8">#REF!</definedName>
    <definedName name="psopir_2" localSheetId="13">#REF!</definedName>
    <definedName name="psopir_2" localSheetId="0">#REF!</definedName>
    <definedName name="psopir_2" localSheetId="11">#REF!</definedName>
    <definedName name="psopir_2" localSheetId="12">#REF!</definedName>
    <definedName name="psopir_2" localSheetId="14">#REF!</definedName>
    <definedName name="psopir_2" localSheetId="1">#REF!</definedName>
    <definedName name="psopir_2" localSheetId="7">#REF!</definedName>
    <definedName name="psopir_2" localSheetId="9">#REF!</definedName>
    <definedName name="psopir_2" localSheetId="10">#REF!</definedName>
    <definedName name="psopir_2">#REF!</definedName>
    <definedName name="psopir_3" localSheetId="8">#REF!</definedName>
    <definedName name="psopir_3" localSheetId="13">#REF!</definedName>
    <definedName name="psopir_3" localSheetId="0">#REF!</definedName>
    <definedName name="psopir_3" localSheetId="11">#REF!</definedName>
    <definedName name="psopir_3" localSheetId="12">#REF!</definedName>
    <definedName name="psopir_3" localSheetId="14">#REF!</definedName>
    <definedName name="psopir_3" localSheetId="1">#REF!</definedName>
    <definedName name="psopir_3" localSheetId="7">#REF!</definedName>
    <definedName name="psopir_3" localSheetId="9">#REF!</definedName>
    <definedName name="psopir_3" localSheetId="10">#REF!</definedName>
    <definedName name="psopir_3">#REF!</definedName>
    <definedName name="pt">[30]Ch!$A$10</definedName>
    <definedName name="PTJW" localSheetId="8">#REF!</definedName>
    <definedName name="PTJW" localSheetId="13">#REF!</definedName>
    <definedName name="PTJW" localSheetId="0">#REF!</definedName>
    <definedName name="PTJW" localSheetId="11">#REF!</definedName>
    <definedName name="PTJW" localSheetId="12">#REF!</definedName>
    <definedName name="PTJW" localSheetId="14">#REF!</definedName>
    <definedName name="PTJW" localSheetId="1">#REF!</definedName>
    <definedName name="PTJW" localSheetId="7">#REF!</definedName>
    <definedName name="PTJW" localSheetId="9">#REF!</definedName>
    <definedName name="PTJW" localSheetId="10">#REF!</definedName>
    <definedName name="PTJW">#REF!</definedName>
    <definedName name="PTNC">'[10]DON GIA'!$G$227</definedName>
    <definedName name="ptr" localSheetId="8">#REF!</definedName>
    <definedName name="ptr" localSheetId="13">#REF!</definedName>
    <definedName name="ptr" localSheetId="0">#REF!</definedName>
    <definedName name="ptr" localSheetId="11">#REF!</definedName>
    <definedName name="ptr" localSheetId="12">#REF!</definedName>
    <definedName name="ptr" localSheetId="14">#REF!</definedName>
    <definedName name="ptr" localSheetId="1">#REF!</definedName>
    <definedName name="ptr" localSheetId="7">#REF!</definedName>
    <definedName name="ptr" localSheetId="9">#REF!</definedName>
    <definedName name="ptr" localSheetId="10">#REF!</definedName>
    <definedName name="ptr">#REF!</definedName>
    <definedName name="pu" localSheetId="8">'[45]DU&amp;B'!#REF!</definedName>
    <definedName name="pu" localSheetId="13">'[45]DU&amp;B'!#REF!</definedName>
    <definedName name="pu" localSheetId="0">'[45]DU&amp;B'!#REF!</definedName>
    <definedName name="pu" localSheetId="11">'[45]DU&amp;B'!#REF!</definedName>
    <definedName name="pu" localSheetId="12">'[45]DU&amp;B'!#REF!</definedName>
    <definedName name="pu" localSheetId="14">'[45]DU&amp;B'!#REF!</definedName>
    <definedName name="pu" localSheetId="1">'[45]DU&amp;B'!#REF!</definedName>
    <definedName name="pu" localSheetId="7">'[45]DU&amp;B'!#REF!</definedName>
    <definedName name="pu" localSheetId="9">'[45]DU&amp;B'!#REF!</definedName>
    <definedName name="pu" localSheetId="10">'[45]DU&amp;B'!#REF!</definedName>
    <definedName name="pu">'[45]DU&amp;B'!#REF!</definedName>
    <definedName name="puring" localSheetId="8">#REF!</definedName>
    <definedName name="puring" localSheetId="13">#REF!</definedName>
    <definedName name="puring" localSheetId="0">#REF!</definedName>
    <definedName name="puring" localSheetId="11">#REF!</definedName>
    <definedName name="puring" localSheetId="12">#REF!</definedName>
    <definedName name="puring" localSheetId="14">#REF!</definedName>
    <definedName name="puring" localSheetId="1">#REF!</definedName>
    <definedName name="puring" localSheetId="7">#REF!</definedName>
    <definedName name="puring" localSheetId="9">#REF!</definedName>
    <definedName name="puring" localSheetId="10">#REF!</definedName>
    <definedName name="puring">#REF!</definedName>
    <definedName name="purug" localSheetId="8">#REF!</definedName>
    <definedName name="purug" localSheetId="13">#REF!</definedName>
    <definedName name="purug" localSheetId="0">#REF!</definedName>
    <definedName name="purug" localSheetId="11">#REF!</definedName>
    <definedName name="purug" localSheetId="12">#REF!</definedName>
    <definedName name="purug" localSheetId="14">#REF!</definedName>
    <definedName name="purug" localSheetId="1">#REF!</definedName>
    <definedName name="purug" localSheetId="7">#REF!</definedName>
    <definedName name="purug" localSheetId="9">#REF!</definedName>
    <definedName name="purug" localSheetId="10">#REF!</definedName>
    <definedName name="purug">#REF!</definedName>
    <definedName name="PUSAT">[14]Peralatan!$E$1</definedName>
    <definedName name="PUSAT_3" localSheetId="8">#REF!</definedName>
    <definedName name="PUSAT_3" localSheetId="13">#REF!</definedName>
    <definedName name="PUSAT_3" localSheetId="0">#REF!</definedName>
    <definedName name="PUSAT_3" localSheetId="11">#REF!</definedName>
    <definedName name="PUSAT_3" localSheetId="12">#REF!</definedName>
    <definedName name="PUSAT_3" localSheetId="14">#REF!</definedName>
    <definedName name="PUSAT_3" localSheetId="1">#REF!</definedName>
    <definedName name="PUSAT_3" localSheetId="7">#REF!</definedName>
    <definedName name="PUSAT_3" localSheetId="9">#REF!</definedName>
    <definedName name="PUSAT_3" localSheetId="10">#REF!</definedName>
    <definedName name="PUSAT_3">#REF!</definedName>
    <definedName name="pvc" localSheetId="8">#REF!</definedName>
    <definedName name="pvc" localSheetId="13">#REF!</definedName>
    <definedName name="pvc" localSheetId="0">#REF!</definedName>
    <definedName name="pvc" localSheetId="11">#REF!</definedName>
    <definedName name="pvc" localSheetId="12">#REF!</definedName>
    <definedName name="pvc" localSheetId="14">#REF!</definedName>
    <definedName name="pvc" localSheetId="1">#REF!</definedName>
    <definedName name="pvc" localSheetId="7">#REF!</definedName>
    <definedName name="pvc" localSheetId="9">#REF!</definedName>
    <definedName name="pvc" localSheetId="10">#REF!</definedName>
    <definedName name="pvc">#REF!</definedName>
    <definedName name="q" localSheetId="8">#REF!</definedName>
    <definedName name="q" localSheetId="13">#REF!</definedName>
    <definedName name="q" localSheetId="0">#REF!</definedName>
    <definedName name="q" localSheetId="11">#REF!</definedName>
    <definedName name="q" localSheetId="12">#REF!</definedName>
    <definedName name="q" localSheetId="14">#REF!</definedName>
    <definedName name="q" localSheetId="1">#REF!</definedName>
    <definedName name="q" localSheetId="7">#REF!</definedName>
    <definedName name="q" localSheetId="9">#REF!</definedName>
    <definedName name="q" localSheetId="10">#REF!</definedName>
    <definedName name="q">#REF!</definedName>
    <definedName name="QR_BC" localSheetId="8">#REF!</definedName>
    <definedName name="QR_BC" localSheetId="13">#REF!</definedName>
    <definedName name="QR_BC" localSheetId="0">#REF!</definedName>
    <definedName name="QR_BC" localSheetId="11">#REF!</definedName>
    <definedName name="QR_BC" localSheetId="12">#REF!</definedName>
    <definedName name="QR_BC" localSheetId="14">#REF!</definedName>
    <definedName name="QR_BC" localSheetId="1">#REF!</definedName>
    <definedName name="QR_BC" localSheetId="7">#REF!</definedName>
    <definedName name="QR_BC" localSheetId="9">#REF!</definedName>
    <definedName name="QR_BC" localSheetId="10">#REF!</definedName>
    <definedName name="QR_BC">#REF!</definedName>
    <definedName name="QW" localSheetId="8">'[79]Kuantitas &amp; Harga'!#REF!</definedName>
    <definedName name="QW" localSheetId="13">'[79]Kuantitas &amp; Harga'!#REF!</definedName>
    <definedName name="QW" localSheetId="0">'[79]Kuantitas &amp; Harga'!#REF!</definedName>
    <definedName name="QW" localSheetId="11">'[79]Kuantitas &amp; Harga'!#REF!</definedName>
    <definedName name="QW" localSheetId="12">'[79]Kuantitas &amp; Harga'!#REF!</definedName>
    <definedName name="QW" localSheetId="14">'[79]Kuantitas &amp; Harga'!#REF!</definedName>
    <definedName name="QW" localSheetId="1">'[79]Kuantitas &amp; Harga'!#REF!</definedName>
    <definedName name="QW" localSheetId="7">'[79]Kuantitas &amp; Harga'!#REF!</definedName>
    <definedName name="QW" localSheetId="9">'[79]Kuantitas &amp; Harga'!#REF!</definedName>
    <definedName name="QW" localSheetId="10">'[79]Kuantitas &amp; Harga'!#REF!</definedName>
    <definedName name="QW">'[79]Kuantitas &amp; Harga'!#REF!</definedName>
    <definedName name="QW_1" localSheetId="8">#REF!</definedName>
    <definedName name="QW_1" localSheetId="13">#REF!</definedName>
    <definedName name="QW_1" localSheetId="0">#REF!</definedName>
    <definedName name="QW_1" localSheetId="11">#REF!</definedName>
    <definedName name="QW_1" localSheetId="12">#REF!</definedName>
    <definedName name="QW_1" localSheetId="14">#REF!</definedName>
    <definedName name="QW_1" localSheetId="1">#REF!</definedName>
    <definedName name="QW_1" localSheetId="7">#REF!</definedName>
    <definedName name="QW_1" localSheetId="9">#REF!</definedName>
    <definedName name="QW_1" localSheetId="10">#REF!</definedName>
    <definedName name="QW_1">#REF!</definedName>
    <definedName name="QW_2" localSheetId="8">#REF!</definedName>
    <definedName name="QW_2" localSheetId="13">#REF!</definedName>
    <definedName name="QW_2" localSheetId="0">#REF!</definedName>
    <definedName name="QW_2" localSheetId="11">#REF!</definedName>
    <definedName name="QW_2" localSheetId="12">#REF!</definedName>
    <definedName name="QW_2" localSheetId="14">#REF!</definedName>
    <definedName name="QW_2" localSheetId="1">#REF!</definedName>
    <definedName name="QW_2" localSheetId="7">#REF!</definedName>
    <definedName name="QW_2" localSheetId="9">#REF!</definedName>
    <definedName name="QW_2" localSheetId="10">#REF!</definedName>
    <definedName name="QW_2">#REF!</definedName>
    <definedName name="QW_3" localSheetId="8">#REF!</definedName>
    <definedName name="QW_3" localSheetId="13">#REF!</definedName>
    <definedName name="QW_3" localSheetId="0">#REF!</definedName>
    <definedName name="QW_3" localSheetId="11">#REF!</definedName>
    <definedName name="QW_3" localSheetId="12">#REF!</definedName>
    <definedName name="QW_3" localSheetId="14">#REF!</definedName>
    <definedName name="QW_3" localSheetId="1">#REF!</definedName>
    <definedName name="QW_3" localSheetId="7">#REF!</definedName>
    <definedName name="QW_3" localSheetId="9">#REF!</definedName>
    <definedName name="QW_3" localSheetId="10">#REF!</definedName>
    <definedName name="QW_3">#REF!</definedName>
    <definedName name="ra11p" localSheetId="8">#REF!</definedName>
    <definedName name="ra11p" localSheetId="13">#REF!</definedName>
    <definedName name="ra11p" localSheetId="0">#REF!</definedName>
    <definedName name="ra11p" localSheetId="11">#REF!</definedName>
    <definedName name="ra11p" localSheetId="12">#REF!</definedName>
    <definedName name="ra11p" localSheetId="14">#REF!</definedName>
    <definedName name="ra11p" localSheetId="1">#REF!</definedName>
    <definedName name="ra11p" localSheetId="7">#REF!</definedName>
    <definedName name="ra11p" localSheetId="9">#REF!</definedName>
    <definedName name="ra11p" localSheetId="10">#REF!</definedName>
    <definedName name="ra11p">#REF!</definedName>
    <definedName name="ra13p" localSheetId="8">#REF!</definedName>
    <definedName name="ra13p" localSheetId="13">#REF!</definedName>
    <definedName name="ra13p" localSheetId="0">#REF!</definedName>
    <definedName name="ra13p" localSheetId="11">#REF!</definedName>
    <definedName name="ra13p" localSheetId="12">#REF!</definedName>
    <definedName name="ra13p" localSheetId="14">#REF!</definedName>
    <definedName name="ra13p" localSheetId="1">#REF!</definedName>
    <definedName name="ra13p" localSheetId="7">#REF!</definedName>
    <definedName name="ra13p" localSheetId="9">#REF!</definedName>
    <definedName name="ra13p" localSheetId="10">#REF!</definedName>
    <definedName name="ra13p">#REF!</definedName>
    <definedName name="RAB" localSheetId="8">#REF!</definedName>
    <definedName name="RAB" localSheetId="13">#REF!</definedName>
    <definedName name="RAB" localSheetId="0">#REF!</definedName>
    <definedName name="RAB" localSheetId="11">#REF!</definedName>
    <definedName name="RAB" localSheetId="12">#REF!</definedName>
    <definedName name="RAB" localSheetId="14">#REF!</definedName>
    <definedName name="RAB" localSheetId="1">#REF!</definedName>
    <definedName name="RAB" localSheetId="7">#REF!</definedName>
    <definedName name="RAB" localSheetId="9">#REF!</definedName>
    <definedName name="RAB" localSheetId="10">#REF!</definedName>
    <definedName name="RAB">#REF!</definedName>
    <definedName name="rabasgel" localSheetId="8">'[33]harga lama'!#REF!</definedName>
    <definedName name="rabasgel" localSheetId="13">'[33]harga lama'!#REF!</definedName>
    <definedName name="rabasgel" localSheetId="0">'[33]harga lama'!#REF!</definedName>
    <definedName name="rabasgel" localSheetId="11">'[33]harga lama'!#REF!</definedName>
    <definedName name="rabasgel" localSheetId="12">'[33]harga lama'!#REF!</definedName>
    <definedName name="rabasgel" localSheetId="14">'[33]harga lama'!#REF!</definedName>
    <definedName name="rabasgel" localSheetId="1">'[33]harga lama'!#REF!</definedName>
    <definedName name="rabasgel" localSheetId="7">'[33]harga lama'!#REF!</definedName>
    <definedName name="rabasgel" localSheetId="9">'[33]harga lama'!#REF!</definedName>
    <definedName name="rabasgel" localSheetId="10">'[33]harga lama'!#REF!</definedName>
    <definedName name="rabasgel">'[33]harga lama'!#REF!</definedName>
    <definedName name="rabungondulen" localSheetId="8">'[33]harga lama'!#REF!</definedName>
    <definedName name="rabungondulen" localSheetId="13">'[33]harga lama'!#REF!</definedName>
    <definedName name="rabungondulen" localSheetId="0">'[33]harga lama'!#REF!</definedName>
    <definedName name="rabungondulen" localSheetId="11">'[33]harga lama'!#REF!</definedName>
    <definedName name="rabungondulen" localSheetId="12">'[33]harga lama'!#REF!</definedName>
    <definedName name="rabungondulen" localSheetId="14">'[33]harga lama'!#REF!</definedName>
    <definedName name="rabungondulen" localSheetId="1">'[33]harga lama'!#REF!</definedName>
    <definedName name="rabungondulen" localSheetId="7">'[33]harga lama'!#REF!</definedName>
    <definedName name="rabungondulen" localSheetId="9">'[33]harga lama'!#REF!</definedName>
    <definedName name="rabungondulen" localSheetId="10">'[33]harga lama'!#REF!</definedName>
    <definedName name="rabungondulen">'[33]harga lama'!#REF!</definedName>
    <definedName name="rack1" localSheetId="8">'[10]THPDMoi  _2_'!#REF!</definedName>
    <definedName name="rack1" localSheetId="13">'[10]THPDMoi  _2_'!#REF!</definedName>
    <definedName name="rack1" localSheetId="0">'[10]THPDMoi  _2_'!#REF!</definedName>
    <definedName name="rack1" localSheetId="11">'[10]THPDMoi  _2_'!#REF!</definedName>
    <definedName name="rack1" localSheetId="12">'[10]THPDMoi  _2_'!#REF!</definedName>
    <definedName name="rack1" localSheetId="14">'[10]THPDMoi  _2_'!#REF!</definedName>
    <definedName name="rack1" localSheetId="1">'[10]THPDMoi  _2_'!#REF!</definedName>
    <definedName name="rack1" localSheetId="7">'[10]THPDMoi  _2_'!#REF!</definedName>
    <definedName name="rack1" localSheetId="9">'[10]THPDMoi  _2_'!#REF!</definedName>
    <definedName name="rack1" localSheetId="10">'[10]THPDMoi  _2_'!#REF!</definedName>
    <definedName name="rack1">'[10]THPDMoi  _2_'!#REF!</definedName>
    <definedName name="rack2" localSheetId="8">'[10]THPDMoi  _2_'!#REF!</definedName>
    <definedName name="rack2" localSheetId="13">'[10]THPDMoi  _2_'!#REF!</definedName>
    <definedName name="rack2" localSheetId="0">'[10]THPDMoi  _2_'!#REF!</definedName>
    <definedName name="rack2" localSheetId="11">'[10]THPDMoi  _2_'!#REF!</definedName>
    <definedName name="rack2" localSheetId="12">'[10]THPDMoi  _2_'!#REF!</definedName>
    <definedName name="rack2" localSheetId="14">'[10]THPDMoi  _2_'!#REF!</definedName>
    <definedName name="rack2" localSheetId="1">'[10]THPDMoi  _2_'!#REF!</definedName>
    <definedName name="rack2" localSheetId="7">'[10]THPDMoi  _2_'!#REF!</definedName>
    <definedName name="rack2" localSheetId="9">'[10]THPDMoi  _2_'!#REF!</definedName>
    <definedName name="rack2" localSheetId="10">'[10]THPDMoi  _2_'!#REF!</definedName>
    <definedName name="rack2">'[10]THPDMoi  _2_'!#REF!</definedName>
    <definedName name="rack3" localSheetId="8">'[10]THPDMoi  _2_'!#REF!</definedName>
    <definedName name="rack3" localSheetId="13">'[10]THPDMoi  _2_'!#REF!</definedName>
    <definedName name="rack3" localSheetId="0">'[10]THPDMoi  _2_'!#REF!</definedName>
    <definedName name="rack3" localSheetId="11">'[10]THPDMoi  _2_'!#REF!</definedName>
    <definedName name="rack3" localSheetId="12">'[10]THPDMoi  _2_'!#REF!</definedName>
    <definedName name="rack3" localSheetId="14">'[10]THPDMoi  _2_'!#REF!</definedName>
    <definedName name="rack3" localSheetId="1">'[10]THPDMoi  _2_'!#REF!</definedName>
    <definedName name="rack3" localSheetId="7">'[10]THPDMoi  _2_'!#REF!</definedName>
    <definedName name="rack3" localSheetId="9">'[10]THPDMoi  _2_'!#REF!</definedName>
    <definedName name="rack3" localSheetId="10">'[10]THPDMoi  _2_'!#REF!</definedName>
    <definedName name="rack3">'[10]THPDMoi  _2_'!#REF!</definedName>
    <definedName name="rack4" localSheetId="8">'[10]THPDMoi  _2_'!#REF!</definedName>
    <definedName name="rack4" localSheetId="13">'[10]THPDMoi  _2_'!#REF!</definedName>
    <definedName name="rack4" localSheetId="0">'[10]THPDMoi  _2_'!#REF!</definedName>
    <definedName name="rack4" localSheetId="11">'[10]THPDMoi  _2_'!#REF!</definedName>
    <definedName name="rack4" localSheetId="12">'[10]THPDMoi  _2_'!#REF!</definedName>
    <definedName name="rack4" localSheetId="14">'[10]THPDMoi  _2_'!#REF!</definedName>
    <definedName name="rack4" localSheetId="1">'[10]THPDMoi  _2_'!#REF!</definedName>
    <definedName name="rack4" localSheetId="7">'[10]THPDMoi  _2_'!#REF!</definedName>
    <definedName name="rack4" localSheetId="9">'[10]THPDMoi  _2_'!#REF!</definedName>
    <definedName name="rack4" localSheetId="10">'[10]THPDMoi  _2_'!#REF!</definedName>
    <definedName name="rack4">'[10]THPDMoi  _2_'!#REF!</definedName>
    <definedName name="rail" localSheetId="8">#REF!</definedName>
    <definedName name="rail" localSheetId="13">#REF!</definedName>
    <definedName name="rail" localSheetId="0">#REF!</definedName>
    <definedName name="rail" localSheetId="11">#REF!</definedName>
    <definedName name="rail" localSheetId="12">#REF!</definedName>
    <definedName name="rail" localSheetId="14">#REF!</definedName>
    <definedName name="rail" localSheetId="1">#REF!</definedName>
    <definedName name="rail" localSheetId="7">#REF!</definedName>
    <definedName name="rail" localSheetId="9">#REF!</definedName>
    <definedName name="rail" localSheetId="10">#REF!</definedName>
    <definedName name="rail">#REF!</definedName>
    <definedName name="rail_1" localSheetId="8">#REF!</definedName>
    <definedName name="rail_1" localSheetId="13">#REF!</definedName>
    <definedName name="rail_1" localSheetId="0">#REF!</definedName>
    <definedName name="rail_1" localSheetId="11">#REF!</definedName>
    <definedName name="rail_1" localSheetId="12">#REF!</definedName>
    <definedName name="rail_1" localSheetId="14">#REF!</definedName>
    <definedName name="rail_1" localSheetId="1">#REF!</definedName>
    <definedName name="rail_1" localSheetId="7">#REF!</definedName>
    <definedName name="rail_1" localSheetId="9">#REF!</definedName>
    <definedName name="rail_1" localSheetId="10">#REF!</definedName>
    <definedName name="rail_1">#REF!</definedName>
    <definedName name="rail_2" localSheetId="8">#REF!</definedName>
    <definedName name="rail_2" localSheetId="13">#REF!</definedName>
    <definedName name="rail_2" localSheetId="0">#REF!</definedName>
    <definedName name="rail_2" localSheetId="11">#REF!</definedName>
    <definedName name="rail_2" localSheetId="12">#REF!</definedName>
    <definedName name="rail_2" localSheetId="14">#REF!</definedName>
    <definedName name="rail_2" localSheetId="1">#REF!</definedName>
    <definedName name="rail_2" localSheetId="7">#REF!</definedName>
    <definedName name="rail_2" localSheetId="9">#REF!</definedName>
    <definedName name="rail_2" localSheetId="10">#REF!</definedName>
    <definedName name="rail_2">#REF!</definedName>
    <definedName name="rail_3" localSheetId="8">#REF!</definedName>
    <definedName name="rail_3" localSheetId="13">#REF!</definedName>
    <definedName name="rail_3" localSheetId="0">#REF!</definedName>
    <definedName name="rail_3" localSheetId="11">#REF!</definedName>
    <definedName name="rail_3" localSheetId="12">#REF!</definedName>
    <definedName name="rail_3" localSheetId="14">#REF!</definedName>
    <definedName name="rail_3" localSheetId="1">#REF!</definedName>
    <definedName name="rail_3" localSheetId="7">#REF!</definedName>
    <definedName name="rail_3" localSheetId="9">#REF!</definedName>
    <definedName name="rail_3" localSheetId="10">#REF!</definedName>
    <definedName name="rail_3">#REF!</definedName>
    <definedName name="Rate" localSheetId="8">#REF!</definedName>
    <definedName name="Rate" localSheetId="13">#REF!</definedName>
    <definedName name="Rate" localSheetId="0">#REF!</definedName>
    <definedName name="Rate" localSheetId="11">#REF!</definedName>
    <definedName name="Rate" localSheetId="12">#REF!</definedName>
    <definedName name="Rate" localSheetId="14">#REF!</definedName>
    <definedName name="Rate" localSheetId="1">#REF!</definedName>
    <definedName name="Rate" localSheetId="7">#REF!</definedName>
    <definedName name="Rate" localSheetId="9">#REF!</definedName>
    <definedName name="Rate" localSheetId="10">#REF!</definedName>
    <definedName name="Rate">#REF!</definedName>
    <definedName name="rcp100_1" localSheetId="8">#REF!</definedName>
    <definedName name="rcp100_1" localSheetId="13">#REF!</definedName>
    <definedName name="rcp100_1" localSheetId="0">#REF!</definedName>
    <definedName name="rcp100_1" localSheetId="11">#REF!</definedName>
    <definedName name="rcp100_1" localSheetId="12">#REF!</definedName>
    <definedName name="rcp100_1" localSheetId="14">#REF!</definedName>
    <definedName name="rcp100_1" localSheetId="1">#REF!</definedName>
    <definedName name="rcp100_1" localSheetId="7">#REF!</definedName>
    <definedName name="rcp100_1" localSheetId="9">#REF!</definedName>
    <definedName name="rcp100_1" localSheetId="10">#REF!</definedName>
    <definedName name="rcp100_1">#REF!</definedName>
    <definedName name="rcp100_2" localSheetId="8">#REF!</definedName>
    <definedName name="rcp100_2" localSheetId="13">#REF!</definedName>
    <definedName name="rcp100_2" localSheetId="0">#REF!</definedName>
    <definedName name="rcp100_2" localSheetId="11">#REF!</definedName>
    <definedName name="rcp100_2" localSheetId="12">#REF!</definedName>
    <definedName name="rcp100_2" localSheetId="14">#REF!</definedName>
    <definedName name="rcp100_2" localSheetId="1">#REF!</definedName>
    <definedName name="rcp100_2" localSheetId="7">#REF!</definedName>
    <definedName name="rcp100_2" localSheetId="9">#REF!</definedName>
    <definedName name="rcp100_2" localSheetId="10">#REF!</definedName>
    <definedName name="rcp100_2">#REF!</definedName>
    <definedName name="rcp100_3" localSheetId="8">#REF!</definedName>
    <definedName name="rcp100_3" localSheetId="13">#REF!</definedName>
    <definedName name="rcp100_3" localSheetId="0">#REF!</definedName>
    <definedName name="rcp100_3" localSheetId="11">#REF!</definedName>
    <definedName name="rcp100_3" localSheetId="12">#REF!</definedName>
    <definedName name="rcp100_3" localSheetId="14">#REF!</definedName>
    <definedName name="rcp100_3" localSheetId="1">#REF!</definedName>
    <definedName name="rcp100_3" localSheetId="7">#REF!</definedName>
    <definedName name="rcp100_3" localSheetId="9">#REF!</definedName>
    <definedName name="rcp100_3" localSheetId="10">#REF!</definedName>
    <definedName name="rcp100_3">#REF!</definedName>
    <definedName name="REK" localSheetId="8">[65]Alat!#REF!</definedName>
    <definedName name="REK" localSheetId="13">[65]Alat!#REF!</definedName>
    <definedName name="REK" localSheetId="0">[65]Alat!#REF!</definedName>
    <definedName name="REK" localSheetId="11">[65]Alat!#REF!</definedName>
    <definedName name="REK" localSheetId="12">[65]Alat!#REF!</definedName>
    <definedName name="REK" localSheetId="14">[65]Alat!#REF!</definedName>
    <definedName name="REK" localSheetId="1">[65]Alat!#REF!</definedName>
    <definedName name="REK" localSheetId="7">[65]Alat!#REF!</definedName>
    <definedName name="REK" localSheetId="9">[65]Alat!#REF!</definedName>
    <definedName name="REK" localSheetId="10">[65]Alat!#REF!</definedName>
    <definedName name="REK">[65]Alat!#REF!</definedName>
    <definedName name="REKAP" localSheetId="8">#REF!</definedName>
    <definedName name="REKAP" localSheetId="13">#REF!</definedName>
    <definedName name="REKAP" localSheetId="0">#REF!</definedName>
    <definedName name="REKAP" localSheetId="11">#REF!</definedName>
    <definedName name="REKAP" localSheetId="12">#REF!</definedName>
    <definedName name="REKAP" localSheetId="14">#REF!</definedName>
    <definedName name="REKAP" localSheetId="1">#REF!</definedName>
    <definedName name="REKAP" localSheetId="7">#REF!</definedName>
    <definedName name="REKAP" localSheetId="9">#REF!</definedName>
    <definedName name="REKAP" localSheetId="10">#REF!</definedName>
    <definedName name="REKAP">#REF!</definedName>
    <definedName name="REKAPITULASI" localSheetId="8">#REF!</definedName>
    <definedName name="REKAPITULASI" localSheetId="13">#REF!</definedName>
    <definedName name="REKAPITULASI" localSheetId="0">#REF!</definedName>
    <definedName name="REKAPITULASI" localSheetId="11">#REF!</definedName>
    <definedName name="REKAPITULASI" localSheetId="12">#REF!</definedName>
    <definedName name="REKAPITULASI" localSheetId="14">#REF!</definedName>
    <definedName name="REKAPITULASI" localSheetId="1">#REF!</definedName>
    <definedName name="REKAPITULASI" localSheetId="7">#REF!</definedName>
    <definedName name="REKAPITULASI" localSheetId="9">#REF!</definedName>
    <definedName name="REKAPITULASI" localSheetId="10">#REF!</definedName>
    <definedName name="REKAPITULASI">#REF!</definedName>
    <definedName name="RELKAP" localSheetId="8">#REF!</definedName>
    <definedName name="RELKAP" localSheetId="13">#REF!</definedName>
    <definedName name="RELKAP" localSheetId="0">#REF!</definedName>
    <definedName name="RELKAP" localSheetId="11">#REF!</definedName>
    <definedName name="RELKAP" localSheetId="12">#REF!</definedName>
    <definedName name="RELKAP" localSheetId="14">#REF!</definedName>
    <definedName name="RELKAP" localSheetId="1">#REF!</definedName>
    <definedName name="RELKAP" localSheetId="7">#REF!</definedName>
    <definedName name="RELKAP" localSheetId="9">#REF!</definedName>
    <definedName name="RELKAP" localSheetId="10">#REF!</definedName>
    <definedName name="RELKAP">#REF!</definedName>
    <definedName name="res" localSheetId="8">'[73]AN-E'!#REF!</definedName>
    <definedName name="res" localSheetId="13">'[73]AN-E'!#REF!</definedName>
    <definedName name="res" localSheetId="0">'[73]AN-E'!#REF!</definedName>
    <definedName name="res" localSheetId="11">'[73]AN-E'!#REF!</definedName>
    <definedName name="res" localSheetId="12">'[73]AN-E'!#REF!</definedName>
    <definedName name="res" localSheetId="14">'[73]AN-E'!#REF!</definedName>
    <definedName name="res" localSheetId="1">'[73]AN-E'!#REF!</definedName>
    <definedName name="res" localSheetId="7">'[73]AN-E'!#REF!</definedName>
    <definedName name="res" localSheetId="9">'[73]AN-E'!#REF!</definedName>
    <definedName name="res" localSheetId="10">'[73]AN-E'!#REF!</definedName>
    <definedName name="res">'[73]AN-E'!#REF!</definedName>
    <definedName name="ret" localSheetId="8">'[58]meth hsl nego'!#REF!</definedName>
    <definedName name="ret" localSheetId="13">'[58]meth hsl nego'!#REF!</definedName>
    <definedName name="ret" localSheetId="0">'[58]meth hsl nego'!#REF!</definedName>
    <definedName name="ret" localSheetId="11">'[58]meth hsl nego'!#REF!</definedName>
    <definedName name="ret" localSheetId="12">'[58]meth hsl nego'!#REF!</definedName>
    <definedName name="ret" localSheetId="14">'[58]meth hsl nego'!#REF!</definedName>
    <definedName name="ret" localSheetId="1">'[58]meth hsl nego'!#REF!</definedName>
    <definedName name="ret" localSheetId="7">'[58]meth hsl nego'!#REF!</definedName>
    <definedName name="ret" localSheetId="9">'[58]meth hsl nego'!#REF!</definedName>
    <definedName name="ret" localSheetId="10">'[58]meth hsl nego'!#REF!</definedName>
    <definedName name="ret">'[58]meth hsl nego'!#REF!</definedName>
    <definedName name="ret_1" localSheetId="8">'[36]meth hsl nego'!#REF!</definedName>
    <definedName name="ret_1" localSheetId="13">'[36]meth hsl nego'!#REF!</definedName>
    <definedName name="ret_1" localSheetId="0">'[36]meth hsl nego'!#REF!</definedName>
    <definedName name="ret_1" localSheetId="11">'[36]meth hsl nego'!#REF!</definedName>
    <definedName name="ret_1" localSheetId="12">'[36]meth hsl nego'!#REF!</definedName>
    <definedName name="ret_1" localSheetId="14">'[36]meth hsl nego'!#REF!</definedName>
    <definedName name="ret_1" localSheetId="1">'[36]meth hsl nego'!#REF!</definedName>
    <definedName name="ret_1" localSheetId="7">'[36]meth hsl nego'!#REF!</definedName>
    <definedName name="ret_1" localSheetId="9">'[36]meth hsl nego'!#REF!</definedName>
    <definedName name="ret_1" localSheetId="10">'[36]meth hsl nego'!#REF!</definedName>
    <definedName name="ret_1">'[36]meth hsl nego'!#REF!</definedName>
    <definedName name="ret_2" localSheetId="8">'[36]meth hsl nego'!#REF!</definedName>
    <definedName name="ret_2" localSheetId="13">'[36]meth hsl nego'!#REF!</definedName>
    <definedName name="ret_2" localSheetId="0">'[36]meth hsl nego'!#REF!</definedName>
    <definedName name="ret_2" localSheetId="11">'[36]meth hsl nego'!#REF!</definedName>
    <definedName name="ret_2" localSheetId="12">'[36]meth hsl nego'!#REF!</definedName>
    <definedName name="ret_2" localSheetId="14">'[36]meth hsl nego'!#REF!</definedName>
    <definedName name="ret_2" localSheetId="1">'[36]meth hsl nego'!#REF!</definedName>
    <definedName name="ret_2" localSheetId="7">'[36]meth hsl nego'!#REF!</definedName>
    <definedName name="ret_2" localSheetId="9">'[36]meth hsl nego'!#REF!</definedName>
    <definedName name="ret_2" localSheetId="10">'[36]meth hsl nego'!#REF!</definedName>
    <definedName name="ret_2">'[36]meth hsl nego'!#REF!</definedName>
    <definedName name="ret_3" localSheetId="8">'[36]meth hsl nego'!#REF!</definedName>
    <definedName name="ret_3" localSheetId="13">'[36]meth hsl nego'!#REF!</definedName>
    <definedName name="ret_3" localSheetId="0">'[36]meth hsl nego'!#REF!</definedName>
    <definedName name="ret_3" localSheetId="11">'[36]meth hsl nego'!#REF!</definedName>
    <definedName name="ret_3" localSheetId="12">'[36]meth hsl nego'!#REF!</definedName>
    <definedName name="ret_3" localSheetId="14">'[36]meth hsl nego'!#REF!</definedName>
    <definedName name="ret_3" localSheetId="1">'[36]meth hsl nego'!#REF!</definedName>
    <definedName name="ret_3" localSheetId="7">'[36]meth hsl nego'!#REF!</definedName>
    <definedName name="ret_3" localSheetId="9">'[36]meth hsl nego'!#REF!</definedName>
    <definedName name="ret_3" localSheetId="10">'[36]meth hsl nego'!#REF!</definedName>
    <definedName name="ret_3">'[36]meth hsl nego'!#REF!</definedName>
    <definedName name="RFGEG" localSheetId="8">[42]Analisa!#REF!</definedName>
    <definedName name="RFGEG" localSheetId="13">[42]Analisa!#REF!</definedName>
    <definedName name="RFGEG" localSheetId="0">[42]Analisa!#REF!</definedName>
    <definedName name="RFGEG" localSheetId="11">[42]Analisa!#REF!</definedName>
    <definedName name="RFGEG" localSheetId="12">[42]Analisa!#REF!</definedName>
    <definedName name="RFGEG" localSheetId="14">[42]Analisa!#REF!</definedName>
    <definedName name="RFGEG" localSheetId="1">[42]Analisa!#REF!</definedName>
    <definedName name="RFGEG" localSheetId="7">[42]Analisa!#REF!</definedName>
    <definedName name="RFGEG" localSheetId="9">[42]Analisa!#REF!</definedName>
    <definedName name="RFGEG" localSheetId="10">[42]Analisa!#REF!</definedName>
    <definedName name="RFGEG">[42]Analisa!#REF!</definedName>
    <definedName name="rider" localSheetId="8">'[33]harga lama'!#REF!</definedName>
    <definedName name="rider" localSheetId="13">'[33]harga lama'!#REF!</definedName>
    <definedName name="rider" localSheetId="0">'[33]harga lama'!#REF!</definedName>
    <definedName name="rider" localSheetId="11">'[33]harga lama'!#REF!</definedName>
    <definedName name="rider" localSheetId="12">'[33]harga lama'!#REF!</definedName>
    <definedName name="rider" localSheetId="14">'[33]harga lama'!#REF!</definedName>
    <definedName name="rider" localSheetId="1">'[33]harga lama'!#REF!</definedName>
    <definedName name="rider" localSheetId="7">'[33]harga lama'!#REF!</definedName>
    <definedName name="rider" localSheetId="9">'[33]harga lama'!#REF!</definedName>
    <definedName name="rider" localSheetId="10">'[33]harga lama'!#REF!</definedName>
    <definedName name="rider">'[33]harga lama'!#REF!</definedName>
    <definedName name="RINCIANSEWA">[14]Peralatan!$L$1:$AM$59</definedName>
    <definedName name="RINCIANSEWA2">[14]Peralatan!$L$60:$AM$118</definedName>
    <definedName name="RKP">[2]A!$AP$1:$AS$59</definedName>
    <definedName name="roller" localSheetId="8">[80]harga!#REF!</definedName>
    <definedName name="roller" localSheetId="13">[80]harga!#REF!</definedName>
    <definedName name="roller" localSheetId="0">[80]harga!#REF!</definedName>
    <definedName name="roller" localSheetId="11">[80]harga!#REF!</definedName>
    <definedName name="roller" localSheetId="12">[80]harga!#REF!</definedName>
    <definedName name="roller" localSheetId="14">[80]harga!#REF!</definedName>
    <definedName name="roller" localSheetId="1">[80]harga!#REF!</definedName>
    <definedName name="roller" localSheetId="7">[80]harga!#REF!</definedName>
    <definedName name="roller" localSheetId="9">[80]harga!#REF!</definedName>
    <definedName name="roller" localSheetId="10">[80]harga!#REF!</definedName>
    <definedName name="roller">[80]harga!#REF!</definedName>
    <definedName name="RRR" localSheetId="8">#REF!</definedName>
    <definedName name="RRR" localSheetId="13">#REF!</definedName>
    <definedName name="RRR" localSheetId="0">#REF!</definedName>
    <definedName name="RRR" localSheetId="11">#REF!</definedName>
    <definedName name="RRR" localSheetId="12">#REF!</definedName>
    <definedName name="RRR" localSheetId="14">#REF!</definedName>
    <definedName name="RRR" localSheetId="1">#REF!</definedName>
    <definedName name="RRR" localSheetId="7">#REF!</definedName>
    <definedName name="RRR" localSheetId="9">#REF!</definedName>
    <definedName name="RRR" localSheetId="10">#REF!</definedName>
    <definedName name="RRR">#REF!</definedName>
    <definedName name="rs" localSheetId="8">#REF!</definedName>
    <definedName name="rs" localSheetId="13">#REF!</definedName>
    <definedName name="rs" localSheetId="0">#REF!</definedName>
    <definedName name="rs" localSheetId="11">#REF!</definedName>
    <definedName name="rs" localSheetId="12">#REF!</definedName>
    <definedName name="rs" localSheetId="14">#REF!</definedName>
    <definedName name="rs" localSheetId="1">#REF!</definedName>
    <definedName name="rs" localSheetId="7">#REF!</definedName>
    <definedName name="rs" localSheetId="9">#REF!</definedName>
    <definedName name="rs" localSheetId="10">#REF!</definedName>
    <definedName name="rs">#REF!</definedName>
    <definedName name="ruble" localSheetId="8">#REF!</definedName>
    <definedName name="ruble" localSheetId="13">#REF!</definedName>
    <definedName name="ruble" localSheetId="0">#REF!</definedName>
    <definedName name="ruble" localSheetId="11">#REF!</definedName>
    <definedName name="ruble" localSheetId="12">#REF!</definedName>
    <definedName name="ruble" localSheetId="14">#REF!</definedName>
    <definedName name="ruble" localSheetId="1">#REF!</definedName>
    <definedName name="ruble" localSheetId="7">#REF!</definedName>
    <definedName name="ruble" localSheetId="9">#REF!</definedName>
    <definedName name="ruble" localSheetId="10">#REF!</definedName>
    <definedName name="ruble">#REF!</definedName>
    <definedName name="RUTIN" localSheetId="8">'[27]Kuantitas &amp; Harga'!#REF!</definedName>
    <definedName name="RUTIN" localSheetId="13">'[27]Kuantitas &amp; Harga'!#REF!</definedName>
    <definedName name="RUTIN" localSheetId="0">'[27]Kuantitas &amp; Harga'!#REF!</definedName>
    <definedName name="RUTIN" localSheetId="11">'[27]Kuantitas &amp; Harga'!#REF!</definedName>
    <definedName name="RUTIN" localSheetId="12">'[27]Kuantitas &amp; Harga'!#REF!</definedName>
    <definedName name="RUTIN" localSheetId="14">'[27]Kuantitas &amp; Harga'!#REF!</definedName>
    <definedName name="RUTIN" localSheetId="1">'[27]Kuantitas &amp; Harga'!#REF!</definedName>
    <definedName name="RUTIN" localSheetId="7">'[27]Kuantitas &amp; Harga'!#REF!</definedName>
    <definedName name="RUTIN" localSheetId="9">'[27]Kuantitas &amp; Harga'!#REF!</definedName>
    <definedName name="RUTIN" localSheetId="10">'[27]Kuantitas &amp; Harga'!#REF!</definedName>
    <definedName name="RUTIN">'[27]Kuantitas &amp; Harga'!#REF!</definedName>
    <definedName name="RUTIN_1" localSheetId="8">#REF!</definedName>
    <definedName name="RUTIN_1" localSheetId="13">#REF!</definedName>
    <definedName name="RUTIN_1" localSheetId="0">#REF!</definedName>
    <definedName name="RUTIN_1" localSheetId="11">#REF!</definedName>
    <definedName name="RUTIN_1" localSheetId="12">#REF!</definedName>
    <definedName name="RUTIN_1" localSheetId="14">#REF!</definedName>
    <definedName name="RUTIN_1" localSheetId="1">#REF!</definedName>
    <definedName name="RUTIN_1" localSheetId="7">#REF!</definedName>
    <definedName name="RUTIN_1" localSheetId="9">#REF!</definedName>
    <definedName name="RUTIN_1" localSheetId="10">#REF!</definedName>
    <definedName name="RUTIN_1">#REF!</definedName>
    <definedName name="RUTIN_2" localSheetId="8">#REF!</definedName>
    <definedName name="RUTIN_2" localSheetId="13">#REF!</definedName>
    <definedName name="RUTIN_2" localSheetId="0">#REF!</definedName>
    <definedName name="RUTIN_2" localSheetId="11">#REF!</definedName>
    <definedName name="RUTIN_2" localSheetId="12">#REF!</definedName>
    <definedName name="RUTIN_2" localSheetId="14">#REF!</definedName>
    <definedName name="RUTIN_2" localSheetId="1">#REF!</definedName>
    <definedName name="RUTIN_2" localSheetId="7">#REF!</definedName>
    <definedName name="RUTIN_2" localSheetId="9">#REF!</definedName>
    <definedName name="RUTIN_2" localSheetId="10">#REF!</definedName>
    <definedName name="RUTIN_2">#REF!</definedName>
    <definedName name="RUTIN_3" localSheetId="8">'[16]Kuantitas &amp; Harga'!#REF!</definedName>
    <definedName name="RUTIN_3" localSheetId="13">'[16]Kuantitas &amp; Harga'!#REF!</definedName>
    <definedName name="RUTIN_3" localSheetId="0">'[16]Kuantitas &amp; Harga'!#REF!</definedName>
    <definedName name="RUTIN_3" localSheetId="11">'[16]Kuantitas &amp; Harga'!#REF!</definedName>
    <definedName name="RUTIN_3" localSheetId="12">'[16]Kuantitas &amp; Harga'!#REF!</definedName>
    <definedName name="RUTIN_3" localSheetId="14">'[16]Kuantitas &amp; Harga'!#REF!</definedName>
    <definedName name="RUTIN_3" localSheetId="1">'[16]Kuantitas &amp; Harga'!#REF!</definedName>
    <definedName name="RUTIN_3" localSheetId="7">'[16]Kuantitas &amp; Harga'!#REF!</definedName>
    <definedName name="RUTIN_3" localSheetId="9">'[16]Kuantitas &amp; Harga'!#REF!</definedName>
    <definedName name="RUTIN_3" localSheetId="10">'[16]Kuantitas &amp; Harga'!#REF!</definedName>
    <definedName name="RUTIN_3">'[16]Kuantitas &amp; Harga'!#REF!</definedName>
    <definedName name="S" localSheetId="8">'[16]Kuantitas &amp; Harga'!#REF!</definedName>
    <definedName name="S" localSheetId="13">'[16]Kuantitas &amp; Harga'!#REF!</definedName>
    <definedName name="S" localSheetId="0">'[16]Kuantitas &amp; Harga'!#REF!</definedName>
    <definedName name="S" localSheetId="11">'[16]Kuantitas &amp; Harga'!#REF!</definedName>
    <definedName name="S" localSheetId="12">'[16]Kuantitas &amp; Harga'!#REF!</definedName>
    <definedName name="S" localSheetId="14">'[16]Kuantitas &amp; Harga'!#REF!</definedName>
    <definedName name="S" localSheetId="1">'[16]Kuantitas &amp; Harga'!#REF!</definedName>
    <definedName name="S" localSheetId="7">'[16]Kuantitas &amp; Harga'!#REF!</definedName>
    <definedName name="S" localSheetId="9">'[16]Kuantitas &amp; Harga'!#REF!</definedName>
    <definedName name="S" localSheetId="10">'[16]Kuantitas &amp; Harga'!#REF!</definedName>
    <definedName name="S">'[16]Kuantitas &amp; Harga'!#REF!</definedName>
    <definedName name="S.05A" localSheetId="8">#REF!</definedName>
    <definedName name="S.05A" localSheetId="13">#REF!</definedName>
    <definedName name="S.05A" localSheetId="0">#REF!</definedName>
    <definedName name="S.05A" localSheetId="11">#REF!</definedName>
    <definedName name="S.05A" localSheetId="12">#REF!</definedName>
    <definedName name="S.05A" localSheetId="14">#REF!</definedName>
    <definedName name="S.05A" localSheetId="1">#REF!</definedName>
    <definedName name="S.05A" localSheetId="7">#REF!</definedName>
    <definedName name="S.05A" localSheetId="9">#REF!</definedName>
    <definedName name="S.05A" localSheetId="10">#REF!</definedName>
    <definedName name="S.05A">#REF!</definedName>
    <definedName name="S.05B" localSheetId="8">#REF!</definedName>
    <definedName name="S.05B" localSheetId="13">#REF!</definedName>
    <definedName name="S.05B" localSheetId="0">#REF!</definedName>
    <definedName name="S.05B" localSheetId="11">#REF!</definedName>
    <definedName name="S.05B" localSheetId="12">#REF!</definedName>
    <definedName name="S.05B" localSheetId="14">#REF!</definedName>
    <definedName name="S.05B" localSheetId="1">#REF!</definedName>
    <definedName name="S.05B" localSheetId="7">#REF!</definedName>
    <definedName name="S.05B" localSheetId="9">#REF!</definedName>
    <definedName name="S.05B" localSheetId="10">#REF!</definedName>
    <definedName name="S.05B">#REF!</definedName>
    <definedName name="s.05c" localSheetId="8">#REF!</definedName>
    <definedName name="s.05c" localSheetId="13">#REF!</definedName>
    <definedName name="s.05c" localSheetId="0">#REF!</definedName>
    <definedName name="s.05c" localSheetId="11">#REF!</definedName>
    <definedName name="s.05c" localSheetId="12">#REF!</definedName>
    <definedName name="s.05c" localSheetId="14">#REF!</definedName>
    <definedName name="s.05c" localSheetId="1">#REF!</definedName>
    <definedName name="s.05c" localSheetId="7">#REF!</definedName>
    <definedName name="s.05c" localSheetId="9">#REF!</definedName>
    <definedName name="s.05c" localSheetId="10">#REF!</definedName>
    <definedName name="s.05c">#REF!</definedName>
    <definedName name="s.05d" localSheetId="8">#REF!</definedName>
    <definedName name="s.05d" localSheetId="13">#REF!</definedName>
    <definedName name="s.05d" localSheetId="0">#REF!</definedName>
    <definedName name="s.05d" localSheetId="11">#REF!</definedName>
    <definedName name="s.05d" localSheetId="12">#REF!</definedName>
    <definedName name="s.05d" localSheetId="14">#REF!</definedName>
    <definedName name="s.05d" localSheetId="1">#REF!</definedName>
    <definedName name="s.05d" localSheetId="7">#REF!</definedName>
    <definedName name="s.05d" localSheetId="9">#REF!</definedName>
    <definedName name="s.05d" localSheetId="10">#REF!</definedName>
    <definedName name="s.05d">#REF!</definedName>
    <definedName name="S.05E" localSheetId="8">#REF!</definedName>
    <definedName name="S.05E" localSheetId="13">#REF!</definedName>
    <definedName name="S.05E" localSheetId="0">#REF!</definedName>
    <definedName name="S.05E" localSheetId="11">#REF!</definedName>
    <definedName name="S.05E" localSheetId="12">#REF!</definedName>
    <definedName name="S.05E" localSheetId="14">#REF!</definedName>
    <definedName name="S.05E" localSheetId="1">#REF!</definedName>
    <definedName name="S.05E" localSheetId="7">#REF!</definedName>
    <definedName name="S.05E" localSheetId="9">#REF!</definedName>
    <definedName name="S.05E" localSheetId="10">#REF!</definedName>
    <definedName name="S.05E">#REF!</definedName>
    <definedName name="s.05f" localSheetId="8">#REF!</definedName>
    <definedName name="s.05f" localSheetId="13">#REF!</definedName>
    <definedName name="s.05f" localSheetId="0">#REF!</definedName>
    <definedName name="s.05f" localSheetId="11">#REF!</definedName>
    <definedName name="s.05f" localSheetId="12">#REF!</definedName>
    <definedName name="s.05f" localSheetId="14">#REF!</definedName>
    <definedName name="s.05f" localSheetId="1">#REF!</definedName>
    <definedName name="s.05f" localSheetId="7">#REF!</definedName>
    <definedName name="s.05f" localSheetId="9">#REF!</definedName>
    <definedName name="s.05f" localSheetId="10">#REF!</definedName>
    <definedName name="s.05f">#REF!</definedName>
    <definedName name="S.05g" localSheetId="8">#REF!</definedName>
    <definedName name="S.05g" localSheetId="13">#REF!</definedName>
    <definedName name="S.05g" localSheetId="0">#REF!</definedName>
    <definedName name="S.05g" localSheetId="11">#REF!</definedName>
    <definedName name="S.05g" localSheetId="12">#REF!</definedName>
    <definedName name="S.05g" localSheetId="14">#REF!</definedName>
    <definedName name="S.05g" localSheetId="1">#REF!</definedName>
    <definedName name="S.05g" localSheetId="7">#REF!</definedName>
    <definedName name="S.05g" localSheetId="9">#REF!</definedName>
    <definedName name="S.05g" localSheetId="10">#REF!</definedName>
    <definedName name="S.05g">#REF!</definedName>
    <definedName name="S.05H" localSheetId="8">#REF!</definedName>
    <definedName name="S.05H" localSheetId="13">#REF!</definedName>
    <definedName name="S.05H" localSheetId="0">#REF!</definedName>
    <definedName name="S.05H" localSheetId="11">#REF!</definedName>
    <definedName name="S.05H" localSheetId="12">#REF!</definedName>
    <definedName name="S.05H" localSheetId="14">#REF!</definedName>
    <definedName name="S.05H" localSheetId="1">#REF!</definedName>
    <definedName name="S.05H" localSheetId="7">#REF!</definedName>
    <definedName name="S.05H" localSheetId="9">#REF!</definedName>
    <definedName name="S.05H" localSheetId="10">#REF!</definedName>
    <definedName name="S.05H">#REF!</definedName>
    <definedName name="S.05i" localSheetId="8">#REF!</definedName>
    <definedName name="S.05i" localSheetId="13">#REF!</definedName>
    <definedName name="S.05i" localSheetId="0">#REF!</definedName>
    <definedName name="S.05i" localSheetId="11">#REF!</definedName>
    <definedName name="S.05i" localSheetId="12">#REF!</definedName>
    <definedName name="S.05i" localSheetId="14">#REF!</definedName>
    <definedName name="S.05i" localSheetId="1">#REF!</definedName>
    <definedName name="S.05i" localSheetId="7">#REF!</definedName>
    <definedName name="S.05i" localSheetId="9">#REF!</definedName>
    <definedName name="S.05i" localSheetId="10">#REF!</definedName>
    <definedName name="S.05i">#REF!</definedName>
    <definedName name="s.05j" localSheetId="8">#REF!</definedName>
    <definedName name="s.05j" localSheetId="13">#REF!</definedName>
    <definedName name="s.05j" localSheetId="0">#REF!</definedName>
    <definedName name="s.05j" localSheetId="11">#REF!</definedName>
    <definedName name="s.05j" localSheetId="12">#REF!</definedName>
    <definedName name="s.05j" localSheetId="14">#REF!</definedName>
    <definedName name="s.05j" localSheetId="1">#REF!</definedName>
    <definedName name="s.05j" localSheetId="7">#REF!</definedName>
    <definedName name="s.05j" localSheetId="9">#REF!</definedName>
    <definedName name="s.05j" localSheetId="10">#REF!</definedName>
    <definedName name="s.05j">#REF!</definedName>
    <definedName name="S.05K" localSheetId="8">#REF!</definedName>
    <definedName name="S.05K" localSheetId="13">#REF!</definedName>
    <definedName name="S.05K" localSheetId="0">#REF!</definedName>
    <definedName name="S.05K" localSheetId="11">#REF!</definedName>
    <definedName name="S.05K" localSheetId="12">#REF!</definedName>
    <definedName name="S.05K" localSheetId="14">#REF!</definedName>
    <definedName name="S.05K" localSheetId="1">#REF!</definedName>
    <definedName name="S.05K" localSheetId="7">#REF!</definedName>
    <definedName name="S.05K" localSheetId="9">#REF!</definedName>
    <definedName name="S.05K" localSheetId="10">#REF!</definedName>
    <definedName name="S.05K">#REF!</definedName>
    <definedName name="S.05L" localSheetId="8">#REF!</definedName>
    <definedName name="S.05L" localSheetId="13">#REF!</definedName>
    <definedName name="S.05L" localSheetId="0">#REF!</definedName>
    <definedName name="S.05L" localSheetId="11">#REF!</definedName>
    <definedName name="S.05L" localSheetId="12">#REF!</definedName>
    <definedName name="S.05L" localSheetId="14">#REF!</definedName>
    <definedName name="S.05L" localSheetId="1">#REF!</definedName>
    <definedName name="S.05L" localSheetId="7">#REF!</definedName>
    <definedName name="S.05L" localSheetId="9">#REF!</definedName>
    <definedName name="S.05L" localSheetId="10">#REF!</definedName>
    <definedName name="S.05L">#REF!</definedName>
    <definedName name="S.05M" localSheetId="8">#REF!</definedName>
    <definedName name="S.05M" localSheetId="13">#REF!</definedName>
    <definedName name="S.05M" localSheetId="0">#REF!</definedName>
    <definedName name="S.05M" localSheetId="11">#REF!</definedName>
    <definedName name="S.05M" localSheetId="12">#REF!</definedName>
    <definedName name="S.05M" localSheetId="14">#REF!</definedName>
    <definedName name="S.05M" localSheetId="1">#REF!</definedName>
    <definedName name="S.05M" localSheetId="7">#REF!</definedName>
    <definedName name="S.05M" localSheetId="9">#REF!</definedName>
    <definedName name="S.05M" localSheetId="10">#REF!</definedName>
    <definedName name="S.05M">#REF!</definedName>
    <definedName name="S.05N" localSheetId="8">#REF!</definedName>
    <definedName name="S.05N" localSheetId="13">#REF!</definedName>
    <definedName name="S.05N" localSheetId="0">#REF!</definedName>
    <definedName name="S.05N" localSheetId="11">#REF!</definedName>
    <definedName name="S.05N" localSheetId="12">#REF!</definedName>
    <definedName name="S.05N" localSheetId="14">#REF!</definedName>
    <definedName name="S.05N" localSheetId="1">#REF!</definedName>
    <definedName name="S.05N" localSheetId="7">#REF!</definedName>
    <definedName name="S.05N" localSheetId="9">#REF!</definedName>
    <definedName name="S.05N" localSheetId="10">#REF!</definedName>
    <definedName name="S.05N">#REF!</definedName>
    <definedName name="S.05O" localSheetId="8">#REF!</definedName>
    <definedName name="S.05O" localSheetId="13">#REF!</definedName>
    <definedName name="S.05O" localSheetId="0">#REF!</definedName>
    <definedName name="S.05O" localSheetId="11">#REF!</definedName>
    <definedName name="S.05O" localSheetId="12">#REF!</definedName>
    <definedName name="S.05O" localSheetId="14">#REF!</definedName>
    <definedName name="S.05O" localSheetId="1">#REF!</definedName>
    <definedName name="S.05O" localSheetId="7">#REF!</definedName>
    <definedName name="S.05O" localSheetId="9">#REF!</definedName>
    <definedName name="S.05O" localSheetId="10">#REF!</definedName>
    <definedName name="S.05O">#REF!</definedName>
    <definedName name="S.05P" localSheetId="8">#REF!</definedName>
    <definedName name="S.05P" localSheetId="13">#REF!</definedName>
    <definedName name="S.05P" localSheetId="0">#REF!</definedName>
    <definedName name="S.05P" localSheetId="11">#REF!</definedName>
    <definedName name="S.05P" localSheetId="12">#REF!</definedName>
    <definedName name="S.05P" localSheetId="14">#REF!</definedName>
    <definedName name="S.05P" localSheetId="1">#REF!</definedName>
    <definedName name="S.05P" localSheetId="7">#REF!</definedName>
    <definedName name="S.05P" localSheetId="9">#REF!</definedName>
    <definedName name="S.05P" localSheetId="10">#REF!</definedName>
    <definedName name="S.05P">#REF!</definedName>
    <definedName name="S.05Q" localSheetId="8">#REF!</definedName>
    <definedName name="S.05Q" localSheetId="13">#REF!</definedName>
    <definedName name="S.05Q" localSheetId="0">#REF!</definedName>
    <definedName name="S.05Q" localSheetId="11">#REF!</definedName>
    <definedName name="S.05Q" localSheetId="12">#REF!</definedName>
    <definedName name="S.05Q" localSheetId="14">#REF!</definedName>
    <definedName name="S.05Q" localSheetId="1">#REF!</definedName>
    <definedName name="S.05Q" localSheetId="7">#REF!</definedName>
    <definedName name="S.05Q" localSheetId="9">#REF!</definedName>
    <definedName name="S.05Q" localSheetId="10">#REF!</definedName>
    <definedName name="S.05Q">#REF!</definedName>
    <definedName name="s.05r" localSheetId="8">#REF!</definedName>
    <definedName name="s.05r" localSheetId="13">#REF!</definedName>
    <definedName name="s.05r" localSheetId="0">#REF!</definedName>
    <definedName name="s.05r" localSheetId="11">#REF!</definedName>
    <definedName name="s.05r" localSheetId="12">#REF!</definedName>
    <definedName name="s.05r" localSheetId="14">#REF!</definedName>
    <definedName name="s.05r" localSheetId="1">#REF!</definedName>
    <definedName name="s.05r" localSheetId="7">#REF!</definedName>
    <definedName name="s.05r" localSheetId="9">#REF!</definedName>
    <definedName name="s.05r" localSheetId="10">#REF!</definedName>
    <definedName name="s.05r">#REF!</definedName>
    <definedName name="s.05s" localSheetId="8">#REF!</definedName>
    <definedName name="s.05s" localSheetId="13">#REF!</definedName>
    <definedName name="s.05s" localSheetId="0">#REF!</definedName>
    <definedName name="s.05s" localSheetId="11">#REF!</definedName>
    <definedName name="s.05s" localSheetId="12">#REF!</definedName>
    <definedName name="s.05s" localSheetId="14">#REF!</definedName>
    <definedName name="s.05s" localSheetId="1">#REF!</definedName>
    <definedName name="s.05s" localSheetId="7">#REF!</definedName>
    <definedName name="s.05s" localSheetId="9">#REF!</definedName>
    <definedName name="s.05s" localSheetId="10">#REF!</definedName>
    <definedName name="s.05s">#REF!</definedName>
    <definedName name="s.05t" localSheetId="8">#REF!</definedName>
    <definedName name="s.05t" localSheetId="13">#REF!</definedName>
    <definedName name="s.05t" localSheetId="0">#REF!</definedName>
    <definedName name="s.05t" localSheetId="11">#REF!</definedName>
    <definedName name="s.05t" localSheetId="12">#REF!</definedName>
    <definedName name="s.05t" localSheetId="14">#REF!</definedName>
    <definedName name="s.05t" localSheetId="1">#REF!</definedName>
    <definedName name="s.05t" localSheetId="7">#REF!</definedName>
    <definedName name="s.05t" localSheetId="9">#REF!</definedName>
    <definedName name="s.05t" localSheetId="10">#REF!</definedName>
    <definedName name="s.05t">#REF!</definedName>
    <definedName name="S.05U" localSheetId="8">#REF!</definedName>
    <definedName name="S.05U" localSheetId="13">#REF!</definedName>
    <definedName name="S.05U" localSheetId="0">#REF!</definedName>
    <definedName name="S.05U" localSheetId="11">#REF!</definedName>
    <definedName name="S.05U" localSheetId="12">#REF!</definedName>
    <definedName name="S.05U" localSheetId="14">#REF!</definedName>
    <definedName name="S.05U" localSheetId="1">#REF!</definedName>
    <definedName name="S.05U" localSheetId="7">#REF!</definedName>
    <definedName name="S.05U" localSheetId="9">#REF!</definedName>
    <definedName name="S.05U" localSheetId="10">#REF!</definedName>
    <definedName name="S.05U">#REF!</definedName>
    <definedName name="S.09a" localSheetId="8">#REF!</definedName>
    <definedName name="S.09a" localSheetId="13">#REF!</definedName>
    <definedName name="S.09a" localSheetId="0">#REF!</definedName>
    <definedName name="S.09a" localSheetId="11">#REF!</definedName>
    <definedName name="S.09a" localSheetId="12">#REF!</definedName>
    <definedName name="S.09a" localSheetId="14">#REF!</definedName>
    <definedName name="S.09a" localSheetId="1">#REF!</definedName>
    <definedName name="S.09a" localSheetId="7">#REF!</definedName>
    <definedName name="S.09a" localSheetId="9">#REF!</definedName>
    <definedName name="S.09a" localSheetId="10">#REF!</definedName>
    <definedName name="S.09a">#REF!</definedName>
    <definedName name="S.09b" localSheetId="8">#REF!</definedName>
    <definedName name="S.09b" localSheetId="13">#REF!</definedName>
    <definedName name="S.09b" localSheetId="0">#REF!</definedName>
    <definedName name="S.09b" localSheetId="11">#REF!</definedName>
    <definedName name="S.09b" localSheetId="12">#REF!</definedName>
    <definedName name="S.09b" localSheetId="14">#REF!</definedName>
    <definedName name="S.09b" localSheetId="1">#REF!</definedName>
    <definedName name="S.09b" localSheetId="7">#REF!</definedName>
    <definedName name="S.09b" localSheetId="9">#REF!</definedName>
    <definedName name="S.09b" localSheetId="10">#REF!</definedName>
    <definedName name="S.09b">#REF!</definedName>
    <definedName name="S.09c" localSheetId="8">#REF!</definedName>
    <definedName name="S.09c" localSheetId="13">#REF!</definedName>
    <definedName name="S.09c" localSheetId="0">#REF!</definedName>
    <definedName name="S.09c" localSheetId="11">#REF!</definedName>
    <definedName name="S.09c" localSheetId="12">#REF!</definedName>
    <definedName name="S.09c" localSheetId="14">#REF!</definedName>
    <definedName name="S.09c" localSheetId="1">#REF!</definedName>
    <definedName name="S.09c" localSheetId="7">#REF!</definedName>
    <definedName name="S.09c" localSheetId="9">#REF!</definedName>
    <definedName name="S.09c" localSheetId="10">#REF!</definedName>
    <definedName name="S.09c">#REF!</definedName>
    <definedName name="S.Kon" localSheetId="8">[44]Analisa!#REF!</definedName>
    <definedName name="S.Kon" localSheetId="13">[44]Analisa!#REF!</definedName>
    <definedName name="S.Kon" localSheetId="0">[44]Analisa!#REF!</definedName>
    <definedName name="S.Kon" localSheetId="11">[44]Analisa!#REF!</definedName>
    <definedName name="S.Kon" localSheetId="12">[44]Analisa!#REF!</definedName>
    <definedName name="S.Kon" localSheetId="14">[44]Analisa!#REF!</definedName>
    <definedName name="S.Kon" localSheetId="1">[44]Analisa!#REF!</definedName>
    <definedName name="S.Kon" localSheetId="7">[44]Analisa!#REF!</definedName>
    <definedName name="S.Kon" localSheetId="9">[44]Analisa!#REF!</definedName>
    <definedName name="S.Kon" localSheetId="10">[44]Analisa!#REF!</definedName>
    <definedName name="S.Kon">[44]Analisa!#REF!</definedName>
    <definedName name="S_1" localSheetId="8">'[16]Kuantitas &amp; Harga'!#REF!</definedName>
    <definedName name="S_1" localSheetId="13">'[16]Kuantitas &amp; Harga'!#REF!</definedName>
    <definedName name="S_1" localSheetId="0">'[16]Kuantitas &amp; Harga'!#REF!</definedName>
    <definedName name="S_1" localSheetId="11">'[16]Kuantitas &amp; Harga'!#REF!</definedName>
    <definedName name="S_1" localSheetId="12">'[16]Kuantitas &amp; Harga'!#REF!</definedName>
    <definedName name="S_1" localSheetId="14">'[16]Kuantitas &amp; Harga'!#REF!</definedName>
    <definedName name="S_1" localSheetId="1">'[16]Kuantitas &amp; Harga'!#REF!</definedName>
    <definedName name="S_1" localSheetId="7">'[16]Kuantitas &amp; Harga'!#REF!</definedName>
    <definedName name="S_1" localSheetId="9">'[16]Kuantitas &amp; Harga'!#REF!</definedName>
    <definedName name="S_1" localSheetId="10">'[16]Kuantitas &amp; Harga'!#REF!</definedName>
    <definedName name="S_1">'[16]Kuantitas &amp; Harga'!#REF!</definedName>
    <definedName name="S_2" localSheetId="8">'[16]Kuantitas &amp; Harga'!#REF!</definedName>
    <definedName name="S_2" localSheetId="13">'[16]Kuantitas &amp; Harga'!#REF!</definedName>
    <definedName name="S_2" localSheetId="0">'[16]Kuantitas &amp; Harga'!#REF!</definedName>
    <definedName name="S_2" localSheetId="11">'[16]Kuantitas &amp; Harga'!#REF!</definedName>
    <definedName name="S_2" localSheetId="12">'[16]Kuantitas &amp; Harga'!#REF!</definedName>
    <definedName name="S_2" localSheetId="14">'[16]Kuantitas &amp; Harga'!#REF!</definedName>
    <definedName name="S_2" localSheetId="1">'[16]Kuantitas &amp; Harga'!#REF!</definedName>
    <definedName name="S_2" localSheetId="7">'[16]Kuantitas &amp; Harga'!#REF!</definedName>
    <definedName name="S_2" localSheetId="9">'[16]Kuantitas &amp; Harga'!#REF!</definedName>
    <definedName name="S_2" localSheetId="10">'[16]Kuantitas &amp; Harga'!#REF!</definedName>
    <definedName name="S_2">'[16]Kuantitas &amp; Harga'!#REF!</definedName>
    <definedName name="S_3" localSheetId="8">'[16]Kuantitas &amp; Harga'!#REF!</definedName>
    <definedName name="S_3" localSheetId="13">'[16]Kuantitas &amp; Harga'!#REF!</definedName>
    <definedName name="S_3" localSheetId="0">'[16]Kuantitas &amp; Harga'!#REF!</definedName>
    <definedName name="S_3" localSheetId="11">'[16]Kuantitas &amp; Harga'!#REF!</definedName>
    <definedName name="S_3" localSheetId="12">'[16]Kuantitas &amp; Harga'!#REF!</definedName>
    <definedName name="S_3" localSheetId="14">'[16]Kuantitas &amp; Harga'!#REF!</definedName>
    <definedName name="S_3" localSheetId="1">'[16]Kuantitas &amp; Harga'!#REF!</definedName>
    <definedName name="S_3" localSheetId="7">'[16]Kuantitas &amp; Harga'!#REF!</definedName>
    <definedName name="S_3" localSheetId="9">'[16]Kuantitas &amp; Harga'!#REF!</definedName>
    <definedName name="S_3" localSheetId="10">'[16]Kuantitas &amp; Harga'!#REF!</definedName>
    <definedName name="S_3">'[16]Kuantitas &amp; Harga'!#REF!</definedName>
    <definedName name="sa" localSheetId="8">#REF!</definedName>
    <definedName name="sa" localSheetId="13">#REF!</definedName>
    <definedName name="sa" localSheetId="0">#REF!</definedName>
    <definedName name="sa" localSheetId="11">#REF!</definedName>
    <definedName name="sa" localSheetId="12">#REF!</definedName>
    <definedName name="sa" localSheetId="14">#REF!</definedName>
    <definedName name="sa" localSheetId="1">#REF!</definedName>
    <definedName name="sa" localSheetId="7">#REF!</definedName>
    <definedName name="sa" localSheetId="9">#REF!</definedName>
    <definedName name="sa" localSheetId="10">#REF!</definedName>
    <definedName name="sa">#REF!</definedName>
    <definedName name="SAH" localSheetId="8">#REF!</definedName>
    <definedName name="SAH" localSheetId="13">#REF!</definedName>
    <definedName name="SAH" localSheetId="0">#REF!</definedName>
    <definedName name="SAH" localSheetId="11">#REF!</definedName>
    <definedName name="SAH" localSheetId="12">#REF!</definedName>
    <definedName name="SAH" localSheetId="14">#REF!</definedName>
    <definedName name="SAH" localSheetId="1">#REF!</definedName>
    <definedName name="SAH" localSheetId="7">#REF!</definedName>
    <definedName name="SAH" localSheetId="9">#REF!</definedName>
    <definedName name="SAH" localSheetId="10">#REF!</definedName>
    <definedName name="SAH">#REF!</definedName>
    <definedName name="saklar" localSheetId="8">'[33]harga lama'!#REF!</definedName>
    <definedName name="saklar" localSheetId="13">'[33]harga lama'!#REF!</definedName>
    <definedName name="saklar" localSheetId="0">'[33]harga lama'!#REF!</definedName>
    <definedName name="saklar" localSheetId="11">'[33]harga lama'!#REF!</definedName>
    <definedName name="saklar" localSheetId="12">'[33]harga lama'!#REF!</definedName>
    <definedName name="saklar" localSheetId="14">'[33]harga lama'!#REF!</definedName>
    <definedName name="saklar" localSheetId="1">'[33]harga lama'!#REF!</definedName>
    <definedName name="saklar" localSheetId="7">'[33]harga lama'!#REF!</definedName>
    <definedName name="saklar" localSheetId="9">'[33]harga lama'!#REF!</definedName>
    <definedName name="saklar" localSheetId="10">'[33]harga lama'!#REF!</definedName>
    <definedName name="saklar">'[33]harga lama'!#REF!</definedName>
    <definedName name="Samapi_dengan_tanggal_jam" localSheetId="8">'[81]Real Siap badan'!#REF!</definedName>
    <definedName name="Samapi_dengan_tanggal_jam" localSheetId="13">'[81]Real Siap badan'!#REF!</definedName>
    <definedName name="Samapi_dengan_tanggal_jam" localSheetId="0">'[81]Real Siap badan'!#REF!</definedName>
    <definedName name="Samapi_dengan_tanggal_jam" localSheetId="11">'[81]Real Siap badan'!#REF!</definedName>
    <definedName name="Samapi_dengan_tanggal_jam" localSheetId="12">'[81]Real Siap badan'!#REF!</definedName>
    <definedName name="Samapi_dengan_tanggal_jam" localSheetId="14">'[81]Real Siap badan'!#REF!</definedName>
    <definedName name="Samapi_dengan_tanggal_jam" localSheetId="1">'[81]Real Siap badan'!#REF!</definedName>
    <definedName name="Samapi_dengan_tanggal_jam" localSheetId="7">'[81]Real Siap badan'!#REF!</definedName>
    <definedName name="Samapi_dengan_tanggal_jam" localSheetId="9">'[81]Real Siap badan'!#REF!</definedName>
    <definedName name="Samapi_dengan_tanggal_jam" localSheetId="10">'[81]Real Siap badan'!#REF!</definedName>
    <definedName name="Samapi_dengan_tanggal_jam">'[81]Real Siap badan'!#REF!</definedName>
    <definedName name="sampul" localSheetId="8">#REF!</definedName>
    <definedName name="sampul" localSheetId="13">#REF!</definedName>
    <definedName name="sampul" localSheetId="0">#REF!</definedName>
    <definedName name="sampul" localSheetId="11">#REF!</definedName>
    <definedName name="sampul" localSheetId="12">#REF!</definedName>
    <definedName name="sampul" localSheetId="14">#REF!</definedName>
    <definedName name="sampul" localSheetId="1">#REF!</definedName>
    <definedName name="sampul" localSheetId="7">#REF!</definedName>
    <definedName name="sampul" localSheetId="9">#REF!</definedName>
    <definedName name="sampul" localSheetId="10">#REF!</definedName>
    <definedName name="sampul">#REF!</definedName>
    <definedName name="sand" localSheetId="8">#REF!</definedName>
    <definedName name="sand" localSheetId="13">#REF!</definedName>
    <definedName name="sand" localSheetId="0">#REF!</definedName>
    <definedName name="sand" localSheetId="11">#REF!</definedName>
    <definedName name="sand" localSheetId="12">#REF!</definedName>
    <definedName name="sand" localSheetId="14">#REF!</definedName>
    <definedName name="sand" localSheetId="1">#REF!</definedName>
    <definedName name="sand" localSheetId="7">#REF!</definedName>
    <definedName name="sand" localSheetId="9">#REF!</definedName>
    <definedName name="sand" localSheetId="10">#REF!</definedName>
    <definedName name="sand">#REF!</definedName>
    <definedName name="SAT">[52]HS!$M$4</definedName>
    <definedName name="satu" localSheetId="8">#REF!</definedName>
    <definedName name="satu" localSheetId="13">#REF!</definedName>
    <definedName name="satu" localSheetId="0">#REF!</definedName>
    <definedName name="satu" localSheetId="11">#REF!</definedName>
    <definedName name="satu" localSheetId="12">#REF!</definedName>
    <definedName name="satu" localSheetId="14">#REF!</definedName>
    <definedName name="satu" localSheetId="1">#REF!</definedName>
    <definedName name="satu" localSheetId="7">#REF!</definedName>
    <definedName name="satu" localSheetId="9">#REF!</definedName>
    <definedName name="satu" localSheetId="10">#REF!</definedName>
    <definedName name="satu">#REF!</definedName>
    <definedName name="Satuan" localSheetId="8">#REF!</definedName>
    <definedName name="Satuan" localSheetId="13">#REF!</definedName>
    <definedName name="Satuan" localSheetId="0">#REF!</definedName>
    <definedName name="Satuan" localSheetId="11">#REF!</definedName>
    <definedName name="Satuan" localSheetId="12">#REF!</definedName>
    <definedName name="Satuan" localSheetId="14">#REF!</definedName>
    <definedName name="Satuan" localSheetId="1">#REF!</definedName>
    <definedName name="Satuan" localSheetId="7">#REF!</definedName>
    <definedName name="Satuan" localSheetId="9">#REF!</definedName>
    <definedName name="Satuan" localSheetId="10">#REF!</definedName>
    <definedName name="Satuan">#REF!</definedName>
    <definedName name="SBOQ" localSheetId="8">#REF!</definedName>
    <definedName name="SBOQ" localSheetId="13">#REF!</definedName>
    <definedName name="SBOQ" localSheetId="0">#REF!</definedName>
    <definedName name="SBOQ" localSheetId="11">#REF!</definedName>
    <definedName name="SBOQ" localSheetId="12">#REF!</definedName>
    <definedName name="SBOQ" localSheetId="14">#REF!</definedName>
    <definedName name="SBOQ" localSheetId="1">#REF!</definedName>
    <definedName name="SBOQ" localSheetId="7">#REF!</definedName>
    <definedName name="SBOQ" localSheetId="9">#REF!</definedName>
    <definedName name="SBOQ" localSheetId="10">#REF!</definedName>
    <definedName name="SBOQ">#REF!</definedName>
    <definedName name="SBOQ1" localSheetId="8">#REF!</definedName>
    <definedName name="SBOQ1" localSheetId="13">#REF!</definedName>
    <definedName name="SBOQ1" localSheetId="0">#REF!</definedName>
    <definedName name="SBOQ1" localSheetId="11">#REF!</definedName>
    <definedName name="SBOQ1" localSheetId="12">#REF!</definedName>
    <definedName name="SBOQ1" localSheetId="14">#REF!</definedName>
    <definedName name="SBOQ1" localSheetId="1">#REF!</definedName>
    <definedName name="SBOQ1" localSheetId="7">#REF!</definedName>
    <definedName name="SBOQ1" localSheetId="9">#REF!</definedName>
    <definedName name="SBOQ1" localSheetId="10">#REF!</definedName>
    <definedName name="SBOQ1">#REF!</definedName>
    <definedName name="SBOQ2" localSheetId="8">#REF!</definedName>
    <definedName name="SBOQ2" localSheetId="13">#REF!</definedName>
    <definedName name="SBOQ2" localSheetId="0">#REF!</definedName>
    <definedName name="SBOQ2" localSheetId="11">#REF!</definedName>
    <definedName name="SBOQ2" localSheetId="12">#REF!</definedName>
    <definedName name="SBOQ2" localSheetId="14">#REF!</definedName>
    <definedName name="SBOQ2" localSheetId="1">#REF!</definedName>
    <definedName name="SBOQ2" localSheetId="7">#REF!</definedName>
    <definedName name="SBOQ2" localSheetId="9">#REF!</definedName>
    <definedName name="SBOQ2" localSheetId="10">#REF!</definedName>
    <definedName name="SBOQ2">#REF!</definedName>
    <definedName name="SBQ" localSheetId="8">#REF!</definedName>
    <definedName name="SBQ" localSheetId="13">#REF!</definedName>
    <definedName name="SBQ" localSheetId="0">#REF!</definedName>
    <definedName name="SBQ" localSheetId="11">#REF!</definedName>
    <definedName name="SBQ" localSheetId="12">#REF!</definedName>
    <definedName name="SBQ" localSheetId="14">#REF!</definedName>
    <definedName name="SBQ" localSheetId="1">#REF!</definedName>
    <definedName name="SBQ" localSheetId="7">#REF!</definedName>
    <definedName name="SBQ" localSheetId="9">#REF!</definedName>
    <definedName name="SBQ" localSheetId="10">#REF!</definedName>
    <definedName name="SBQ">#REF!</definedName>
    <definedName name="scale" localSheetId="8">#REF!</definedName>
    <definedName name="scale" localSheetId="13">#REF!</definedName>
    <definedName name="scale" localSheetId="0">#REF!</definedName>
    <definedName name="scale" localSheetId="11">#REF!</definedName>
    <definedName name="scale" localSheetId="12">#REF!</definedName>
    <definedName name="scale" localSheetId="14">#REF!</definedName>
    <definedName name="scale" localSheetId="1">#REF!</definedName>
    <definedName name="scale" localSheetId="7">#REF!</definedName>
    <definedName name="scale" localSheetId="9">#REF!</definedName>
    <definedName name="scale" localSheetId="10">#REF!</definedName>
    <definedName name="scale">#REF!</definedName>
    <definedName name="scale_1" localSheetId="8">#REF!</definedName>
    <definedName name="scale_1" localSheetId="13">#REF!</definedName>
    <definedName name="scale_1" localSheetId="0">#REF!</definedName>
    <definedName name="scale_1" localSheetId="11">#REF!</definedName>
    <definedName name="scale_1" localSheetId="12">#REF!</definedName>
    <definedName name="scale_1" localSheetId="14">#REF!</definedName>
    <definedName name="scale_1" localSheetId="1">#REF!</definedName>
    <definedName name="scale_1" localSheetId="7">#REF!</definedName>
    <definedName name="scale_1" localSheetId="9">#REF!</definedName>
    <definedName name="scale_1" localSheetId="10">#REF!</definedName>
    <definedName name="scale_1">#REF!</definedName>
    <definedName name="scale_2" localSheetId="8">#REF!</definedName>
    <definedName name="scale_2" localSheetId="13">#REF!</definedName>
    <definedName name="scale_2" localSheetId="0">#REF!</definedName>
    <definedName name="scale_2" localSheetId="11">#REF!</definedName>
    <definedName name="scale_2" localSheetId="12">#REF!</definedName>
    <definedName name="scale_2" localSheetId="14">#REF!</definedName>
    <definedName name="scale_2" localSheetId="1">#REF!</definedName>
    <definedName name="scale_2" localSheetId="7">#REF!</definedName>
    <definedName name="scale_2" localSheetId="9">#REF!</definedName>
    <definedName name="scale_2" localSheetId="10">#REF!</definedName>
    <definedName name="scale_2">#REF!</definedName>
    <definedName name="scale_3" localSheetId="8">#REF!</definedName>
    <definedName name="scale_3" localSheetId="13">#REF!</definedName>
    <definedName name="scale_3" localSheetId="0">#REF!</definedName>
    <definedName name="scale_3" localSheetId="11">#REF!</definedName>
    <definedName name="scale_3" localSheetId="12">#REF!</definedName>
    <definedName name="scale_3" localSheetId="14">#REF!</definedName>
    <definedName name="scale_3" localSheetId="1">#REF!</definedName>
    <definedName name="scale_3" localSheetId="7">#REF!</definedName>
    <definedName name="scale_3" localSheetId="9">#REF!</definedName>
    <definedName name="scale_3" localSheetId="10">#REF!</definedName>
    <definedName name="scale_3">#REF!</definedName>
    <definedName name="sd3p" localSheetId="8">[10]lam_moi!#REF!</definedName>
    <definedName name="sd3p" localSheetId="13">[10]lam_moi!#REF!</definedName>
    <definedName name="sd3p" localSheetId="0">[10]lam_moi!#REF!</definedName>
    <definedName name="sd3p" localSheetId="11">[10]lam_moi!#REF!</definedName>
    <definedName name="sd3p" localSheetId="12">[10]lam_moi!#REF!</definedName>
    <definedName name="sd3p" localSheetId="14">[10]lam_moi!#REF!</definedName>
    <definedName name="sd3p" localSheetId="1">[10]lam_moi!#REF!</definedName>
    <definedName name="sd3p" localSheetId="7">[10]lam_moi!#REF!</definedName>
    <definedName name="sd3p" localSheetId="9">[10]lam_moi!#REF!</definedName>
    <definedName name="sd3p" localSheetId="10">[10]lam_moi!#REF!</definedName>
    <definedName name="sd3p">[10]lam_moi!#REF!</definedName>
    <definedName name="SDMONG" localSheetId="8">#REF!</definedName>
    <definedName name="SDMONG" localSheetId="13">#REF!</definedName>
    <definedName name="SDMONG" localSheetId="0">#REF!</definedName>
    <definedName name="SDMONG" localSheetId="11">#REF!</definedName>
    <definedName name="SDMONG" localSheetId="12">#REF!</definedName>
    <definedName name="SDMONG" localSheetId="14">#REF!</definedName>
    <definedName name="SDMONG" localSheetId="1">#REF!</definedName>
    <definedName name="SDMONG" localSheetId="7">#REF!</definedName>
    <definedName name="SDMONG" localSheetId="9">#REF!</definedName>
    <definedName name="SDMONG" localSheetId="10">#REF!</definedName>
    <definedName name="SDMONG">#REF!</definedName>
    <definedName name="SDUL" localSheetId="8">[42]Analisa!#REF!</definedName>
    <definedName name="SDUL" localSheetId="13">[42]Analisa!#REF!</definedName>
    <definedName name="SDUL" localSheetId="0">[42]Analisa!#REF!</definedName>
    <definedName name="SDUL" localSheetId="11">[42]Analisa!#REF!</definedName>
    <definedName name="SDUL" localSheetId="12">[42]Analisa!#REF!</definedName>
    <definedName name="SDUL" localSheetId="14">[42]Analisa!#REF!</definedName>
    <definedName name="SDUL" localSheetId="1">[42]Analisa!#REF!</definedName>
    <definedName name="SDUL" localSheetId="7">[42]Analisa!#REF!</definedName>
    <definedName name="SDUL" localSheetId="9">[42]Analisa!#REF!</definedName>
    <definedName name="SDUL" localSheetId="10">[42]Analisa!#REF!</definedName>
    <definedName name="SDUL">[42]Analisa!#REF!</definedName>
    <definedName name="selected" localSheetId="8">#REF!</definedName>
    <definedName name="selected" localSheetId="13">#REF!</definedName>
    <definedName name="selected" localSheetId="0">#REF!</definedName>
    <definedName name="selected" localSheetId="11">#REF!</definedName>
    <definedName name="selected" localSheetId="12">#REF!</definedName>
    <definedName name="selected" localSheetId="14">#REF!</definedName>
    <definedName name="selected" localSheetId="1">#REF!</definedName>
    <definedName name="selected" localSheetId="7">#REF!</definedName>
    <definedName name="selected" localSheetId="9">#REF!</definedName>
    <definedName name="selected" localSheetId="10">#REF!</definedName>
    <definedName name="selected">#REF!</definedName>
    <definedName name="Sell" localSheetId="8">#REF!</definedName>
    <definedName name="Sell" localSheetId="13">#REF!</definedName>
    <definedName name="Sell" localSheetId="0">#REF!</definedName>
    <definedName name="Sell" localSheetId="11">#REF!</definedName>
    <definedName name="Sell" localSheetId="12">#REF!</definedName>
    <definedName name="Sell" localSheetId="14">#REF!</definedName>
    <definedName name="Sell" localSheetId="1">#REF!</definedName>
    <definedName name="Sell" localSheetId="7">#REF!</definedName>
    <definedName name="Sell" localSheetId="9">#REF!</definedName>
    <definedName name="Sell" localSheetId="10">#REF!</definedName>
    <definedName name="Sell">#REF!</definedName>
    <definedName name="Semen">'[47]5.Onsite'!$A$30:$G$56</definedName>
    <definedName name="Semen_Putih">[43]HARGA!$D$35</definedName>
    <definedName name="sengplat">[43]HARGA!$D$56</definedName>
    <definedName name="septictank2" localSheetId="8">'[33]harga lama'!#REF!</definedName>
    <definedName name="septictank2" localSheetId="13">'[33]harga lama'!#REF!</definedName>
    <definedName name="septictank2" localSheetId="0">'[33]harga lama'!#REF!</definedName>
    <definedName name="septictank2" localSheetId="11">'[33]harga lama'!#REF!</definedName>
    <definedName name="septictank2" localSheetId="12">'[33]harga lama'!#REF!</definedName>
    <definedName name="septictank2" localSheetId="14">'[33]harga lama'!#REF!</definedName>
    <definedName name="septictank2" localSheetId="1">'[33]harga lama'!#REF!</definedName>
    <definedName name="septictank2" localSheetId="7">'[33]harga lama'!#REF!</definedName>
    <definedName name="septictank2" localSheetId="9">'[33]harga lama'!#REF!</definedName>
    <definedName name="septictank2" localSheetId="10">'[33]harga lama'!#REF!</definedName>
    <definedName name="septictank2">'[33]harga lama'!#REF!</definedName>
    <definedName name="SERVER">[82]Cashflow!$A$1:$P$99</definedName>
    <definedName name="SERVER2">[82]Cashflow!$A$1:$P$99</definedName>
    <definedName name="SETFOOT" localSheetId="8">#REF!</definedName>
    <definedName name="SETFOOT" localSheetId="13">#REF!</definedName>
    <definedName name="SETFOOT" localSheetId="0">#REF!</definedName>
    <definedName name="SETFOOT" localSheetId="11">#REF!</definedName>
    <definedName name="SETFOOT" localSheetId="12">#REF!</definedName>
    <definedName name="SETFOOT" localSheetId="14">#REF!</definedName>
    <definedName name="SETFOOT" localSheetId="1">#REF!</definedName>
    <definedName name="SETFOOT" localSheetId="7">#REF!</definedName>
    <definedName name="SETFOOT" localSheetId="9">#REF!</definedName>
    <definedName name="SETFOOT" localSheetId="10">#REF!</definedName>
    <definedName name="SETFOOT">#REF!</definedName>
    <definedName name="SETHEAD" localSheetId="8">#REF!</definedName>
    <definedName name="SETHEAD" localSheetId="13">#REF!</definedName>
    <definedName name="SETHEAD" localSheetId="0">#REF!</definedName>
    <definedName name="SETHEAD" localSheetId="11">#REF!</definedName>
    <definedName name="SETHEAD" localSheetId="12">#REF!</definedName>
    <definedName name="SETHEAD" localSheetId="14">#REF!</definedName>
    <definedName name="SETHEAD" localSheetId="1">#REF!</definedName>
    <definedName name="SETHEAD" localSheetId="7">#REF!</definedName>
    <definedName name="SETHEAD" localSheetId="9">#REF!</definedName>
    <definedName name="SETHEAD" localSheetId="10">#REF!</definedName>
    <definedName name="SETHEAD">#REF!</definedName>
    <definedName name="sgnc" localSheetId="8">[10]gtrinh!#REF!</definedName>
    <definedName name="sgnc" localSheetId="13">[10]gtrinh!#REF!</definedName>
    <definedName name="sgnc" localSheetId="0">[10]gtrinh!#REF!</definedName>
    <definedName name="sgnc" localSheetId="11">[10]gtrinh!#REF!</definedName>
    <definedName name="sgnc" localSheetId="12">[10]gtrinh!#REF!</definedName>
    <definedName name="sgnc" localSheetId="14">[10]gtrinh!#REF!</definedName>
    <definedName name="sgnc" localSheetId="1">[10]gtrinh!#REF!</definedName>
    <definedName name="sgnc" localSheetId="7">[10]gtrinh!#REF!</definedName>
    <definedName name="sgnc" localSheetId="9">[10]gtrinh!#REF!</definedName>
    <definedName name="sgnc" localSheetId="10">[10]gtrinh!#REF!</definedName>
    <definedName name="sgnc">[10]gtrinh!#REF!</definedName>
    <definedName name="sgvl" localSheetId="8">[10]gtrinh!#REF!</definedName>
    <definedName name="sgvl" localSheetId="13">[10]gtrinh!#REF!</definedName>
    <definedName name="sgvl" localSheetId="0">[10]gtrinh!#REF!</definedName>
    <definedName name="sgvl" localSheetId="11">[10]gtrinh!#REF!</definedName>
    <definedName name="sgvl" localSheetId="12">[10]gtrinh!#REF!</definedName>
    <definedName name="sgvl" localSheetId="14">[10]gtrinh!#REF!</definedName>
    <definedName name="sgvl" localSheetId="1">[10]gtrinh!#REF!</definedName>
    <definedName name="sgvl" localSheetId="7">[10]gtrinh!#REF!</definedName>
    <definedName name="sgvl" localSheetId="9">[10]gtrinh!#REF!</definedName>
    <definedName name="sgvl" localSheetId="10">[10]gtrinh!#REF!</definedName>
    <definedName name="sgvl">[10]gtrinh!#REF!</definedName>
    <definedName name="sht" localSheetId="8">'[10]THPDMoi  _2_'!#REF!</definedName>
    <definedName name="sht" localSheetId="13">'[10]THPDMoi  _2_'!#REF!</definedName>
    <definedName name="sht" localSheetId="0">'[10]THPDMoi  _2_'!#REF!</definedName>
    <definedName name="sht" localSheetId="11">'[10]THPDMoi  _2_'!#REF!</definedName>
    <definedName name="sht" localSheetId="12">'[10]THPDMoi  _2_'!#REF!</definedName>
    <definedName name="sht" localSheetId="14">'[10]THPDMoi  _2_'!#REF!</definedName>
    <definedName name="sht" localSheetId="1">'[10]THPDMoi  _2_'!#REF!</definedName>
    <definedName name="sht" localSheetId="7">'[10]THPDMoi  _2_'!#REF!</definedName>
    <definedName name="sht" localSheetId="9">'[10]THPDMoi  _2_'!#REF!</definedName>
    <definedName name="sht" localSheetId="10">'[10]THPDMoi  _2_'!#REF!</definedName>
    <definedName name="sht">'[10]THPDMoi  _2_'!#REF!</definedName>
    <definedName name="sht3p" localSheetId="8">[10]lam_moi!#REF!</definedName>
    <definedName name="sht3p" localSheetId="13">[10]lam_moi!#REF!</definedName>
    <definedName name="sht3p" localSheetId="0">[10]lam_moi!#REF!</definedName>
    <definedName name="sht3p" localSheetId="11">[10]lam_moi!#REF!</definedName>
    <definedName name="sht3p" localSheetId="12">[10]lam_moi!#REF!</definedName>
    <definedName name="sht3p" localSheetId="14">[10]lam_moi!#REF!</definedName>
    <definedName name="sht3p" localSheetId="1">[10]lam_moi!#REF!</definedName>
    <definedName name="sht3p" localSheetId="7">[10]lam_moi!#REF!</definedName>
    <definedName name="sht3p" localSheetId="9">[10]lam_moi!#REF!</definedName>
    <definedName name="sht3p" localSheetId="10">[10]lam_moi!#REF!</definedName>
    <definedName name="sht3p">[10]lam_moi!#REF!</definedName>
    <definedName name="SIDL2" localSheetId="8">'[5]daftar kuantitas'!#REF!</definedName>
    <definedName name="SIDL2" localSheetId="13">'[5]daftar kuantitas'!#REF!</definedName>
    <definedName name="SIDL2" localSheetId="0">'[5]daftar kuantitas'!#REF!</definedName>
    <definedName name="SIDL2" localSheetId="11">'[5]daftar kuantitas'!#REF!</definedName>
    <definedName name="SIDL2" localSheetId="12">'[5]daftar kuantitas'!#REF!</definedName>
    <definedName name="SIDL2" localSheetId="14">'[5]daftar kuantitas'!#REF!</definedName>
    <definedName name="SIDL2" localSheetId="1">'[5]daftar kuantitas'!#REF!</definedName>
    <definedName name="SIDL2" localSheetId="7">'[5]daftar kuantitas'!#REF!</definedName>
    <definedName name="SIDL2" localSheetId="9">'[5]daftar kuantitas'!#REF!</definedName>
    <definedName name="SIDL2" localSheetId="10">'[5]daftar kuantitas'!#REF!</definedName>
    <definedName name="SIDL2">'[5]daftar kuantitas'!#REF!</definedName>
    <definedName name="SIDUL">'[83]Kuantitas &amp; Harga'!$G$27</definedName>
    <definedName name="single" localSheetId="8">#REF!</definedName>
    <definedName name="single" localSheetId="13">#REF!</definedName>
    <definedName name="single" localSheetId="0">#REF!</definedName>
    <definedName name="single" localSheetId="11">#REF!</definedName>
    <definedName name="single" localSheetId="12">#REF!</definedName>
    <definedName name="single" localSheetId="14">#REF!</definedName>
    <definedName name="single" localSheetId="1">#REF!</definedName>
    <definedName name="single" localSheetId="7">#REF!</definedName>
    <definedName name="single" localSheetId="9">#REF!</definedName>
    <definedName name="single" localSheetId="10">#REF!</definedName>
    <definedName name="single">#REF!</definedName>
    <definedName name="SIRTU" localSheetId="8">#REF!</definedName>
    <definedName name="SIRTU" localSheetId="13">#REF!</definedName>
    <definedName name="SIRTU" localSheetId="0">#REF!</definedName>
    <definedName name="SIRTU" localSheetId="11">#REF!</definedName>
    <definedName name="SIRTU" localSheetId="12">#REF!</definedName>
    <definedName name="SIRTU" localSheetId="14">#REF!</definedName>
    <definedName name="SIRTU" localSheetId="1">#REF!</definedName>
    <definedName name="SIRTU" localSheetId="7">#REF!</definedName>
    <definedName name="SIRTU" localSheetId="9">#REF!</definedName>
    <definedName name="SIRTU" localSheetId="10">#REF!</definedName>
    <definedName name="SIRTU">#REF!</definedName>
    <definedName name="SL_CRD" localSheetId="8">#REF!</definedName>
    <definedName name="SL_CRD" localSheetId="13">#REF!</definedName>
    <definedName name="SL_CRD" localSheetId="0">#REF!</definedName>
    <definedName name="SL_CRD" localSheetId="11">#REF!</definedName>
    <definedName name="SL_CRD" localSheetId="12">#REF!</definedName>
    <definedName name="SL_CRD" localSheetId="14">#REF!</definedName>
    <definedName name="SL_CRD" localSheetId="1">#REF!</definedName>
    <definedName name="SL_CRD" localSheetId="7">#REF!</definedName>
    <definedName name="SL_CRD" localSheetId="9">#REF!</definedName>
    <definedName name="SL_CRD" localSheetId="10">#REF!</definedName>
    <definedName name="SL_CRD">#REF!</definedName>
    <definedName name="SL_CRS" localSheetId="8">#REF!</definedName>
    <definedName name="SL_CRS" localSheetId="13">#REF!</definedName>
    <definedName name="SL_CRS" localSheetId="0">#REF!</definedName>
    <definedName name="SL_CRS" localSheetId="11">#REF!</definedName>
    <definedName name="SL_CRS" localSheetId="12">#REF!</definedName>
    <definedName name="SL_CRS" localSheetId="14">#REF!</definedName>
    <definedName name="SL_CRS" localSheetId="1">#REF!</definedName>
    <definedName name="SL_CRS" localSheetId="7">#REF!</definedName>
    <definedName name="SL_CRS" localSheetId="9">#REF!</definedName>
    <definedName name="SL_CRS" localSheetId="10">#REF!</definedName>
    <definedName name="SL_CRS">#REF!</definedName>
    <definedName name="SL_CS" localSheetId="8">#REF!</definedName>
    <definedName name="SL_CS" localSheetId="13">#REF!</definedName>
    <definedName name="SL_CS" localSheetId="0">#REF!</definedName>
    <definedName name="SL_CS" localSheetId="11">#REF!</definedName>
    <definedName name="SL_CS" localSheetId="12">#REF!</definedName>
    <definedName name="SL_CS" localSheetId="14">#REF!</definedName>
    <definedName name="SL_CS" localSheetId="1">#REF!</definedName>
    <definedName name="SL_CS" localSheetId="7">#REF!</definedName>
    <definedName name="SL_CS" localSheetId="9">#REF!</definedName>
    <definedName name="SL_CS" localSheetId="10">#REF!</definedName>
    <definedName name="SL_CS">#REF!</definedName>
    <definedName name="SL_DD" localSheetId="8">#REF!</definedName>
    <definedName name="SL_DD" localSheetId="13">#REF!</definedName>
    <definedName name="SL_DD" localSheetId="0">#REF!</definedName>
    <definedName name="SL_DD" localSheetId="11">#REF!</definedName>
    <definedName name="SL_DD" localSheetId="12">#REF!</definedName>
    <definedName name="SL_DD" localSheetId="14">#REF!</definedName>
    <definedName name="SL_DD" localSheetId="1">#REF!</definedName>
    <definedName name="SL_DD" localSheetId="7">#REF!</definedName>
    <definedName name="SL_DD" localSheetId="9">#REF!</definedName>
    <definedName name="SL_DD" localSheetId="10">#REF!</definedName>
    <definedName name="SL_DD">#REF!</definedName>
    <definedName name="SLH" localSheetId="8">#REF!</definedName>
    <definedName name="SLH" localSheetId="13">#REF!</definedName>
    <definedName name="SLH" localSheetId="0">#REF!</definedName>
    <definedName name="SLH" localSheetId="11">#REF!</definedName>
    <definedName name="SLH" localSheetId="12">#REF!</definedName>
    <definedName name="SLH" localSheetId="14">#REF!</definedName>
    <definedName name="SLH" localSheetId="1">#REF!</definedName>
    <definedName name="SLH" localSheetId="7">#REF!</definedName>
    <definedName name="SLH" localSheetId="9">#REF!</definedName>
    <definedName name="SLH" localSheetId="10">#REF!</definedName>
    <definedName name="SLH">#REF!</definedName>
    <definedName name="SNC">[49]CH!$C$40</definedName>
    <definedName name="soc3p" localSheetId="8">#REF!</definedName>
    <definedName name="soc3p" localSheetId="13">#REF!</definedName>
    <definedName name="soc3p" localSheetId="0">#REF!</definedName>
    <definedName name="soc3p" localSheetId="11">#REF!</definedName>
    <definedName name="soc3p" localSheetId="12">#REF!</definedName>
    <definedName name="soc3p" localSheetId="14">#REF!</definedName>
    <definedName name="soc3p" localSheetId="1">#REF!</definedName>
    <definedName name="soc3p" localSheetId="7">#REF!</definedName>
    <definedName name="soc3p" localSheetId="9">#REF!</definedName>
    <definedName name="soc3p" localSheetId="10">#REF!</definedName>
    <definedName name="soc3p">#REF!</definedName>
    <definedName name="sodding" localSheetId="8">#REF!</definedName>
    <definedName name="sodding" localSheetId="13">#REF!</definedName>
    <definedName name="sodding" localSheetId="0">#REF!</definedName>
    <definedName name="sodding" localSheetId="11">#REF!</definedName>
    <definedName name="sodding" localSheetId="12">#REF!</definedName>
    <definedName name="sodding" localSheetId="14">#REF!</definedName>
    <definedName name="sodding" localSheetId="1">#REF!</definedName>
    <definedName name="sodding" localSheetId="7">#REF!</definedName>
    <definedName name="sodding" localSheetId="9">#REF!</definedName>
    <definedName name="sodding" localSheetId="10">#REF!</definedName>
    <definedName name="sodding">#REF!</definedName>
    <definedName name="soil" localSheetId="8">#REF!</definedName>
    <definedName name="soil" localSheetId="13">#REF!</definedName>
    <definedName name="soil" localSheetId="0">#REF!</definedName>
    <definedName name="soil" localSheetId="11">#REF!</definedName>
    <definedName name="soil" localSheetId="12">#REF!</definedName>
    <definedName name="soil" localSheetId="14">#REF!</definedName>
    <definedName name="soil" localSheetId="1">#REF!</definedName>
    <definedName name="soil" localSheetId="7">#REF!</definedName>
    <definedName name="soil" localSheetId="9">#REF!</definedName>
    <definedName name="soil" localSheetId="10">#REF!</definedName>
    <definedName name="soil">#REF!</definedName>
    <definedName name="sol">[61]AHSP!$V$152</definedName>
    <definedName name="solar" localSheetId="8">'[33]harga lama'!#REF!</definedName>
    <definedName name="solar" localSheetId="13">'[33]harga lama'!#REF!</definedName>
    <definedName name="solar" localSheetId="0">'[33]harga lama'!#REF!</definedName>
    <definedName name="solar" localSheetId="11">'[33]harga lama'!#REF!</definedName>
    <definedName name="solar" localSheetId="12">'[33]harga lama'!#REF!</definedName>
    <definedName name="solar" localSheetId="14">'[33]harga lama'!#REF!</definedName>
    <definedName name="solar" localSheetId="1">'[33]harga lama'!#REF!</definedName>
    <definedName name="solar" localSheetId="7">'[33]harga lama'!#REF!</definedName>
    <definedName name="solar" localSheetId="9">'[33]harga lama'!#REF!</definedName>
    <definedName name="solar" localSheetId="10">'[33]harga lama'!#REF!</definedName>
    <definedName name="solar">'[33]harga lama'!#REF!</definedName>
    <definedName name="solar_1" localSheetId="8">#REF!</definedName>
    <definedName name="solar_1" localSheetId="13">#REF!</definedName>
    <definedName name="solar_1" localSheetId="0">#REF!</definedName>
    <definedName name="solar_1" localSheetId="11">#REF!</definedName>
    <definedName name="solar_1" localSheetId="12">#REF!</definedName>
    <definedName name="solar_1" localSheetId="14">#REF!</definedName>
    <definedName name="solar_1" localSheetId="1">#REF!</definedName>
    <definedName name="solar_1" localSheetId="7">#REF!</definedName>
    <definedName name="solar_1" localSheetId="9">#REF!</definedName>
    <definedName name="solar_1" localSheetId="10">#REF!</definedName>
    <definedName name="solar_1">#REF!</definedName>
    <definedName name="solar_2" localSheetId="8">#REF!</definedName>
    <definedName name="solar_2" localSheetId="13">#REF!</definedName>
    <definedName name="solar_2" localSheetId="0">#REF!</definedName>
    <definedName name="solar_2" localSheetId="11">#REF!</definedName>
    <definedName name="solar_2" localSheetId="12">#REF!</definedName>
    <definedName name="solar_2" localSheetId="14">#REF!</definedName>
    <definedName name="solar_2" localSheetId="1">#REF!</definedName>
    <definedName name="solar_2" localSheetId="7">#REF!</definedName>
    <definedName name="solar_2" localSheetId="9">#REF!</definedName>
    <definedName name="solar_2" localSheetId="10">#REF!</definedName>
    <definedName name="solar_2">#REF!</definedName>
    <definedName name="solar_3" localSheetId="8">#REF!</definedName>
    <definedName name="solar_3" localSheetId="13">#REF!</definedName>
    <definedName name="solar_3" localSheetId="0">#REF!</definedName>
    <definedName name="solar_3" localSheetId="11">#REF!</definedName>
    <definedName name="solar_3" localSheetId="12">#REF!</definedName>
    <definedName name="solar_3" localSheetId="14">#REF!</definedName>
    <definedName name="solar_3" localSheetId="1">#REF!</definedName>
    <definedName name="solar_3" localSheetId="7">#REF!</definedName>
    <definedName name="solar_3" localSheetId="9">#REF!</definedName>
    <definedName name="solar_3" localSheetId="10">#REF!</definedName>
    <definedName name="solar_3">#REF!</definedName>
    <definedName name="solarm" localSheetId="8">'[45]DU&amp;B'!#REF!</definedName>
    <definedName name="solarm" localSheetId="13">'[45]DU&amp;B'!#REF!</definedName>
    <definedName name="solarm" localSheetId="0">'[45]DU&amp;B'!#REF!</definedName>
    <definedName name="solarm" localSheetId="11">'[45]DU&amp;B'!#REF!</definedName>
    <definedName name="solarm" localSheetId="12">'[45]DU&amp;B'!#REF!</definedName>
    <definedName name="solarm" localSheetId="14">'[45]DU&amp;B'!#REF!</definedName>
    <definedName name="solarm" localSheetId="1">'[45]DU&amp;B'!#REF!</definedName>
    <definedName name="solarm" localSheetId="7">'[45]DU&amp;B'!#REF!</definedName>
    <definedName name="solarm" localSheetId="9">'[45]DU&amp;B'!#REF!</definedName>
    <definedName name="solarm" localSheetId="10">'[45]DU&amp;B'!#REF!</definedName>
    <definedName name="solarm">'[45]DU&amp;B'!#REF!</definedName>
    <definedName name="sopir" localSheetId="8">#REF!</definedName>
    <definedName name="sopir" localSheetId="13">#REF!</definedName>
    <definedName name="sopir" localSheetId="0">#REF!</definedName>
    <definedName name="sopir" localSheetId="11">#REF!</definedName>
    <definedName name="sopir" localSheetId="12">#REF!</definedName>
    <definedName name="sopir" localSheetId="14">#REF!</definedName>
    <definedName name="sopir" localSheetId="1">#REF!</definedName>
    <definedName name="sopir" localSheetId="7">#REF!</definedName>
    <definedName name="sopir" localSheetId="9">#REF!</definedName>
    <definedName name="sopir" localSheetId="10">#REF!</definedName>
    <definedName name="sopir">#REF!</definedName>
    <definedName name="sopir_1" localSheetId="8">#REF!</definedName>
    <definedName name="sopir_1" localSheetId="13">#REF!</definedName>
    <definedName name="sopir_1" localSheetId="0">#REF!</definedName>
    <definedName name="sopir_1" localSheetId="11">#REF!</definedName>
    <definedName name="sopir_1" localSheetId="12">#REF!</definedName>
    <definedName name="sopir_1" localSheetId="14">#REF!</definedName>
    <definedName name="sopir_1" localSheetId="1">#REF!</definedName>
    <definedName name="sopir_1" localSheetId="7">#REF!</definedName>
    <definedName name="sopir_1" localSheetId="9">#REF!</definedName>
    <definedName name="sopir_1" localSheetId="10">#REF!</definedName>
    <definedName name="sopir_1">#REF!</definedName>
    <definedName name="sopir_2" localSheetId="8">#REF!</definedName>
    <definedName name="sopir_2" localSheetId="13">#REF!</definedName>
    <definedName name="sopir_2" localSheetId="0">#REF!</definedName>
    <definedName name="sopir_2" localSheetId="11">#REF!</definedName>
    <definedName name="sopir_2" localSheetId="12">#REF!</definedName>
    <definedName name="sopir_2" localSheetId="14">#REF!</definedName>
    <definedName name="sopir_2" localSheetId="1">#REF!</definedName>
    <definedName name="sopir_2" localSheetId="7">#REF!</definedName>
    <definedName name="sopir_2" localSheetId="9">#REF!</definedName>
    <definedName name="sopir_2" localSheetId="10">#REF!</definedName>
    <definedName name="sopir_2">#REF!</definedName>
    <definedName name="sopir_3" localSheetId="8">#REF!</definedName>
    <definedName name="sopir_3" localSheetId="13">#REF!</definedName>
    <definedName name="sopir_3" localSheetId="0">#REF!</definedName>
    <definedName name="sopir_3" localSheetId="11">#REF!</definedName>
    <definedName name="sopir_3" localSheetId="12">#REF!</definedName>
    <definedName name="sopir_3" localSheetId="14">#REF!</definedName>
    <definedName name="sopir_3" localSheetId="1">#REF!</definedName>
    <definedName name="sopir_3" localSheetId="7">#REF!</definedName>
    <definedName name="sopir_3" localSheetId="9">#REF!</definedName>
    <definedName name="sopir_3" localSheetId="10">#REF!</definedName>
    <definedName name="sopir_3">#REF!</definedName>
    <definedName name="span5" localSheetId="8">#REF!</definedName>
    <definedName name="span5" localSheetId="13">#REF!</definedName>
    <definedName name="span5" localSheetId="0">#REF!</definedName>
    <definedName name="span5" localSheetId="11">#REF!</definedName>
    <definedName name="span5" localSheetId="12">#REF!</definedName>
    <definedName name="span5" localSheetId="14">#REF!</definedName>
    <definedName name="span5" localSheetId="1">#REF!</definedName>
    <definedName name="span5" localSheetId="7">#REF!</definedName>
    <definedName name="span5" localSheetId="9">#REF!</definedName>
    <definedName name="span5" localSheetId="10">#REF!</definedName>
    <definedName name="span5">#REF!</definedName>
    <definedName name="span5_1" localSheetId="8">#REF!</definedName>
    <definedName name="span5_1" localSheetId="13">#REF!</definedName>
    <definedName name="span5_1" localSheetId="0">#REF!</definedName>
    <definedName name="span5_1" localSheetId="11">#REF!</definedName>
    <definedName name="span5_1" localSheetId="12">#REF!</definedName>
    <definedName name="span5_1" localSheetId="14">#REF!</definedName>
    <definedName name="span5_1" localSheetId="1">#REF!</definedName>
    <definedName name="span5_1" localSheetId="7">#REF!</definedName>
    <definedName name="span5_1" localSheetId="9">#REF!</definedName>
    <definedName name="span5_1" localSheetId="10">#REF!</definedName>
    <definedName name="span5_1">#REF!</definedName>
    <definedName name="span5_2" localSheetId="8">#REF!</definedName>
    <definedName name="span5_2" localSheetId="13">#REF!</definedName>
    <definedName name="span5_2" localSheetId="0">#REF!</definedName>
    <definedName name="span5_2" localSheetId="11">#REF!</definedName>
    <definedName name="span5_2" localSheetId="12">#REF!</definedName>
    <definedName name="span5_2" localSheetId="14">#REF!</definedName>
    <definedName name="span5_2" localSheetId="1">#REF!</definedName>
    <definedName name="span5_2" localSheetId="7">#REF!</definedName>
    <definedName name="span5_2" localSheetId="9">#REF!</definedName>
    <definedName name="span5_2" localSheetId="10">#REF!</definedName>
    <definedName name="span5_2">#REF!</definedName>
    <definedName name="span5_3" localSheetId="8">#REF!</definedName>
    <definedName name="span5_3" localSheetId="13">#REF!</definedName>
    <definedName name="span5_3" localSheetId="0">#REF!</definedName>
    <definedName name="span5_3" localSheetId="11">#REF!</definedName>
    <definedName name="span5_3" localSheetId="12">#REF!</definedName>
    <definedName name="span5_3" localSheetId="14">#REF!</definedName>
    <definedName name="span5_3" localSheetId="1">#REF!</definedName>
    <definedName name="span5_3" localSheetId="7">#REF!</definedName>
    <definedName name="span5_3" localSheetId="9">#REF!</definedName>
    <definedName name="span5_3" localSheetId="10">#REF!</definedName>
    <definedName name="span5_3">#REF!</definedName>
    <definedName name="SPEMBA" localSheetId="8">#REF!</definedName>
    <definedName name="SPEMBA" localSheetId="13">#REF!</definedName>
    <definedName name="SPEMBA" localSheetId="0">#REF!</definedName>
    <definedName name="SPEMBA" localSheetId="11">#REF!</definedName>
    <definedName name="SPEMBA" localSheetId="12">#REF!</definedName>
    <definedName name="SPEMBA" localSheetId="14">#REF!</definedName>
    <definedName name="SPEMBA" localSheetId="1">#REF!</definedName>
    <definedName name="SPEMBA" localSheetId="7">#REF!</definedName>
    <definedName name="SPEMBA" localSheetId="9">#REF!</definedName>
    <definedName name="SPEMBA" localSheetId="10">#REF!</definedName>
    <definedName name="SPEMBA">#REF!</definedName>
    <definedName name="SPENING" localSheetId="8">#REF!</definedName>
    <definedName name="SPENING" localSheetId="13">#REF!</definedName>
    <definedName name="SPENING" localSheetId="0">#REF!</definedName>
    <definedName name="SPENING" localSheetId="11">#REF!</definedName>
    <definedName name="SPENING" localSheetId="12">#REF!</definedName>
    <definedName name="SPENING" localSheetId="14">#REF!</definedName>
    <definedName name="SPENING" localSheetId="1">#REF!</definedName>
    <definedName name="SPENING" localSheetId="7">#REF!</definedName>
    <definedName name="SPENING" localSheetId="9">#REF!</definedName>
    <definedName name="SPENING" localSheetId="10">#REF!</definedName>
    <definedName name="SPENING">#REF!</definedName>
    <definedName name="spk1p" localSheetId="8">[10]_REF!#REF!</definedName>
    <definedName name="spk1p" localSheetId="13">[10]_REF!#REF!</definedName>
    <definedName name="spk1p" localSheetId="0">[10]_REF!#REF!</definedName>
    <definedName name="spk1p" localSheetId="11">[10]_REF!#REF!</definedName>
    <definedName name="spk1p" localSheetId="12">[10]_REF!#REF!</definedName>
    <definedName name="spk1p" localSheetId="14">[10]_REF!#REF!</definedName>
    <definedName name="spk1p" localSheetId="1">[10]_REF!#REF!</definedName>
    <definedName name="spk1p" localSheetId="7">[10]_REF!#REF!</definedName>
    <definedName name="spk1p" localSheetId="9">[10]_REF!#REF!</definedName>
    <definedName name="spk1p" localSheetId="10">[10]_REF!#REF!</definedName>
    <definedName name="spk1p">[10]_REF!#REF!</definedName>
    <definedName name="spk3p" localSheetId="8">[10]lam_moi!#REF!</definedName>
    <definedName name="spk3p" localSheetId="13">[10]lam_moi!#REF!</definedName>
    <definedName name="spk3p" localSheetId="0">[10]lam_moi!#REF!</definedName>
    <definedName name="spk3p" localSheetId="11">[10]lam_moi!#REF!</definedName>
    <definedName name="spk3p" localSheetId="12">[10]lam_moi!#REF!</definedName>
    <definedName name="spk3p" localSheetId="14">[10]lam_moi!#REF!</definedName>
    <definedName name="spk3p" localSheetId="1">[10]lam_moi!#REF!</definedName>
    <definedName name="spk3p" localSheetId="7">[10]lam_moi!#REF!</definedName>
    <definedName name="spk3p" localSheetId="9">[10]lam_moi!#REF!</definedName>
    <definedName name="spk3p" localSheetId="10">[10]lam_moi!#REF!</definedName>
    <definedName name="spk3p">[10]lam_moi!#REF!</definedName>
    <definedName name="Spl.IIa">[31]ANALISA!$H$173</definedName>
    <definedName name="Spl.IIc">[31]ANALISA!$H$203</definedName>
    <definedName name="Spl.IId">[31]ANALISA!$H$215</definedName>
    <definedName name="Spl.IIe">[31]ANALISA!$H$241</definedName>
    <definedName name="Spl.IIf">[31]ANALISA!$H$251</definedName>
    <definedName name="Spl.IIIa">[31]ANALISA!$H$616</definedName>
    <definedName name="Spl.IIIb">[31]ANALISA!$H$628</definedName>
    <definedName name="Spl.IIIc" localSheetId="8">[31]ANALISA!#REF!</definedName>
    <definedName name="Spl.IIIc" localSheetId="13">[31]ANALISA!#REF!</definedName>
    <definedName name="Spl.IIIc" localSheetId="0">[31]ANALISA!#REF!</definedName>
    <definedName name="Spl.IIIc" localSheetId="11">[31]ANALISA!#REF!</definedName>
    <definedName name="Spl.IIIc" localSheetId="12">[31]ANALISA!#REF!</definedName>
    <definedName name="Spl.IIIc" localSheetId="14">[31]ANALISA!#REF!</definedName>
    <definedName name="Spl.IIIc" localSheetId="1">[31]ANALISA!#REF!</definedName>
    <definedName name="Spl.IIIc" localSheetId="7">[31]ANALISA!#REF!</definedName>
    <definedName name="Spl.IIIc" localSheetId="9">[31]ANALISA!#REF!</definedName>
    <definedName name="Spl.IIIc" localSheetId="10">[31]ANALISA!#REF!</definedName>
    <definedName name="Spl.IIIc">[31]ANALISA!#REF!</definedName>
    <definedName name="Spl.IIId" localSheetId="8">[31]ANALISA!#REF!</definedName>
    <definedName name="Spl.IIId" localSheetId="13">[31]ANALISA!#REF!</definedName>
    <definedName name="Spl.IIId" localSheetId="0">[31]ANALISA!#REF!</definedName>
    <definedName name="Spl.IIId" localSheetId="11">[31]ANALISA!#REF!</definedName>
    <definedName name="Spl.IIId" localSheetId="12">[31]ANALISA!#REF!</definedName>
    <definedName name="Spl.IIId" localSheetId="14">[31]ANALISA!#REF!</definedName>
    <definedName name="Spl.IIId" localSheetId="1">[31]ANALISA!#REF!</definedName>
    <definedName name="Spl.IIId" localSheetId="7">[31]ANALISA!#REF!</definedName>
    <definedName name="Spl.IIId" localSheetId="9">[31]ANALISA!#REF!</definedName>
    <definedName name="Spl.IIId" localSheetId="10">[31]ANALISA!#REF!</definedName>
    <definedName name="Spl.IIId">[31]ANALISA!#REF!</definedName>
    <definedName name="Spl.IIIe">[31]ANALISA!$H$640</definedName>
    <definedName name="Spl.IXb">[31]ANALISA!$H$791</definedName>
    <definedName name="Spl.Va">[31]ANALISA!$H$486</definedName>
    <definedName name="Spl.Vb">[31]ANALISA!$H$493</definedName>
    <definedName name="Spl.Vc">[31]ANALISA!$H$501</definedName>
    <definedName name="Spl.Vd">[31]ANALISA!$H$510</definedName>
    <definedName name="Spl.Ve">[31]ANALISA!$H$519</definedName>
    <definedName name="Spl.Vf" localSheetId="8">[31]ANALISA!#REF!</definedName>
    <definedName name="Spl.Vf" localSheetId="13">[31]ANALISA!#REF!</definedName>
    <definedName name="Spl.Vf" localSheetId="0">[31]ANALISA!#REF!</definedName>
    <definedName name="Spl.Vf" localSheetId="11">[31]ANALISA!#REF!</definedName>
    <definedName name="Spl.Vf" localSheetId="12">[31]ANALISA!#REF!</definedName>
    <definedName name="Spl.Vf" localSheetId="14">[31]ANALISA!#REF!</definedName>
    <definedName name="Spl.Vf" localSheetId="1">[31]ANALISA!#REF!</definedName>
    <definedName name="Spl.Vf" localSheetId="7">[31]ANALISA!#REF!</definedName>
    <definedName name="Spl.Vf" localSheetId="9">[31]ANALISA!#REF!</definedName>
    <definedName name="Spl.Vf" localSheetId="10">[31]ANALISA!#REF!</definedName>
    <definedName name="Spl.Vf">[31]ANALISA!#REF!</definedName>
    <definedName name="Spl.Vk" localSheetId="8">[31]ANALISA!#REF!</definedName>
    <definedName name="Spl.Vk" localSheetId="13">[31]ANALISA!#REF!</definedName>
    <definedName name="Spl.Vk" localSheetId="0">[31]ANALISA!#REF!</definedName>
    <definedName name="Spl.Vk" localSheetId="11">[31]ANALISA!#REF!</definedName>
    <definedName name="Spl.Vk" localSheetId="12">[31]ANALISA!#REF!</definedName>
    <definedName name="Spl.Vk" localSheetId="14">[31]ANALISA!#REF!</definedName>
    <definedName name="Spl.Vk" localSheetId="1">[31]ANALISA!#REF!</definedName>
    <definedName name="Spl.Vk" localSheetId="7">[31]ANALISA!#REF!</definedName>
    <definedName name="Spl.Vk" localSheetId="9">[31]ANALISA!#REF!</definedName>
    <definedName name="Spl.Vk" localSheetId="10">[31]ANALISA!#REF!</definedName>
    <definedName name="Spl.Vk">[31]ANALISA!#REF!</definedName>
    <definedName name="Spl.Vl">[31]ANALISA!$H$548</definedName>
    <definedName name="Spl.Vm" localSheetId="8">[31]ANALISA!#REF!</definedName>
    <definedName name="Spl.Vm" localSheetId="13">[31]ANALISA!#REF!</definedName>
    <definedName name="Spl.Vm" localSheetId="0">[31]ANALISA!#REF!</definedName>
    <definedName name="Spl.Vm" localSheetId="11">[31]ANALISA!#REF!</definedName>
    <definedName name="Spl.Vm" localSheetId="12">[31]ANALISA!#REF!</definedName>
    <definedName name="Spl.Vm" localSheetId="14">[31]ANALISA!#REF!</definedName>
    <definedName name="Spl.Vm" localSheetId="1">[31]ANALISA!#REF!</definedName>
    <definedName name="Spl.Vm" localSheetId="7">[31]ANALISA!#REF!</definedName>
    <definedName name="Spl.Vm" localSheetId="9">[31]ANALISA!#REF!</definedName>
    <definedName name="Spl.Vm" localSheetId="10">[31]ANALISA!#REF!</definedName>
    <definedName name="Spl.Vm">[31]ANALISA!#REF!</definedName>
    <definedName name="split" localSheetId="8">#REF!</definedName>
    <definedName name="split" localSheetId="13">#REF!</definedName>
    <definedName name="split" localSheetId="0">#REF!</definedName>
    <definedName name="split" localSheetId="11">#REF!</definedName>
    <definedName name="split" localSheetId="12">#REF!</definedName>
    <definedName name="split" localSheetId="14">#REF!</definedName>
    <definedName name="split" localSheetId="1">#REF!</definedName>
    <definedName name="split" localSheetId="7">#REF!</definedName>
    <definedName name="split" localSheetId="9">#REF!</definedName>
    <definedName name="split" localSheetId="10">#REF!</definedName>
    <definedName name="split">#REF!</definedName>
    <definedName name="split_1" localSheetId="8">#REF!</definedName>
    <definedName name="split_1" localSheetId="13">#REF!</definedName>
    <definedName name="split_1" localSheetId="0">#REF!</definedName>
    <definedName name="split_1" localSheetId="11">#REF!</definedName>
    <definedName name="split_1" localSheetId="12">#REF!</definedName>
    <definedName name="split_1" localSheetId="14">#REF!</definedName>
    <definedName name="split_1" localSheetId="1">#REF!</definedName>
    <definedName name="split_1" localSheetId="7">#REF!</definedName>
    <definedName name="split_1" localSheetId="9">#REF!</definedName>
    <definedName name="split_1" localSheetId="10">#REF!</definedName>
    <definedName name="split_1">#REF!</definedName>
    <definedName name="split_2" localSheetId="8">#REF!</definedName>
    <definedName name="split_2" localSheetId="13">#REF!</definedName>
    <definedName name="split_2" localSheetId="0">#REF!</definedName>
    <definedName name="split_2" localSheetId="11">#REF!</definedName>
    <definedName name="split_2" localSheetId="12">#REF!</definedName>
    <definedName name="split_2" localSheetId="14">#REF!</definedName>
    <definedName name="split_2" localSheetId="1">#REF!</definedName>
    <definedName name="split_2" localSheetId="7">#REF!</definedName>
    <definedName name="split_2" localSheetId="9">#REF!</definedName>
    <definedName name="split_2" localSheetId="10">#REF!</definedName>
    <definedName name="split_2">#REF!</definedName>
    <definedName name="split_3" localSheetId="8">#REF!</definedName>
    <definedName name="split_3" localSheetId="13">#REF!</definedName>
    <definedName name="split_3" localSheetId="0">#REF!</definedName>
    <definedName name="split_3" localSheetId="11">#REF!</definedName>
    <definedName name="split_3" localSheetId="12">#REF!</definedName>
    <definedName name="split_3" localSheetId="14">#REF!</definedName>
    <definedName name="split_3" localSheetId="1">#REF!</definedName>
    <definedName name="split_3" localSheetId="7">#REF!</definedName>
    <definedName name="split_3" localSheetId="9">#REF!</definedName>
    <definedName name="split_3" localSheetId="10">#REF!</definedName>
    <definedName name="split_3">#REF!</definedName>
    <definedName name="SPRAYER">[14]Peralatan!$A$119:$J$177</definedName>
    <definedName name="SREHAB" localSheetId="8">#REF!</definedName>
    <definedName name="SREHAB" localSheetId="13">#REF!</definedName>
    <definedName name="SREHAB" localSheetId="0">#REF!</definedName>
    <definedName name="SREHAB" localSheetId="11">#REF!</definedName>
    <definedName name="SREHAB" localSheetId="12">#REF!</definedName>
    <definedName name="SREHAB" localSheetId="14">#REF!</definedName>
    <definedName name="SREHAB" localSheetId="1">#REF!</definedName>
    <definedName name="SREHAB" localSheetId="7">#REF!</definedName>
    <definedName name="SREHAB" localSheetId="9">#REF!</definedName>
    <definedName name="SREHAB" localSheetId="10">#REF!</definedName>
    <definedName name="SREHAB">#REF!</definedName>
    <definedName name="SS_3.11" localSheetId="8">#REF!</definedName>
    <definedName name="SS_3.11" localSheetId="13">#REF!</definedName>
    <definedName name="SS_3.11" localSheetId="0">#REF!</definedName>
    <definedName name="SS_3.11" localSheetId="11">#REF!</definedName>
    <definedName name="SS_3.11" localSheetId="12">#REF!</definedName>
    <definedName name="SS_3.11" localSheetId="14">#REF!</definedName>
    <definedName name="SS_3.11" localSheetId="1">#REF!</definedName>
    <definedName name="SS_3.11" localSheetId="7">#REF!</definedName>
    <definedName name="SS_3.11" localSheetId="9">#REF!</definedName>
    <definedName name="SS_3.11" localSheetId="10">#REF!</definedName>
    <definedName name="SS_3.11">#REF!</definedName>
    <definedName name="SS_8.01_1_" localSheetId="8">#REF!</definedName>
    <definedName name="SS_8.01_1_" localSheetId="13">#REF!</definedName>
    <definedName name="SS_8.01_1_" localSheetId="0">#REF!</definedName>
    <definedName name="SS_8.01_1_" localSheetId="11">#REF!</definedName>
    <definedName name="SS_8.01_1_" localSheetId="12">#REF!</definedName>
    <definedName name="SS_8.01_1_" localSheetId="14">#REF!</definedName>
    <definedName name="SS_8.01_1_" localSheetId="1">#REF!</definedName>
    <definedName name="SS_8.01_1_" localSheetId="7">#REF!</definedName>
    <definedName name="SS_8.01_1_" localSheetId="9">#REF!</definedName>
    <definedName name="SS_8.01_1_" localSheetId="10">#REF!</definedName>
    <definedName name="SS_8.01_1_">#REF!</definedName>
    <definedName name="SS_8.01_11_A" localSheetId="8">#REF!</definedName>
    <definedName name="SS_8.01_11_A" localSheetId="13">#REF!</definedName>
    <definedName name="SS_8.01_11_A" localSheetId="0">#REF!</definedName>
    <definedName name="SS_8.01_11_A" localSheetId="11">#REF!</definedName>
    <definedName name="SS_8.01_11_A" localSheetId="12">#REF!</definedName>
    <definedName name="SS_8.01_11_A" localSheetId="14">#REF!</definedName>
    <definedName name="SS_8.01_11_A" localSheetId="1">#REF!</definedName>
    <definedName name="SS_8.01_11_A" localSheetId="7">#REF!</definedName>
    <definedName name="SS_8.01_11_A" localSheetId="9">#REF!</definedName>
    <definedName name="SS_8.01_11_A" localSheetId="10">#REF!</definedName>
    <definedName name="SS_8.01_11_A">#REF!</definedName>
    <definedName name="SS_8.01_2_" localSheetId="8">#REF!</definedName>
    <definedName name="SS_8.01_2_" localSheetId="13">#REF!</definedName>
    <definedName name="SS_8.01_2_" localSheetId="0">#REF!</definedName>
    <definedName name="SS_8.01_2_" localSheetId="11">#REF!</definedName>
    <definedName name="SS_8.01_2_" localSheetId="12">#REF!</definedName>
    <definedName name="SS_8.01_2_" localSheetId="14">#REF!</definedName>
    <definedName name="SS_8.01_2_" localSheetId="1">#REF!</definedName>
    <definedName name="SS_8.01_2_" localSheetId="7">#REF!</definedName>
    <definedName name="SS_8.01_2_" localSheetId="9">#REF!</definedName>
    <definedName name="SS_8.01_2_" localSheetId="10">#REF!</definedName>
    <definedName name="SS_8.01_2_">#REF!</definedName>
    <definedName name="SS_8.01_3_" localSheetId="8">#REF!</definedName>
    <definedName name="SS_8.01_3_" localSheetId="13">#REF!</definedName>
    <definedName name="SS_8.01_3_" localSheetId="0">#REF!</definedName>
    <definedName name="SS_8.01_3_" localSheetId="11">#REF!</definedName>
    <definedName name="SS_8.01_3_" localSheetId="12">#REF!</definedName>
    <definedName name="SS_8.01_3_" localSheetId="14">#REF!</definedName>
    <definedName name="SS_8.01_3_" localSheetId="1">#REF!</definedName>
    <definedName name="SS_8.01_3_" localSheetId="7">#REF!</definedName>
    <definedName name="SS_8.01_3_" localSheetId="9">#REF!</definedName>
    <definedName name="SS_8.01_3_" localSheetId="10">#REF!</definedName>
    <definedName name="SS_8.01_3_">#REF!</definedName>
    <definedName name="SS_8.04_1_A" localSheetId="8">#REF!</definedName>
    <definedName name="SS_8.04_1_A" localSheetId="13">#REF!</definedName>
    <definedName name="SS_8.04_1_A" localSheetId="0">#REF!</definedName>
    <definedName name="SS_8.04_1_A" localSheetId="11">#REF!</definedName>
    <definedName name="SS_8.04_1_A" localSheetId="12">#REF!</definedName>
    <definedName name="SS_8.04_1_A" localSheetId="14">#REF!</definedName>
    <definedName name="SS_8.04_1_A" localSheetId="1">#REF!</definedName>
    <definedName name="SS_8.04_1_A" localSheetId="7">#REF!</definedName>
    <definedName name="SS_8.04_1_A" localSheetId="9">#REF!</definedName>
    <definedName name="SS_8.04_1_A" localSheetId="10">#REF!</definedName>
    <definedName name="SS_8.04_1_A">#REF!</definedName>
    <definedName name="SS_9.05_3_" localSheetId="8">#REF!</definedName>
    <definedName name="SS_9.05_3_" localSheetId="13">#REF!</definedName>
    <definedName name="SS_9.05_3_" localSheetId="0">#REF!</definedName>
    <definedName name="SS_9.05_3_" localSheetId="11">#REF!</definedName>
    <definedName name="SS_9.05_3_" localSheetId="12">#REF!</definedName>
    <definedName name="SS_9.05_3_" localSheetId="14">#REF!</definedName>
    <definedName name="SS_9.05_3_" localSheetId="1">#REF!</definedName>
    <definedName name="SS_9.05_3_" localSheetId="7">#REF!</definedName>
    <definedName name="SS_9.05_3_" localSheetId="9">#REF!</definedName>
    <definedName name="SS_9.05_3_" localSheetId="10">#REF!</definedName>
    <definedName name="SS_9.05_3_">#REF!</definedName>
    <definedName name="Sshedule" localSheetId="8">#REF!</definedName>
    <definedName name="Sshedule" localSheetId="13">#REF!</definedName>
    <definedName name="Sshedule" localSheetId="0">#REF!</definedName>
    <definedName name="Sshedule" localSheetId="11">#REF!</definedName>
    <definedName name="Sshedule" localSheetId="12">#REF!</definedName>
    <definedName name="Sshedule" localSheetId="14">#REF!</definedName>
    <definedName name="Sshedule" localSheetId="1">#REF!</definedName>
    <definedName name="Sshedule" localSheetId="7">#REF!</definedName>
    <definedName name="Sshedule" localSheetId="9">#REF!</definedName>
    <definedName name="Sshedule" localSheetId="10">#REF!</definedName>
    <definedName name="Sshedule">#REF!</definedName>
    <definedName name="st3p" localSheetId="8">[10]lam_moi!#REF!</definedName>
    <definedName name="st3p" localSheetId="13">[10]lam_moi!#REF!</definedName>
    <definedName name="st3p" localSheetId="0">[10]lam_moi!#REF!</definedName>
    <definedName name="st3p" localSheetId="11">[10]lam_moi!#REF!</definedName>
    <definedName name="st3p" localSheetId="12">[10]lam_moi!#REF!</definedName>
    <definedName name="st3p" localSheetId="14">[10]lam_moi!#REF!</definedName>
    <definedName name="st3p" localSheetId="1">[10]lam_moi!#REF!</definedName>
    <definedName name="st3p" localSheetId="7">[10]lam_moi!#REF!</definedName>
    <definedName name="st3p" localSheetId="9">[10]lam_moi!#REF!</definedName>
    <definedName name="st3p" localSheetId="10">[10]lam_moi!#REF!</definedName>
    <definedName name="st3p">[10]lam_moi!#REF!</definedName>
    <definedName name="stamper" localSheetId="8">[80]harga!#REF!</definedName>
    <definedName name="stamper" localSheetId="13">[80]harga!#REF!</definedName>
    <definedName name="stamper" localSheetId="0">[80]harga!#REF!</definedName>
    <definedName name="stamper" localSheetId="11">[80]harga!#REF!</definedName>
    <definedName name="stamper" localSheetId="12">[80]harga!#REF!</definedName>
    <definedName name="stamper" localSheetId="14">[80]harga!#REF!</definedName>
    <definedName name="stamper" localSheetId="1">[80]harga!#REF!</definedName>
    <definedName name="stamper" localSheetId="7">[80]harga!#REF!</definedName>
    <definedName name="stamper" localSheetId="9">[80]harga!#REF!</definedName>
    <definedName name="stamper" localSheetId="10">[80]harga!#REF!</definedName>
    <definedName name="stamper">[80]harga!#REF!</definedName>
    <definedName name="statika" localSheetId="8">#REF!</definedName>
    <definedName name="statika" localSheetId="13">#REF!</definedName>
    <definedName name="statika" localSheetId="0">#REF!</definedName>
    <definedName name="statika" localSheetId="11">#REF!</definedName>
    <definedName name="statika" localSheetId="12">#REF!</definedName>
    <definedName name="statika" localSheetId="14">#REF!</definedName>
    <definedName name="statika" localSheetId="1">#REF!</definedName>
    <definedName name="statika" localSheetId="7">#REF!</definedName>
    <definedName name="statika" localSheetId="9">#REF!</definedName>
    <definedName name="statika" localSheetId="10">#REF!</definedName>
    <definedName name="statika">#REF!</definedName>
    <definedName name="stektiang" localSheetId="8">#REF!</definedName>
    <definedName name="stektiang" localSheetId="13">#REF!</definedName>
    <definedName name="stektiang" localSheetId="0">#REF!</definedName>
    <definedName name="stektiang" localSheetId="11">#REF!</definedName>
    <definedName name="stektiang" localSheetId="12">#REF!</definedName>
    <definedName name="stektiang" localSheetId="14">#REF!</definedName>
    <definedName name="stektiang" localSheetId="1">#REF!</definedName>
    <definedName name="stektiang" localSheetId="7">#REF!</definedName>
    <definedName name="stektiang" localSheetId="9">#REF!</definedName>
    <definedName name="stektiang" localSheetId="10">#REF!</definedName>
    <definedName name="stektiang">#REF!</definedName>
    <definedName name="stone" localSheetId="8">#REF!</definedName>
    <definedName name="stone" localSheetId="13">#REF!</definedName>
    <definedName name="stone" localSheetId="0">#REF!</definedName>
    <definedName name="stone" localSheetId="11">#REF!</definedName>
    <definedName name="stone" localSheetId="12">#REF!</definedName>
    <definedName name="stone" localSheetId="14">#REF!</definedName>
    <definedName name="stone" localSheetId="1">#REF!</definedName>
    <definedName name="stone" localSheetId="7">#REF!</definedName>
    <definedName name="stone" localSheetId="9">#REF!</definedName>
    <definedName name="stone" localSheetId="10">#REF!</definedName>
    <definedName name="stone">#REF!</definedName>
    <definedName name="STONECRUSHER">[14]Peralatan!$A$1181:$J$1239</definedName>
    <definedName name="stopkontak" localSheetId="8">'[33]harga lama'!#REF!</definedName>
    <definedName name="stopkontak" localSheetId="13">'[33]harga lama'!#REF!</definedName>
    <definedName name="stopkontak" localSheetId="0">'[33]harga lama'!#REF!</definedName>
    <definedName name="stopkontak" localSheetId="11">'[33]harga lama'!#REF!</definedName>
    <definedName name="stopkontak" localSheetId="12">'[33]harga lama'!#REF!</definedName>
    <definedName name="stopkontak" localSheetId="14">'[33]harga lama'!#REF!</definedName>
    <definedName name="stopkontak" localSheetId="1">'[33]harga lama'!#REF!</definedName>
    <definedName name="stopkontak" localSheetId="7">'[33]harga lama'!#REF!</definedName>
    <definedName name="stopkontak" localSheetId="9">'[33]harga lama'!#REF!</definedName>
    <definedName name="stopkontak" localSheetId="10">'[33]harga lama'!#REF!</definedName>
    <definedName name="stopkontak">'[33]harga lama'!#REF!</definedName>
    <definedName name="STRUKTUR" localSheetId="8">#REF!</definedName>
    <definedName name="STRUKTUR" localSheetId="13">#REF!</definedName>
    <definedName name="STRUKTUR" localSheetId="0">#REF!</definedName>
    <definedName name="STRUKTUR" localSheetId="11">#REF!</definedName>
    <definedName name="STRUKTUR" localSheetId="12">#REF!</definedName>
    <definedName name="STRUKTUR" localSheetId="14">#REF!</definedName>
    <definedName name="STRUKTUR" localSheetId="1">#REF!</definedName>
    <definedName name="STRUKTUR" localSheetId="7">#REF!</definedName>
    <definedName name="STRUKTUR" localSheetId="9">#REF!</definedName>
    <definedName name="STRUKTUR" localSheetId="10">#REF!</definedName>
    <definedName name="STRUKTUR">#REF!</definedName>
    <definedName name="STRUKTUR_1" localSheetId="8">'[16]Kuantitas &amp; Harga'!#REF!</definedName>
    <definedName name="STRUKTUR_1" localSheetId="13">'[16]Kuantitas &amp; Harga'!#REF!</definedName>
    <definedName name="STRUKTUR_1" localSheetId="0">'[16]Kuantitas &amp; Harga'!#REF!</definedName>
    <definedName name="STRUKTUR_1" localSheetId="11">'[16]Kuantitas &amp; Harga'!#REF!</definedName>
    <definedName name="STRUKTUR_1" localSheetId="12">'[16]Kuantitas &amp; Harga'!#REF!</definedName>
    <definedName name="STRUKTUR_1" localSheetId="14">'[16]Kuantitas &amp; Harga'!#REF!</definedName>
    <definedName name="STRUKTUR_1" localSheetId="1">'[16]Kuantitas &amp; Harga'!#REF!</definedName>
    <definedName name="STRUKTUR_1" localSheetId="7">'[16]Kuantitas &amp; Harga'!#REF!</definedName>
    <definedName name="STRUKTUR_1" localSheetId="9">'[16]Kuantitas &amp; Harga'!#REF!</definedName>
    <definedName name="STRUKTUR_1" localSheetId="10">'[16]Kuantitas &amp; Harga'!#REF!</definedName>
    <definedName name="STRUKTUR_1">'[16]Kuantitas &amp; Harga'!#REF!</definedName>
    <definedName name="STRUKTUR_2" localSheetId="8">'[16]Kuantitas &amp; Harga'!#REF!</definedName>
    <definedName name="STRUKTUR_2" localSheetId="13">'[16]Kuantitas &amp; Harga'!#REF!</definedName>
    <definedName name="STRUKTUR_2" localSheetId="0">'[16]Kuantitas &amp; Harga'!#REF!</definedName>
    <definedName name="STRUKTUR_2" localSheetId="11">'[16]Kuantitas &amp; Harga'!#REF!</definedName>
    <definedName name="STRUKTUR_2" localSheetId="12">'[16]Kuantitas &amp; Harga'!#REF!</definedName>
    <definedName name="STRUKTUR_2" localSheetId="14">'[16]Kuantitas &amp; Harga'!#REF!</definedName>
    <definedName name="STRUKTUR_2" localSheetId="1">'[16]Kuantitas &amp; Harga'!#REF!</definedName>
    <definedName name="STRUKTUR_2" localSheetId="7">'[16]Kuantitas &amp; Harga'!#REF!</definedName>
    <definedName name="STRUKTUR_2" localSheetId="9">'[16]Kuantitas &amp; Harga'!#REF!</definedName>
    <definedName name="STRUKTUR_2" localSheetId="10">'[16]Kuantitas &amp; Harga'!#REF!</definedName>
    <definedName name="STRUKTUR_2">'[16]Kuantitas &amp; Harga'!#REF!</definedName>
    <definedName name="STRUKTUR_3" localSheetId="8">'[16]Kuantitas &amp; Harga'!#REF!</definedName>
    <definedName name="STRUKTUR_3" localSheetId="13">'[16]Kuantitas &amp; Harga'!#REF!</definedName>
    <definedName name="STRUKTUR_3" localSheetId="0">'[16]Kuantitas &amp; Harga'!#REF!</definedName>
    <definedName name="STRUKTUR_3" localSheetId="11">'[16]Kuantitas &amp; Harga'!#REF!</definedName>
    <definedName name="STRUKTUR_3" localSheetId="12">'[16]Kuantitas &amp; Harga'!#REF!</definedName>
    <definedName name="STRUKTUR_3" localSheetId="14">'[16]Kuantitas &amp; Harga'!#REF!</definedName>
    <definedName name="STRUKTUR_3" localSheetId="1">'[16]Kuantitas &amp; Harga'!#REF!</definedName>
    <definedName name="STRUKTUR_3" localSheetId="7">'[16]Kuantitas &amp; Harga'!#REF!</definedName>
    <definedName name="STRUKTUR_3" localSheetId="9">'[16]Kuantitas &amp; Harga'!#REF!</definedName>
    <definedName name="STRUKTUR_3" localSheetId="10">'[16]Kuantitas &amp; Harga'!#REF!</definedName>
    <definedName name="STRUKTUR_3">'[16]Kuantitas &amp; Harga'!#REF!</definedName>
    <definedName name="SUB" localSheetId="8">[44]Analisa!#REF!</definedName>
    <definedName name="SUB" localSheetId="13">[44]Analisa!#REF!</definedName>
    <definedName name="SUB" localSheetId="0">[44]Analisa!#REF!</definedName>
    <definedName name="SUB" localSheetId="11">[44]Analisa!#REF!</definedName>
    <definedName name="SUB" localSheetId="12">[44]Analisa!#REF!</definedName>
    <definedName name="SUB" localSheetId="14">[44]Analisa!#REF!</definedName>
    <definedName name="SUB" localSheetId="1">[44]Analisa!#REF!</definedName>
    <definedName name="SUB" localSheetId="7">[44]Analisa!#REF!</definedName>
    <definedName name="SUB" localSheetId="9">[44]Analisa!#REF!</definedName>
    <definedName name="SUB" localSheetId="10">[44]Analisa!#REF!</definedName>
    <definedName name="SUB">[44]Analisa!#REF!</definedName>
    <definedName name="sum" localSheetId="8">#REF!</definedName>
    <definedName name="sum" localSheetId="13">#REF!</definedName>
    <definedName name="sum" localSheetId="0">#REF!</definedName>
    <definedName name="sum" localSheetId="11">#REF!</definedName>
    <definedName name="sum" localSheetId="12">#REF!</definedName>
    <definedName name="sum" localSheetId="14">#REF!</definedName>
    <definedName name="sum" localSheetId="1">#REF!</definedName>
    <definedName name="sum" localSheetId="7">#REF!</definedName>
    <definedName name="sum" localSheetId="9">#REF!</definedName>
    <definedName name="sum" localSheetId="10">#REF!</definedName>
    <definedName name="sum">#REF!</definedName>
    <definedName name="Supl.Id">[84]ANALISA!$H$53</definedName>
    <definedName name="Supl.Vg" localSheetId="8">[31]ANALISA!#REF!</definedName>
    <definedName name="Supl.Vg" localSheetId="13">[31]ANALISA!#REF!</definedName>
    <definedName name="Supl.Vg" localSheetId="0">[31]ANALISA!#REF!</definedName>
    <definedName name="Supl.Vg" localSheetId="11">[31]ANALISA!#REF!</definedName>
    <definedName name="Supl.Vg" localSheetId="12">[31]ANALISA!#REF!</definedName>
    <definedName name="Supl.Vg" localSheetId="14">[31]ANALISA!#REF!</definedName>
    <definedName name="Supl.Vg" localSheetId="1">[31]ANALISA!#REF!</definedName>
    <definedName name="Supl.Vg" localSheetId="7">[31]ANALISA!#REF!</definedName>
    <definedName name="Supl.Vg" localSheetId="9">[31]ANALISA!#REF!</definedName>
    <definedName name="Supl.Vg" localSheetId="10">[31]ANALISA!#REF!</definedName>
    <definedName name="Supl.Vg">[31]ANALISA!#REF!</definedName>
    <definedName name="Supl.Vh">[31]ANALISA!$H$534</definedName>
    <definedName name="Supl.Vi" localSheetId="8">[31]ANALISA!#REF!</definedName>
    <definedName name="Supl.Vi" localSheetId="13">[31]ANALISA!#REF!</definedName>
    <definedName name="Supl.Vi" localSheetId="0">[31]ANALISA!#REF!</definedName>
    <definedName name="Supl.Vi" localSheetId="11">[31]ANALISA!#REF!</definedName>
    <definedName name="Supl.Vi" localSheetId="12">[31]ANALISA!#REF!</definedName>
    <definedName name="Supl.Vi" localSheetId="14">[31]ANALISA!#REF!</definedName>
    <definedName name="Supl.Vi" localSheetId="1">[31]ANALISA!#REF!</definedName>
    <definedName name="Supl.Vi" localSheetId="7">[31]ANALISA!#REF!</definedName>
    <definedName name="Supl.Vi" localSheetId="9">[31]ANALISA!#REF!</definedName>
    <definedName name="Supl.Vi" localSheetId="10">[31]ANALISA!#REF!</definedName>
    <definedName name="Supl.Vi">[31]ANALISA!#REF!</definedName>
    <definedName name="survey" localSheetId="8">#REF!</definedName>
    <definedName name="survey" localSheetId="13">#REF!</definedName>
    <definedName name="survey" localSheetId="0">#REF!</definedName>
    <definedName name="survey" localSheetId="11">#REF!</definedName>
    <definedName name="survey" localSheetId="12">#REF!</definedName>
    <definedName name="survey" localSheetId="14">#REF!</definedName>
    <definedName name="survey" localSheetId="1">#REF!</definedName>
    <definedName name="survey" localSheetId="7">#REF!</definedName>
    <definedName name="survey" localSheetId="9">#REF!</definedName>
    <definedName name="survey" localSheetId="10">#REF!</definedName>
    <definedName name="survey">#REF!</definedName>
    <definedName name="surveyor">[43]HARGA!$D$19</definedName>
    <definedName name="sw" localSheetId="8">#REF!</definedName>
    <definedName name="sw" localSheetId="13">#REF!</definedName>
    <definedName name="sw" localSheetId="0">#REF!</definedName>
    <definedName name="sw" localSheetId="11">#REF!</definedName>
    <definedName name="sw" localSheetId="12">#REF!</definedName>
    <definedName name="sw" localSheetId="14">#REF!</definedName>
    <definedName name="sw" localSheetId="1">#REF!</definedName>
    <definedName name="sw" localSheetId="7">#REF!</definedName>
    <definedName name="sw" localSheetId="9">#REF!</definedName>
    <definedName name="sw" localSheetId="10">#REF!</definedName>
    <definedName name="sw">#REF!</definedName>
    <definedName name="T">[1]BHN!$E$11</definedName>
    <definedName name="T_1" localSheetId="8">#REF!</definedName>
    <definedName name="T_1" localSheetId="13">#REF!</definedName>
    <definedName name="T_1" localSheetId="0">#REF!</definedName>
    <definedName name="T_1" localSheetId="11">#REF!</definedName>
    <definedName name="T_1" localSheetId="12">#REF!</definedName>
    <definedName name="T_1" localSheetId="14">#REF!</definedName>
    <definedName name="T_1" localSheetId="1">#REF!</definedName>
    <definedName name="T_1" localSheetId="7">#REF!</definedName>
    <definedName name="T_1" localSheetId="9">#REF!</definedName>
    <definedName name="T_1" localSheetId="10">#REF!</definedName>
    <definedName name="T_1">#REF!</definedName>
    <definedName name="T_2" localSheetId="8">#REF!</definedName>
    <definedName name="T_2" localSheetId="13">#REF!</definedName>
    <definedName name="T_2" localSheetId="0">#REF!</definedName>
    <definedName name="T_2" localSheetId="11">#REF!</definedName>
    <definedName name="T_2" localSheetId="12">#REF!</definedName>
    <definedName name="T_2" localSheetId="14">#REF!</definedName>
    <definedName name="T_2" localSheetId="1">#REF!</definedName>
    <definedName name="T_2" localSheetId="7">#REF!</definedName>
    <definedName name="T_2" localSheetId="9">#REF!</definedName>
    <definedName name="T_2" localSheetId="10">#REF!</definedName>
    <definedName name="T_2">#REF!</definedName>
    <definedName name="t_3" localSheetId="8">[68]Meto!#REF!</definedName>
    <definedName name="t_3" localSheetId="13">[68]Meto!#REF!</definedName>
    <definedName name="t_3" localSheetId="0">[68]Meto!#REF!</definedName>
    <definedName name="t_3" localSheetId="11">[68]Meto!#REF!</definedName>
    <definedName name="t_3" localSheetId="12">[68]Meto!#REF!</definedName>
    <definedName name="t_3" localSheetId="14">[68]Meto!#REF!</definedName>
    <definedName name="t_3" localSheetId="1">[68]Meto!#REF!</definedName>
    <definedName name="t_3" localSheetId="7">[68]Meto!#REF!</definedName>
    <definedName name="t_3" localSheetId="9">[68]Meto!#REF!</definedName>
    <definedName name="t_3" localSheetId="10">[68]Meto!#REF!</definedName>
    <definedName name="t_3">[68]Meto!#REF!</definedName>
    <definedName name="t101p" localSheetId="8">#REF!</definedName>
    <definedName name="t101p" localSheetId="13">#REF!</definedName>
    <definedName name="t101p" localSheetId="0">#REF!</definedName>
    <definedName name="t101p" localSheetId="11">#REF!</definedName>
    <definedName name="t101p" localSheetId="12">#REF!</definedName>
    <definedName name="t101p" localSheetId="14">#REF!</definedName>
    <definedName name="t101p" localSheetId="1">#REF!</definedName>
    <definedName name="t101p" localSheetId="7">#REF!</definedName>
    <definedName name="t101p" localSheetId="9">#REF!</definedName>
    <definedName name="t101p" localSheetId="10">#REF!</definedName>
    <definedName name="t101p">#REF!</definedName>
    <definedName name="t103p" localSheetId="8">#REF!</definedName>
    <definedName name="t103p" localSheetId="13">#REF!</definedName>
    <definedName name="t103p" localSheetId="0">#REF!</definedName>
    <definedName name="t103p" localSheetId="11">#REF!</definedName>
    <definedName name="t103p" localSheetId="12">#REF!</definedName>
    <definedName name="t103p" localSheetId="14">#REF!</definedName>
    <definedName name="t103p" localSheetId="1">#REF!</definedName>
    <definedName name="t103p" localSheetId="7">#REF!</definedName>
    <definedName name="t103p" localSheetId="9">#REF!</definedName>
    <definedName name="t103p" localSheetId="10">#REF!</definedName>
    <definedName name="t103p">#REF!</definedName>
    <definedName name="t105mnc" localSheetId="8">[10]thao_go!#REF!</definedName>
    <definedName name="t105mnc" localSheetId="13">[10]thao_go!#REF!</definedName>
    <definedName name="t105mnc" localSheetId="0">[10]thao_go!#REF!</definedName>
    <definedName name="t105mnc" localSheetId="11">[10]thao_go!#REF!</definedName>
    <definedName name="t105mnc" localSheetId="12">[10]thao_go!#REF!</definedName>
    <definedName name="t105mnc" localSheetId="14">[10]thao_go!#REF!</definedName>
    <definedName name="t105mnc" localSheetId="1">[10]thao_go!#REF!</definedName>
    <definedName name="t105mnc" localSheetId="7">[10]thao_go!#REF!</definedName>
    <definedName name="t105mnc" localSheetId="9">[10]thao_go!#REF!</definedName>
    <definedName name="t105mnc" localSheetId="10">[10]thao_go!#REF!</definedName>
    <definedName name="t105mnc">[10]thao_go!#REF!</definedName>
    <definedName name="t10m" localSheetId="8">[10]lam_moi!#REF!</definedName>
    <definedName name="t10m" localSheetId="13">[10]lam_moi!#REF!</definedName>
    <definedName name="t10m" localSheetId="0">[10]lam_moi!#REF!</definedName>
    <definedName name="t10m" localSheetId="11">[10]lam_moi!#REF!</definedName>
    <definedName name="t10m" localSheetId="12">[10]lam_moi!#REF!</definedName>
    <definedName name="t10m" localSheetId="14">[10]lam_moi!#REF!</definedName>
    <definedName name="t10m" localSheetId="1">[10]lam_moi!#REF!</definedName>
    <definedName name="t10m" localSheetId="7">[10]lam_moi!#REF!</definedName>
    <definedName name="t10m" localSheetId="9">[10]lam_moi!#REF!</definedName>
    <definedName name="t10m" localSheetId="10">[10]lam_moi!#REF!</definedName>
    <definedName name="t10m">[10]lam_moi!#REF!</definedName>
    <definedName name="t10nc" localSheetId="8">[10]lam_moi!#REF!</definedName>
    <definedName name="t10nc" localSheetId="13">[10]lam_moi!#REF!</definedName>
    <definedName name="t10nc" localSheetId="0">[10]lam_moi!#REF!</definedName>
    <definedName name="t10nc" localSheetId="11">[10]lam_moi!#REF!</definedName>
    <definedName name="t10nc" localSheetId="12">[10]lam_moi!#REF!</definedName>
    <definedName name="t10nc" localSheetId="14">[10]lam_moi!#REF!</definedName>
    <definedName name="t10nc" localSheetId="1">[10]lam_moi!#REF!</definedName>
    <definedName name="t10nc" localSheetId="7">[10]lam_moi!#REF!</definedName>
    <definedName name="t10nc" localSheetId="9">[10]lam_moi!#REF!</definedName>
    <definedName name="t10nc" localSheetId="10">[10]lam_moi!#REF!</definedName>
    <definedName name="t10nc">[10]lam_moi!#REF!</definedName>
    <definedName name="t10nc1p" localSheetId="8">#REF!</definedName>
    <definedName name="t10nc1p" localSheetId="13">#REF!</definedName>
    <definedName name="t10nc1p" localSheetId="0">#REF!</definedName>
    <definedName name="t10nc1p" localSheetId="11">#REF!</definedName>
    <definedName name="t10nc1p" localSheetId="12">#REF!</definedName>
    <definedName name="t10nc1p" localSheetId="14">#REF!</definedName>
    <definedName name="t10nc1p" localSheetId="1">#REF!</definedName>
    <definedName name="t10nc1p" localSheetId="7">#REF!</definedName>
    <definedName name="t10nc1p" localSheetId="9">#REF!</definedName>
    <definedName name="t10nc1p" localSheetId="10">#REF!</definedName>
    <definedName name="t10nc1p">#REF!</definedName>
    <definedName name="t10ncm" localSheetId="8">[10]lam_moi!#REF!</definedName>
    <definedName name="t10ncm" localSheetId="13">[10]lam_moi!#REF!</definedName>
    <definedName name="t10ncm" localSheetId="0">[10]lam_moi!#REF!</definedName>
    <definedName name="t10ncm" localSheetId="11">[10]lam_moi!#REF!</definedName>
    <definedName name="t10ncm" localSheetId="12">[10]lam_moi!#REF!</definedName>
    <definedName name="t10ncm" localSheetId="14">[10]lam_moi!#REF!</definedName>
    <definedName name="t10ncm" localSheetId="1">[10]lam_moi!#REF!</definedName>
    <definedName name="t10ncm" localSheetId="7">[10]lam_moi!#REF!</definedName>
    <definedName name="t10ncm" localSheetId="9">[10]lam_moi!#REF!</definedName>
    <definedName name="t10ncm" localSheetId="10">[10]lam_moi!#REF!</definedName>
    <definedName name="t10ncm">[10]lam_moi!#REF!</definedName>
    <definedName name="t10vl" localSheetId="8">[10]lam_moi!#REF!</definedName>
    <definedName name="t10vl" localSheetId="13">[10]lam_moi!#REF!</definedName>
    <definedName name="t10vl" localSheetId="0">[10]lam_moi!#REF!</definedName>
    <definedName name="t10vl" localSheetId="11">[10]lam_moi!#REF!</definedName>
    <definedName name="t10vl" localSheetId="12">[10]lam_moi!#REF!</definedName>
    <definedName name="t10vl" localSheetId="14">[10]lam_moi!#REF!</definedName>
    <definedName name="t10vl" localSheetId="1">[10]lam_moi!#REF!</definedName>
    <definedName name="t10vl" localSheetId="7">[10]lam_moi!#REF!</definedName>
    <definedName name="t10vl" localSheetId="9">[10]lam_moi!#REF!</definedName>
    <definedName name="t10vl" localSheetId="10">[10]lam_moi!#REF!</definedName>
    <definedName name="t10vl">[10]lam_moi!#REF!</definedName>
    <definedName name="t10vl1p" localSheetId="8">#REF!</definedName>
    <definedName name="t10vl1p" localSheetId="13">#REF!</definedName>
    <definedName name="t10vl1p" localSheetId="0">#REF!</definedName>
    <definedName name="t10vl1p" localSheetId="11">#REF!</definedName>
    <definedName name="t10vl1p" localSheetId="12">#REF!</definedName>
    <definedName name="t10vl1p" localSheetId="14">#REF!</definedName>
    <definedName name="t10vl1p" localSheetId="1">#REF!</definedName>
    <definedName name="t10vl1p" localSheetId="7">#REF!</definedName>
    <definedName name="t10vl1p" localSheetId="9">#REF!</definedName>
    <definedName name="t10vl1p" localSheetId="10">#REF!</definedName>
    <definedName name="t10vl1p">#REF!</definedName>
    <definedName name="t121p" localSheetId="8">#REF!</definedName>
    <definedName name="t121p" localSheetId="13">#REF!</definedName>
    <definedName name="t121p" localSheetId="0">#REF!</definedName>
    <definedName name="t121p" localSheetId="11">#REF!</definedName>
    <definedName name="t121p" localSheetId="12">#REF!</definedName>
    <definedName name="t121p" localSheetId="14">#REF!</definedName>
    <definedName name="t121p" localSheetId="1">#REF!</definedName>
    <definedName name="t121p" localSheetId="7">#REF!</definedName>
    <definedName name="t121p" localSheetId="9">#REF!</definedName>
    <definedName name="t121p" localSheetId="10">#REF!</definedName>
    <definedName name="t121p">#REF!</definedName>
    <definedName name="t123p" localSheetId="8">#REF!</definedName>
    <definedName name="t123p" localSheetId="13">#REF!</definedName>
    <definedName name="t123p" localSheetId="0">#REF!</definedName>
    <definedName name="t123p" localSheetId="11">#REF!</definedName>
    <definedName name="t123p" localSheetId="12">#REF!</definedName>
    <definedName name="t123p" localSheetId="14">#REF!</definedName>
    <definedName name="t123p" localSheetId="1">#REF!</definedName>
    <definedName name="t123p" localSheetId="7">#REF!</definedName>
    <definedName name="t123p" localSheetId="9">#REF!</definedName>
    <definedName name="t123p" localSheetId="10">#REF!</definedName>
    <definedName name="t123p">#REF!</definedName>
    <definedName name="t12m" localSheetId="8">[10]lam_moi!#REF!</definedName>
    <definedName name="t12m" localSheetId="13">[10]lam_moi!#REF!</definedName>
    <definedName name="t12m" localSheetId="0">[10]lam_moi!#REF!</definedName>
    <definedName name="t12m" localSheetId="11">[10]lam_moi!#REF!</definedName>
    <definedName name="t12m" localSheetId="12">[10]lam_moi!#REF!</definedName>
    <definedName name="t12m" localSheetId="14">[10]lam_moi!#REF!</definedName>
    <definedName name="t12m" localSheetId="1">[10]lam_moi!#REF!</definedName>
    <definedName name="t12m" localSheetId="7">[10]lam_moi!#REF!</definedName>
    <definedName name="t12m" localSheetId="9">[10]lam_moi!#REF!</definedName>
    <definedName name="t12m" localSheetId="10">[10]lam_moi!#REF!</definedName>
    <definedName name="t12m">[10]lam_moi!#REF!</definedName>
    <definedName name="t12mnc" localSheetId="8">[10]thao_go!#REF!</definedName>
    <definedName name="t12mnc" localSheetId="13">[10]thao_go!#REF!</definedName>
    <definedName name="t12mnc" localSheetId="0">[10]thao_go!#REF!</definedName>
    <definedName name="t12mnc" localSheetId="11">[10]thao_go!#REF!</definedName>
    <definedName name="t12mnc" localSheetId="12">[10]thao_go!#REF!</definedName>
    <definedName name="t12mnc" localSheetId="14">[10]thao_go!#REF!</definedName>
    <definedName name="t12mnc" localSheetId="1">[10]thao_go!#REF!</definedName>
    <definedName name="t12mnc" localSheetId="7">[10]thao_go!#REF!</definedName>
    <definedName name="t12mnc" localSheetId="9">[10]thao_go!#REF!</definedName>
    <definedName name="t12mnc" localSheetId="10">[10]thao_go!#REF!</definedName>
    <definedName name="t12mnc">[10]thao_go!#REF!</definedName>
    <definedName name="t12nc" localSheetId="8">[10]lam_moi!#REF!</definedName>
    <definedName name="t12nc" localSheetId="13">[10]lam_moi!#REF!</definedName>
    <definedName name="t12nc" localSheetId="0">[10]lam_moi!#REF!</definedName>
    <definedName name="t12nc" localSheetId="11">[10]lam_moi!#REF!</definedName>
    <definedName name="t12nc" localSheetId="12">[10]lam_moi!#REF!</definedName>
    <definedName name="t12nc" localSheetId="14">[10]lam_moi!#REF!</definedName>
    <definedName name="t12nc" localSheetId="1">[10]lam_moi!#REF!</definedName>
    <definedName name="t12nc" localSheetId="7">[10]lam_moi!#REF!</definedName>
    <definedName name="t12nc" localSheetId="9">[10]lam_moi!#REF!</definedName>
    <definedName name="t12nc" localSheetId="10">[10]lam_moi!#REF!</definedName>
    <definedName name="t12nc">[10]lam_moi!#REF!</definedName>
    <definedName name="t12nc3p">'[10]CHITIET VL_NC'!$G$38</definedName>
    <definedName name="t12ncm" localSheetId="8">[10]lam_moi!#REF!</definedName>
    <definedName name="t12ncm" localSheetId="13">[10]lam_moi!#REF!</definedName>
    <definedName name="t12ncm" localSheetId="0">[10]lam_moi!#REF!</definedName>
    <definedName name="t12ncm" localSheetId="11">[10]lam_moi!#REF!</definedName>
    <definedName name="t12ncm" localSheetId="12">[10]lam_moi!#REF!</definedName>
    <definedName name="t12ncm" localSheetId="14">[10]lam_moi!#REF!</definedName>
    <definedName name="t12ncm" localSheetId="1">[10]lam_moi!#REF!</definedName>
    <definedName name="t12ncm" localSheetId="7">[10]lam_moi!#REF!</definedName>
    <definedName name="t12ncm" localSheetId="9">[10]lam_moi!#REF!</definedName>
    <definedName name="t12ncm" localSheetId="10">[10]lam_moi!#REF!</definedName>
    <definedName name="t12ncm">[10]lam_moi!#REF!</definedName>
    <definedName name="t12vl" localSheetId="8">[10]lam_moi!#REF!</definedName>
    <definedName name="t12vl" localSheetId="13">[10]lam_moi!#REF!</definedName>
    <definedName name="t12vl" localSheetId="0">[10]lam_moi!#REF!</definedName>
    <definedName name="t12vl" localSheetId="11">[10]lam_moi!#REF!</definedName>
    <definedName name="t12vl" localSheetId="12">[10]lam_moi!#REF!</definedName>
    <definedName name="t12vl" localSheetId="14">[10]lam_moi!#REF!</definedName>
    <definedName name="t12vl" localSheetId="1">[10]lam_moi!#REF!</definedName>
    <definedName name="t12vl" localSheetId="7">[10]lam_moi!#REF!</definedName>
    <definedName name="t12vl" localSheetId="9">[10]lam_moi!#REF!</definedName>
    <definedName name="t12vl" localSheetId="10">[10]lam_moi!#REF!</definedName>
    <definedName name="t12vl">[10]lam_moi!#REF!</definedName>
    <definedName name="t12vl3p">'[10]CHITIET VL_NC'!$G$34</definedName>
    <definedName name="t141p" localSheetId="8">#REF!</definedName>
    <definedName name="t141p" localSheetId="13">#REF!</definedName>
    <definedName name="t141p" localSheetId="0">#REF!</definedName>
    <definedName name="t141p" localSheetId="11">#REF!</definedName>
    <definedName name="t141p" localSheetId="12">#REF!</definedName>
    <definedName name="t141p" localSheetId="14">#REF!</definedName>
    <definedName name="t141p" localSheetId="1">#REF!</definedName>
    <definedName name="t141p" localSheetId="7">#REF!</definedName>
    <definedName name="t141p" localSheetId="9">#REF!</definedName>
    <definedName name="t141p" localSheetId="10">#REF!</definedName>
    <definedName name="t141p">#REF!</definedName>
    <definedName name="t143p" localSheetId="8">#REF!</definedName>
    <definedName name="t143p" localSheetId="13">#REF!</definedName>
    <definedName name="t143p" localSheetId="0">#REF!</definedName>
    <definedName name="t143p" localSheetId="11">#REF!</definedName>
    <definedName name="t143p" localSheetId="12">#REF!</definedName>
    <definedName name="t143p" localSheetId="14">#REF!</definedName>
    <definedName name="t143p" localSheetId="1">#REF!</definedName>
    <definedName name="t143p" localSheetId="7">#REF!</definedName>
    <definedName name="t143p" localSheetId="9">#REF!</definedName>
    <definedName name="t143p" localSheetId="10">#REF!</definedName>
    <definedName name="t143p">#REF!</definedName>
    <definedName name="t14m" localSheetId="8">[10]lam_moi!#REF!</definedName>
    <definedName name="t14m" localSheetId="13">[10]lam_moi!#REF!</definedName>
    <definedName name="t14m" localSheetId="0">[10]lam_moi!#REF!</definedName>
    <definedName name="t14m" localSheetId="11">[10]lam_moi!#REF!</definedName>
    <definedName name="t14m" localSheetId="12">[10]lam_moi!#REF!</definedName>
    <definedName name="t14m" localSheetId="14">[10]lam_moi!#REF!</definedName>
    <definedName name="t14m" localSheetId="1">[10]lam_moi!#REF!</definedName>
    <definedName name="t14m" localSheetId="7">[10]lam_moi!#REF!</definedName>
    <definedName name="t14m" localSheetId="9">[10]lam_moi!#REF!</definedName>
    <definedName name="t14m" localSheetId="10">[10]lam_moi!#REF!</definedName>
    <definedName name="t14m">[10]lam_moi!#REF!</definedName>
    <definedName name="t14mnc" localSheetId="8">[10]thao_go!#REF!</definedName>
    <definedName name="t14mnc" localSheetId="13">[10]thao_go!#REF!</definedName>
    <definedName name="t14mnc" localSheetId="0">[10]thao_go!#REF!</definedName>
    <definedName name="t14mnc" localSheetId="11">[10]thao_go!#REF!</definedName>
    <definedName name="t14mnc" localSheetId="12">[10]thao_go!#REF!</definedName>
    <definedName name="t14mnc" localSheetId="14">[10]thao_go!#REF!</definedName>
    <definedName name="t14mnc" localSheetId="1">[10]thao_go!#REF!</definedName>
    <definedName name="t14mnc" localSheetId="7">[10]thao_go!#REF!</definedName>
    <definedName name="t14mnc" localSheetId="9">[10]thao_go!#REF!</definedName>
    <definedName name="t14mnc" localSheetId="10">[10]thao_go!#REF!</definedName>
    <definedName name="t14mnc">[10]thao_go!#REF!</definedName>
    <definedName name="t14nc" localSheetId="8">[10]lam_moi!#REF!</definedName>
    <definedName name="t14nc" localSheetId="13">[10]lam_moi!#REF!</definedName>
    <definedName name="t14nc" localSheetId="0">[10]lam_moi!#REF!</definedName>
    <definedName name="t14nc" localSheetId="11">[10]lam_moi!#REF!</definedName>
    <definedName name="t14nc" localSheetId="12">[10]lam_moi!#REF!</definedName>
    <definedName name="t14nc" localSheetId="14">[10]lam_moi!#REF!</definedName>
    <definedName name="t14nc" localSheetId="1">[10]lam_moi!#REF!</definedName>
    <definedName name="t14nc" localSheetId="7">[10]lam_moi!#REF!</definedName>
    <definedName name="t14nc" localSheetId="9">[10]lam_moi!#REF!</definedName>
    <definedName name="t14nc" localSheetId="10">[10]lam_moi!#REF!</definedName>
    <definedName name="t14nc">[10]lam_moi!#REF!</definedName>
    <definedName name="t14nc3p" localSheetId="8">#REF!</definedName>
    <definedName name="t14nc3p" localSheetId="13">#REF!</definedName>
    <definedName name="t14nc3p" localSheetId="0">#REF!</definedName>
    <definedName name="t14nc3p" localSheetId="11">#REF!</definedName>
    <definedName name="t14nc3p" localSheetId="12">#REF!</definedName>
    <definedName name="t14nc3p" localSheetId="14">#REF!</definedName>
    <definedName name="t14nc3p" localSheetId="1">#REF!</definedName>
    <definedName name="t14nc3p" localSheetId="7">#REF!</definedName>
    <definedName name="t14nc3p" localSheetId="9">#REF!</definedName>
    <definedName name="t14nc3p" localSheetId="10">#REF!</definedName>
    <definedName name="t14nc3p">#REF!</definedName>
    <definedName name="t14ncm" localSheetId="8">[10]lam_moi!#REF!</definedName>
    <definedName name="t14ncm" localSheetId="13">[10]lam_moi!#REF!</definedName>
    <definedName name="t14ncm" localSheetId="0">[10]lam_moi!#REF!</definedName>
    <definedName name="t14ncm" localSheetId="11">[10]lam_moi!#REF!</definedName>
    <definedName name="t14ncm" localSheetId="12">[10]lam_moi!#REF!</definedName>
    <definedName name="t14ncm" localSheetId="14">[10]lam_moi!#REF!</definedName>
    <definedName name="t14ncm" localSheetId="1">[10]lam_moi!#REF!</definedName>
    <definedName name="t14ncm" localSheetId="7">[10]lam_moi!#REF!</definedName>
    <definedName name="t14ncm" localSheetId="9">[10]lam_moi!#REF!</definedName>
    <definedName name="t14ncm" localSheetId="10">[10]lam_moi!#REF!</definedName>
    <definedName name="t14ncm">[10]lam_moi!#REF!</definedName>
    <definedName name="T14vc" localSheetId="8">'[10]CHITIET VL_NC_TT _1p'!#REF!</definedName>
    <definedName name="T14vc" localSheetId="13">'[10]CHITIET VL_NC_TT _1p'!#REF!</definedName>
    <definedName name="T14vc" localSheetId="0">'[10]CHITIET VL_NC_TT _1p'!#REF!</definedName>
    <definedName name="T14vc" localSheetId="11">'[10]CHITIET VL_NC_TT _1p'!#REF!</definedName>
    <definedName name="T14vc" localSheetId="12">'[10]CHITIET VL_NC_TT _1p'!#REF!</definedName>
    <definedName name="T14vc" localSheetId="14">'[10]CHITIET VL_NC_TT _1p'!#REF!</definedName>
    <definedName name="T14vc" localSheetId="1">'[10]CHITIET VL_NC_TT _1p'!#REF!</definedName>
    <definedName name="T14vc" localSheetId="7">'[10]CHITIET VL_NC_TT _1p'!#REF!</definedName>
    <definedName name="T14vc" localSheetId="9">'[10]CHITIET VL_NC_TT _1p'!#REF!</definedName>
    <definedName name="T14vc" localSheetId="10">'[10]CHITIET VL_NC_TT _1p'!#REF!</definedName>
    <definedName name="T14vc">'[10]CHITIET VL_NC_TT _1p'!#REF!</definedName>
    <definedName name="t14vl" localSheetId="8">[10]lam_moi!#REF!</definedName>
    <definedName name="t14vl" localSheetId="13">[10]lam_moi!#REF!</definedName>
    <definedName name="t14vl" localSheetId="0">[10]lam_moi!#REF!</definedName>
    <definedName name="t14vl" localSheetId="11">[10]lam_moi!#REF!</definedName>
    <definedName name="t14vl" localSheetId="12">[10]lam_moi!#REF!</definedName>
    <definedName name="t14vl" localSheetId="14">[10]lam_moi!#REF!</definedName>
    <definedName name="t14vl" localSheetId="1">[10]lam_moi!#REF!</definedName>
    <definedName name="t14vl" localSheetId="7">[10]lam_moi!#REF!</definedName>
    <definedName name="t14vl" localSheetId="9">[10]lam_moi!#REF!</definedName>
    <definedName name="t14vl" localSheetId="10">[10]lam_moi!#REF!</definedName>
    <definedName name="t14vl">[10]lam_moi!#REF!</definedName>
    <definedName name="t14vl3p" localSheetId="8">#REF!</definedName>
    <definedName name="t14vl3p" localSheetId="13">#REF!</definedName>
    <definedName name="t14vl3p" localSheetId="0">#REF!</definedName>
    <definedName name="t14vl3p" localSheetId="11">#REF!</definedName>
    <definedName name="t14vl3p" localSheetId="12">#REF!</definedName>
    <definedName name="t14vl3p" localSheetId="14">#REF!</definedName>
    <definedName name="t14vl3p" localSheetId="1">#REF!</definedName>
    <definedName name="t14vl3p" localSheetId="7">#REF!</definedName>
    <definedName name="t14vl3p" localSheetId="9">#REF!</definedName>
    <definedName name="t14vl3p" localSheetId="10">#REF!</definedName>
    <definedName name="t14vl3p">#REF!</definedName>
    <definedName name="T203P" localSheetId="8">[10]VC!#REF!</definedName>
    <definedName name="T203P" localSheetId="13">[10]VC!#REF!</definedName>
    <definedName name="T203P" localSheetId="0">[10]VC!#REF!</definedName>
    <definedName name="T203P" localSheetId="11">[10]VC!#REF!</definedName>
    <definedName name="T203P" localSheetId="12">[10]VC!#REF!</definedName>
    <definedName name="T203P" localSheetId="14">[10]VC!#REF!</definedName>
    <definedName name="T203P" localSheetId="1">[10]VC!#REF!</definedName>
    <definedName name="T203P" localSheetId="7">[10]VC!#REF!</definedName>
    <definedName name="T203P" localSheetId="9">[10]VC!#REF!</definedName>
    <definedName name="T203P" localSheetId="10">[10]VC!#REF!</definedName>
    <definedName name="T203P">[10]VC!#REF!</definedName>
    <definedName name="t20m" localSheetId="8">[10]lam_moi!#REF!</definedName>
    <definedName name="t20m" localSheetId="13">[10]lam_moi!#REF!</definedName>
    <definedName name="t20m" localSheetId="0">[10]lam_moi!#REF!</definedName>
    <definedName name="t20m" localSheetId="11">[10]lam_moi!#REF!</definedName>
    <definedName name="t20m" localSheetId="12">[10]lam_moi!#REF!</definedName>
    <definedName name="t20m" localSheetId="14">[10]lam_moi!#REF!</definedName>
    <definedName name="t20m" localSheetId="1">[10]lam_moi!#REF!</definedName>
    <definedName name="t20m" localSheetId="7">[10]lam_moi!#REF!</definedName>
    <definedName name="t20m" localSheetId="9">[10]lam_moi!#REF!</definedName>
    <definedName name="t20m" localSheetId="10">[10]lam_moi!#REF!</definedName>
    <definedName name="t20m">[10]lam_moi!#REF!</definedName>
    <definedName name="t20ncm" localSheetId="8">[10]lam_moi!#REF!</definedName>
    <definedName name="t20ncm" localSheetId="13">[10]lam_moi!#REF!</definedName>
    <definedName name="t20ncm" localSheetId="0">[10]lam_moi!#REF!</definedName>
    <definedName name="t20ncm" localSheetId="11">[10]lam_moi!#REF!</definedName>
    <definedName name="t20ncm" localSheetId="12">[10]lam_moi!#REF!</definedName>
    <definedName name="t20ncm" localSheetId="14">[10]lam_moi!#REF!</definedName>
    <definedName name="t20ncm" localSheetId="1">[10]lam_moi!#REF!</definedName>
    <definedName name="t20ncm" localSheetId="7">[10]lam_moi!#REF!</definedName>
    <definedName name="t20ncm" localSheetId="9">[10]lam_moi!#REF!</definedName>
    <definedName name="t20ncm" localSheetId="10">[10]lam_moi!#REF!</definedName>
    <definedName name="t20ncm">[10]lam_moi!#REF!</definedName>
    <definedName name="t7m" localSheetId="8">'[10]THPDMoi  _2_'!#REF!</definedName>
    <definedName name="t7m" localSheetId="13">'[10]THPDMoi  _2_'!#REF!</definedName>
    <definedName name="t7m" localSheetId="0">'[10]THPDMoi  _2_'!#REF!</definedName>
    <definedName name="t7m" localSheetId="11">'[10]THPDMoi  _2_'!#REF!</definedName>
    <definedName name="t7m" localSheetId="12">'[10]THPDMoi  _2_'!#REF!</definedName>
    <definedName name="t7m" localSheetId="14">'[10]THPDMoi  _2_'!#REF!</definedName>
    <definedName name="t7m" localSheetId="1">'[10]THPDMoi  _2_'!#REF!</definedName>
    <definedName name="t7m" localSheetId="7">'[10]THPDMoi  _2_'!#REF!</definedName>
    <definedName name="t7m" localSheetId="9">'[10]THPDMoi  _2_'!#REF!</definedName>
    <definedName name="t7m" localSheetId="10">'[10]THPDMoi  _2_'!#REF!</definedName>
    <definedName name="t7m">'[10]THPDMoi  _2_'!#REF!</definedName>
    <definedName name="t7nc" localSheetId="8">[10]lam_moi!#REF!</definedName>
    <definedName name="t7nc" localSheetId="13">[10]lam_moi!#REF!</definedName>
    <definedName name="t7nc" localSheetId="0">[10]lam_moi!#REF!</definedName>
    <definedName name="t7nc" localSheetId="11">[10]lam_moi!#REF!</definedName>
    <definedName name="t7nc" localSheetId="12">[10]lam_moi!#REF!</definedName>
    <definedName name="t7nc" localSheetId="14">[10]lam_moi!#REF!</definedName>
    <definedName name="t7nc" localSheetId="1">[10]lam_moi!#REF!</definedName>
    <definedName name="t7nc" localSheetId="7">[10]lam_moi!#REF!</definedName>
    <definedName name="t7nc" localSheetId="9">[10]lam_moi!#REF!</definedName>
    <definedName name="t7nc" localSheetId="10">[10]lam_moi!#REF!</definedName>
    <definedName name="t7nc">[10]lam_moi!#REF!</definedName>
    <definedName name="t7vl" localSheetId="8">[10]lam_moi!#REF!</definedName>
    <definedName name="t7vl" localSheetId="13">[10]lam_moi!#REF!</definedName>
    <definedName name="t7vl" localSheetId="0">[10]lam_moi!#REF!</definedName>
    <definedName name="t7vl" localSheetId="11">[10]lam_moi!#REF!</definedName>
    <definedName name="t7vl" localSheetId="12">[10]lam_moi!#REF!</definedName>
    <definedName name="t7vl" localSheetId="14">[10]lam_moi!#REF!</definedName>
    <definedName name="t7vl" localSheetId="1">[10]lam_moi!#REF!</definedName>
    <definedName name="t7vl" localSheetId="7">[10]lam_moi!#REF!</definedName>
    <definedName name="t7vl" localSheetId="9">[10]lam_moi!#REF!</definedName>
    <definedName name="t7vl" localSheetId="10">[10]lam_moi!#REF!</definedName>
    <definedName name="t7vl">[10]lam_moi!#REF!</definedName>
    <definedName name="t84mnc" localSheetId="8">[10]thao_go!#REF!</definedName>
    <definedName name="t84mnc" localSheetId="13">[10]thao_go!#REF!</definedName>
    <definedName name="t84mnc" localSheetId="0">[10]thao_go!#REF!</definedName>
    <definedName name="t84mnc" localSheetId="11">[10]thao_go!#REF!</definedName>
    <definedName name="t84mnc" localSheetId="12">[10]thao_go!#REF!</definedName>
    <definedName name="t84mnc" localSheetId="14">[10]thao_go!#REF!</definedName>
    <definedName name="t84mnc" localSheetId="1">[10]thao_go!#REF!</definedName>
    <definedName name="t84mnc" localSheetId="7">[10]thao_go!#REF!</definedName>
    <definedName name="t84mnc" localSheetId="9">[10]thao_go!#REF!</definedName>
    <definedName name="t84mnc" localSheetId="10">[10]thao_go!#REF!</definedName>
    <definedName name="t84mnc">[10]thao_go!#REF!</definedName>
    <definedName name="t8m" localSheetId="8">'[10]THPDMoi  _2_'!#REF!</definedName>
    <definedName name="t8m" localSheetId="13">'[10]THPDMoi  _2_'!#REF!</definedName>
    <definedName name="t8m" localSheetId="0">'[10]THPDMoi  _2_'!#REF!</definedName>
    <definedName name="t8m" localSheetId="11">'[10]THPDMoi  _2_'!#REF!</definedName>
    <definedName name="t8m" localSheetId="12">'[10]THPDMoi  _2_'!#REF!</definedName>
    <definedName name="t8m" localSheetId="14">'[10]THPDMoi  _2_'!#REF!</definedName>
    <definedName name="t8m" localSheetId="1">'[10]THPDMoi  _2_'!#REF!</definedName>
    <definedName name="t8m" localSheetId="7">'[10]THPDMoi  _2_'!#REF!</definedName>
    <definedName name="t8m" localSheetId="9">'[10]THPDMoi  _2_'!#REF!</definedName>
    <definedName name="t8m" localSheetId="10">'[10]THPDMoi  _2_'!#REF!</definedName>
    <definedName name="t8m">'[10]THPDMoi  _2_'!#REF!</definedName>
    <definedName name="t8nc" localSheetId="8">[10]lam_moi!#REF!</definedName>
    <definedName name="t8nc" localSheetId="13">[10]lam_moi!#REF!</definedName>
    <definedName name="t8nc" localSheetId="0">[10]lam_moi!#REF!</definedName>
    <definedName name="t8nc" localSheetId="11">[10]lam_moi!#REF!</definedName>
    <definedName name="t8nc" localSheetId="12">[10]lam_moi!#REF!</definedName>
    <definedName name="t8nc" localSheetId="14">[10]lam_moi!#REF!</definedName>
    <definedName name="t8nc" localSheetId="1">[10]lam_moi!#REF!</definedName>
    <definedName name="t8nc" localSheetId="7">[10]lam_moi!#REF!</definedName>
    <definedName name="t8nc" localSheetId="9">[10]lam_moi!#REF!</definedName>
    <definedName name="t8nc" localSheetId="10">[10]lam_moi!#REF!</definedName>
    <definedName name="t8nc">[10]lam_moi!#REF!</definedName>
    <definedName name="t8vl" localSheetId="8">[10]lam_moi!#REF!</definedName>
    <definedName name="t8vl" localSheetId="13">[10]lam_moi!#REF!</definedName>
    <definedName name="t8vl" localSheetId="0">[10]lam_moi!#REF!</definedName>
    <definedName name="t8vl" localSheetId="11">[10]lam_moi!#REF!</definedName>
    <definedName name="t8vl" localSheetId="12">[10]lam_moi!#REF!</definedName>
    <definedName name="t8vl" localSheetId="14">[10]lam_moi!#REF!</definedName>
    <definedName name="t8vl" localSheetId="1">[10]lam_moi!#REF!</definedName>
    <definedName name="t8vl" localSheetId="7">[10]lam_moi!#REF!</definedName>
    <definedName name="t8vl" localSheetId="9">[10]lam_moi!#REF!</definedName>
    <definedName name="t8vl" localSheetId="10">[10]lam_moi!#REF!</definedName>
    <definedName name="t8vl">[10]lam_moi!#REF!</definedName>
    <definedName name="TA" localSheetId="8">'[85]Real Siap badan'!#REF!</definedName>
    <definedName name="TA" localSheetId="13">'[85]Real Siap badan'!#REF!</definedName>
    <definedName name="TA" localSheetId="0">'[85]Real Siap badan'!#REF!</definedName>
    <definedName name="TA" localSheetId="11">'[85]Real Siap badan'!#REF!</definedName>
    <definedName name="TA" localSheetId="12">'[85]Real Siap badan'!#REF!</definedName>
    <definedName name="TA" localSheetId="14">'[85]Real Siap badan'!#REF!</definedName>
    <definedName name="TA" localSheetId="1">'[85]Real Siap badan'!#REF!</definedName>
    <definedName name="TA" localSheetId="7">'[85]Real Siap badan'!#REF!</definedName>
    <definedName name="TA" localSheetId="9">'[85]Real Siap badan'!#REF!</definedName>
    <definedName name="TA" localSheetId="10">'[85]Real Siap badan'!#REF!</definedName>
    <definedName name="TA">'[85]Real Siap badan'!#REF!</definedName>
    <definedName name="tambah" localSheetId="8">#REF!</definedName>
    <definedName name="tambah" localSheetId="13">#REF!</definedName>
    <definedName name="tambah" localSheetId="0">#REF!</definedName>
    <definedName name="tambah" localSheetId="11">#REF!</definedName>
    <definedName name="tambah" localSheetId="12">#REF!</definedName>
    <definedName name="tambah" localSheetId="14">#REF!</definedName>
    <definedName name="tambah" localSheetId="1">#REF!</definedName>
    <definedName name="tambah" localSheetId="7">#REF!</definedName>
    <definedName name="tambah" localSheetId="9">#REF!</definedName>
    <definedName name="tambah" localSheetId="10">#REF!</definedName>
    <definedName name="tambah">#REF!</definedName>
    <definedName name="tambah_1" localSheetId="8">#REF!</definedName>
    <definedName name="tambah_1" localSheetId="13">#REF!</definedName>
    <definedName name="tambah_1" localSheetId="0">#REF!</definedName>
    <definedName name="tambah_1" localSheetId="11">#REF!</definedName>
    <definedName name="tambah_1" localSheetId="12">#REF!</definedName>
    <definedName name="tambah_1" localSheetId="14">#REF!</definedName>
    <definedName name="tambah_1" localSheetId="1">#REF!</definedName>
    <definedName name="tambah_1" localSheetId="7">#REF!</definedName>
    <definedName name="tambah_1" localSheetId="9">#REF!</definedName>
    <definedName name="tambah_1" localSheetId="10">#REF!</definedName>
    <definedName name="tambah_1">#REF!</definedName>
    <definedName name="tambah_2" localSheetId="8">#REF!</definedName>
    <definedName name="tambah_2" localSheetId="13">#REF!</definedName>
    <definedName name="tambah_2" localSheetId="0">#REF!</definedName>
    <definedName name="tambah_2" localSheetId="11">#REF!</definedName>
    <definedName name="tambah_2" localSheetId="12">#REF!</definedName>
    <definedName name="tambah_2" localSheetId="14">#REF!</definedName>
    <definedName name="tambah_2" localSheetId="1">#REF!</definedName>
    <definedName name="tambah_2" localSheetId="7">#REF!</definedName>
    <definedName name="tambah_2" localSheetId="9">#REF!</definedName>
    <definedName name="tambah_2" localSheetId="10">#REF!</definedName>
    <definedName name="tambah_2">#REF!</definedName>
    <definedName name="tambah_3" localSheetId="8">#REF!</definedName>
    <definedName name="tambah_3" localSheetId="13">#REF!</definedName>
    <definedName name="tambah_3" localSheetId="0">#REF!</definedName>
    <definedName name="tambah_3" localSheetId="11">#REF!</definedName>
    <definedName name="tambah_3" localSheetId="12">#REF!</definedName>
    <definedName name="tambah_3" localSheetId="14">#REF!</definedName>
    <definedName name="tambah_3" localSheetId="1">#REF!</definedName>
    <definedName name="tambah_3" localSheetId="7">#REF!</definedName>
    <definedName name="tambah_3" localSheetId="9">#REF!</definedName>
    <definedName name="tambah_3" localSheetId="10">#REF!</definedName>
    <definedName name="tambah_3">#REF!</definedName>
    <definedName name="TAMPER">[14]Peralatan!$A$1417:$J$1475</definedName>
    <definedName name="TANAH" localSheetId="8">#REF!</definedName>
    <definedName name="TANAH" localSheetId="13">#REF!</definedName>
    <definedName name="TANAH" localSheetId="0">#REF!</definedName>
    <definedName name="TANAH" localSheetId="11">#REF!</definedName>
    <definedName name="TANAH" localSheetId="12">#REF!</definedName>
    <definedName name="TANAH" localSheetId="14">#REF!</definedName>
    <definedName name="TANAH" localSheetId="1">#REF!</definedName>
    <definedName name="TANAH" localSheetId="7">#REF!</definedName>
    <definedName name="TANAH" localSheetId="9">#REF!</definedName>
    <definedName name="TANAH" localSheetId="10">#REF!</definedName>
    <definedName name="TANAH">#REF!</definedName>
    <definedName name="TANAH_1" localSheetId="8">'[16]Kuantitas &amp; Harga'!#REF!</definedName>
    <definedName name="TANAH_1" localSheetId="13">'[16]Kuantitas &amp; Harga'!#REF!</definedName>
    <definedName name="TANAH_1" localSheetId="0">'[16]Kuantitas &amp; Harga'!#REF!</definedName>
    <definedName name="TANAH_1" localSheetId="11">'[16]Kuantitas &amp; Harga'!#REF!</definedName>
    <definedName name="TANAH_1" localSheetId="12">'[16]Kuantitas &amp; Harga'!#REF!</definedName>
    <definedName name="TANAH_1" localSheetId="14">'[16]Kuantitas &amp; Harga'!#REF!</definedName>
    <definedName name="TANAH_1" localSheetId="1">'[16]Kuantitas &amp; Harga'!#REF!</definedName>
    <definedName name="TANAH_1" localSheetId="7">'[16]Kuantitas &amp; Harga'!#REF!</definedName>
    <definedName name="TANAH_1" localSheetId="9">'[16]Kuantitas &amp; Harga'!#REF!</definedName>
    <definedName name="TANAH_1" localSheetId="10">'[16]Kuantitas &amp; Harga'!#REF!</definedName>
    <definedName name="TANAH_1">'[16]Kuantitas &amp; Harga'!#REF!</definedName>
    <definedName name="TANAH_2" localSheetId="8">'[16]Kuantitas &amp; Harga'!#REF!</definedName>
    <definedName name="TANAH_2" localSheetId="13">'[16]Kuantitas &amp; Harga'!#REF!</definedName>
    <definedName name="TANAH_2" localSheetId="0">'[16]Kuantitas &amp; Harga'!#REF!</definedName>
    <definedName name="TANAH_2" localSheetId="11">'[16]Kuantitas &amp; Harga'!#REF!</definedName>
    <definedName name="TANAH_2" localSheetId="12">'[16]Kuantitas &amp; Harga'!#REF!</definedName>
    <definedName name="TANAH_2" localSheetId="14">'[16]Kuantitas &amp; Harga'!#REF!</definedName>
    <definedName name="TANAH_2" localSheetId="1">'[16]Kuantitas &amp; Harga'!#REF!</definedName>
    <definedName name="TANAH_2" localSheetId="7">'[16]Kuantitas &amp; Harga'!#REF!</definedName>
    <definedName name="TANAH_2" localSheetId="9">'[16]Kuantitas &amp; Harga'!#REF!</definedName>
    <definedName name="TANAH_2" localSheetId="10">'[16]Kuantitas &amp; Harga'!#REF!</definedName>
    <definedName name="TANAH_2">'[16]Kuantitas &amp; Harga'!#REF!</definedName>
    <definedName name="TANAH_3" localSheetId="8">'[16]Kuantitas &amp; Harga'!#REF!</definedName>
    <definedName name="TANAH_3" localSheetId="13">'[16]Kuantitas &amp; Harga'!#REF!</definedName>
    <definedName name="TANAH_3" localSheetId="0">'[16]Kuantitas &amp; Harga'!#REF!</definedName>
    <definedName name="TANAH_3" localSheetId="11">'[16]Kuantitas &amp; Harga'!#REF!</definedName>
    <definedName name="TANAH_3" localSheetId="12">'[16]Kuantitas &amp; Harga'!#REF!</definedName>
    <definedName name="TANAH_3" localSheetId="14">'[16]Kuantitas &amp; Harga'!#REF!</definedName>
    <definedName name="TANAH_3" localSheetId="1">'[16]Kuantitas &amp; Harga'!#REF!</definedName>
    <definedName name="TANAH_3" localSheetId="7">'[16]Kuantitas &amp; Harga'!#REF!</definedName>
    <definedName name="TANAH_3" localSheetId="9">'[16]Kuantitas &amp; Harga'!#REF!</definedName>
    <definedName name="TANAH_3" localSheetId="10">'[16]Kuantitas &amp; Harga'!#REF!</definedName>
    <definedName name="TANAH_3">'[16]Kuantitas &amp; Harga'!#REF!</definedName>
    <definedName name="Tanahurug" localSheetId="8">'[33]harga lama'!#REF!</definedName>
    <definedName name="Tanahurug" localSheetId="13">'[33]harga lama'!#REF!</definedName>
    <definedName name="Tanahurug" localSheetId="0">'[33]harga lama'!#REF!</definedName>
    <definedName name="Tanahurug" localSheetId="11">'[33]harga lama'!#REF!</definedName>
    <definedName name="Tanahurug" localSheetId="12">'[33]harga lama'!#REF!</definedName>
    <definedName name="Tanahurug" localSheetId="14">'[33]harga lama'!#REF!</definedName>
    <definedName name="Tanahurug" localSheetId="1">'[33]harga lama'!#REF!</definedName>
    <definedName name="Tanahurug" localSheetId="7">'[33]harga lama'!#REF!</definedName>
    <definedName name="Tanahurug" localSheetId="9">'[33]harga lama'!#REF!</definedName>
    <definedName name="Tanahurug" localSheetId="10">'[33]harga lama'!#REF!</definedName>
    <definedName name="Tanahurug">'[33]harga lama'!#REF!</definedName>
    <definedName name="Tandem" localSheetId="8">[80]harga!#REF!</definedName>
    <definedName name="Tandem" localSheetId="13">[80]harga!#REF!</definedName>
    <definedName name="Tandem" localSheetId="0">[80]harga!#REF!</definedName>
    <definedName name="Tandem" localSheetId="11">[80]harga!#REF!</definedName>
    <definedName name="Tandem" localSheetId="12">[80]harga!#REF!</definedName>
    <definedName name="Tandem" localSheetId="14">[80]harga!#REF!</definedName>
    <definedName name="Tandem" localSheetId="1">[80]harga!#REF!</definedName>
    <definedName name="Tandem" localSheetId="7">[80]harga!#REF!</definedName>
    <definedName name="Tandem" localSheetId="9">[80]harga!#REF!</definedName>
    <definedName name="Tandem" localSheetId="10">[80]harga!#REF!</definedName>
    <definedName name="Tandem">[80]harga!#REF!</definedName>
    <definedName name="TANDEMROLLER">[14]Peralatan!$A$945:$J$1003</definedName>
    <definedName name="tanggal" localSheetId="8">#REF!</definedName>
    <definedName name="tanggal" localSheetId="13">#REF!</definedName>
    <definedName name="tanggal" localSheetId="0">#REF!</definedName>
    <definedName name="tanggal" localSheetId="11">#REF!</definedName>
    <definedName name="tanggal" localSheetId="12">#REF!</definedName>
    <definedName name="tanggal" localSheetId="14">#REF!</definedName>
    <definedName name="tanggal" localSheetId="1">#REF!</definedName>
    <definedName name="tanggal" localSheetId="7">#REF!</definedName>
    <definedName name="tanggal" localSheetId="9">#REF!</definedName>
    <definedName name="tanggal" localSheetId="10">#REF!</definedName>
    <definedName name="tanggal">#REF!</definedName>
    <definedName name="tanjung" localSheetId="8">#REF!</definedName>
    <definedName name="tanjung" localSheetId="13">#REF!</definedName>
    <definedName name="tanjung" localSheetId="0">#REF!</definedName>
    <definedName name="tanjung" localSheetId="11">#REF!</definedName>
    <definedName name="tanjung" localSheetId="12">#REF!</definedName>
    <definedName name="tanjung" localSheetId="14">#REF!</definedName>
    <definedName name="tanjung" localSheetId="1">#REF!</definedName>
    <definedName name="tanjung" localSheetId="7">#REF!</definedName>
    <definedName name="tanjung" localSheetId="9">#REF!</definedName>
    <definedName name="tanjung" localSheetId="10">#REF!</definedName>
    <definedName name="tanjung">#REF!</definedName>
    <definedName name="tanker">[43]HARGA!$D$88</definedName>
    <definedName name="Tas">'[86]Alat Berat'!$BP$187</definedName>
    <definedName name="tatim" localSheetId="8">'[45]DU&amp;B'!#REF!</definedName>
    <definedName name="tatim" localSheetId="13">'[45]DU&amp;B'!#REF!</definedName>
    <definedName name="tatim" localSheetId="0">'[45]DU&amp;B'!#REF!</definedName>
    <definedName name="tatim" localSheetId="11">'[45]DU&amp;B'!#REF!</definedName>
    <definedName name="tatim" localSheetId="12">'[45]DU&amp;B'!#REF!</definedName>
    <definedName name="tatim" localSheetId="14">'[45]DU&amp;B'!#REF!</definedName>
    <definedName name="tatim" localSheetId="1">'[45]DU&amp;B'!#REF!</definedName>
    <definedName name="tatim" localSheetId="7">'[45]DU&amp;B'!#REF!</definedName>
    <definedName name="tatim" localSheetId="9">'[45]DU&amp;B'!#REF!</definedName>
    <definedName name="tatim" localSheetId="10">'[45]DU&amp;B'!#REF!</definedName>
    <definedName name="tatim">'[45]DU&amp;B'!#REF!</definedName>
    <definedName name="tbdd1p" localSheetId="8">[10]lam_moi!#REF!</definedName>
    <definedName name="tbdd1p" localSheetId="13">[10]lam_moi!#REF!</definedName>
    <definedName name="tbdd1p" localSheetId="0">[10]lam_moi!#REF!</definedName>
    <definedName name="tbdd1p" localSheetId="11">[10]lam_moi!#REF!</definedName>
    <definedName name="tbdd1p" localSheetId="12">[10]lam_moi!#REF!</definedName>
    <definedName name="tbdd1p" localSheetId="14">[10]lam_moi!#REF!</definedName>
    <definedName name="tbdd1p" localSheetId="1">[10]lam_moi!#REF!</definedName>
    <definedName name="tbdd1p" localSheetId="7">[10]lam_moi!#REF!</definedName>
    <definedName name="tbdd1p" localSheetId="9">[10]lam_moi!#REF!</definedName>
    <definedName name="tbdd1p" localSheetId="10">[10]lam_moi!#REF!</definedName>
    <definedName name="tbdd1p">[10]lam_moi!#REF!</definedName>
    <definedName name="tbdd3p" localSheetId="8">[10]lam_moi!#REF!</definedName>
    <definedName name="tbdd3p" localSheetId="13">[10]lam_moi!#REF!</definedName>
    <definedName name="tbdd3p" localSheetId="0">[10]lam_moi!#REF!</definedName>
    <definedName name="tbdd3p" localSheetId="11">[10]lam_moi!#REF!</definedName>
    <definedName name="tbdd3p" localSheetId="12">[10]lam_moi!#REF!</definedName>
    <definedName name="tbdd3p" localSheetId="14">[10]lam_moi!#REF!</definedName>
    <definedName name="tbdd3p" localSheetId="1">[10]lam_moi!#REF!</definedName>
    <definedName name="tbdd3p" localSheetId="7">[10]lam_moi!#REF!</definedName>
    <definedName name="tbdd3p" localSheetId="9">[10]lam_moi!#REF!</definedName>
    <definedName name="tbdd3p" localSheetId="10">[10]lam_moi!#REF!</definedName>
    <definedName name="tbdd3p">[10]lam_moi!#REF!</definedName>
    <definedName name="tbddsdl" localSheetId="8">[10]lam_moi!#REF!</definedName>
    <definedName name="tbddsdl" localSheetId="13">[10]lam_moi!#REF!</definedName>
    <definedName name="tbddsdl" localSheetId="0">[10]lam_moi!#REF!</definedName>
    <definedName name="tbddsdl" localSheetId="11">[10]lam_moi!#REF!</definedName>
    <definedName name="tbddsdl" localSheetId="12">[10]lam_moi!#REF!</definedName>
    <definedName name="tbddsdl" localSheetId="14">[10]lam_moi!#REF!</definedName>
    <definedName name="tbddsdl" localSheetId="1">[10]lam_moi!#REF!</definedName>
    <definedName name="tbddsdl" localSheetId="7">[10]lam_moi!#REF!</definedName>
    <definedName name="tbddsdl" localSheetId="9">[10]lam_moi!#REF!</definedName>
    <definedName name="tbddsdl" localSheetId="10">[10]lam_moi!#REF!</definedName>
    <definedName name="tbddsdl">[10]lam_moi!#REF!</definedName>
    <definedName name="TBI" localSheetId="8">'[10]TH XL'!#REF!</definedName>
    <definedName name="TBI" localSheetId="13">'[10]TH XL'!#REF!</definedName>
    <definedName name="TBI" localSheetId="0">'[10]TH XL'!#REF!</definedName>
    <definedName name="TBI" localSheetId="11">'[10]TH XL'!#REF!</definedName>
    <definedName name="TBI" localSheetId="12">'[10]TH XL'!#REF!</definedName>
    <definedName name="TBI" localSheetId="14">'[10]TH XL'!#REF!</definedName>
    <definedName name="TBI" localSheetId="1">'[10]TH XL'!#REF!</definedName>
    <definedName name="TBI" localSheetId="7">'[10]TH XL'!#REF!</definedName>
    <definedName name="TBI" localSheetId="9">'[10]TH XL'!#REF!</definedName>
    <definedName name="TBI" localSheetId="10">'[10]TH XL'!#REF!</definedName>
    <definedName name="TBI">'[10]TH XL'!#REF!</definedName>
    <definedName name="TBL">[49]CH!$C$30</definedName>
    <definedName name="tbtr" localSheetId="8">'[10]TH XL'!#REF!</definedName>
    <definedName name="tbtr" localSheetId="13">'[10]TH XL'!#REF!</definedName>
    <definedName name="tbtr" localSheetId="0">'[10]TH XL'!#REF!</definedName>
    <definedName name="tbtr" localSheetId="11">'[10]TH XL'!#REF!</definedName>
    <definedName name="tbtr" localSheetId="12">'[10]TH XL'!#REF!</definedName>
    <definedName name="tbtr" localSheetId="14">'[10]TH XL'!#REF!</definedName>
    <definedName name="tbtr" localSheetId="1">'[10]TH XL'!#REF!</definedName>
    <definedName name="tbtr" localSheetId="7">'[10]TH XL'!#REF!</definedName>
    <definedName name="tbtr" localSheetId="9">'[10]TH XL'!#REF!</definedName>
    <definedName name="tbtr" localSheetId="10">'[10]TH XL'!#REF!</definedName>
    <definedName name="tbtr">'[10]TH XL'!#REF!</definedName>
    <definedName name="tbtram" localSheetId="8">#REF!</definedName>
    <definedName name="tbtram" localSheetId="13">#REF!</definedName>
    <definedName name="tbtram" localSheetId="0">#REF!</definedName>
    <definedName name="tbtram" localSheetId="11">#REF!</definedName>
    <definedName name="tbtram" localSheetId="12">#REF!</definedName>
    <definedName name="tbtram" localSheetId="14">#REF!</definedName>
    <definedName name="tbtram" localSheetId="1">#REF!</definedName>
    <definedName name="tbtram" localSheetId="7">#REF!</definedName>
    <definedName name="tbtram" localSheetId="9">#REF!</definedName>
    <definedName name="tbtram" localSheetId="10">#REF!</definedName>
    <definedName name="tbtram">#REF!</definedName>
    <definedName name="TC" localSheetId="8">#REF!</definedName>
    <definedName name="TC" localSheetId="13">#REF!</definedName>
    <definedName name="TC" localSheetId="0">#REF!</definedName>
    <definedName name="TC" localSheetId="11">#REF!</definedName>
    <definedName name="TC" localSheetId="12">#REF!</definedName>
    <definedName name="TC" localSheetId="14">#REF!</definedName>
    <definedName name="TC" localSheetId="1">#REF!</definedName>
    <definedName name="TC" localSheetId="7">#REF!</definedName>
    <definedName name="TC" localSheetId="9">#REF!</definedName>
    <definedName name="TC" localSheetId="10">#REF!</definedName>
    <definedName name="TC">#REF!</definedName>
    <definedName name="TC_NHANH1" localSheetId="8">#REF!</definedName>
    <definedName name="TC_NHANH1" localSheetId="13">#REF!</definedName>
    <definedName name="TC_NHANH1" localSheetId="0">#REF!</definedName>
    <definedName name="TC_NHANH1" localSheetId="11">#REF!</definedName>
    <definedName name="TC_NHANH1" localSheetId="12">#REF!</definedName>
    <definedName name="TC_NHANH1" localSheetId="14">#REF!</definedName>
    <definedName name="TC_NHANH1" localSheetId="1">#REF!</definedName>
    <definedName name="TC_NHANH1" localSheetId="7">#REF!</definedName>
    <definedName name="TC_NHANH1" localSheetId="9">#REF!</definedName>
    <definedName name="TC_NHANH1" localSheetId="10">#REF!</definedName>
    <definedName name="TC_NHANH1">#REF!</definedName>
    <definedName name="tcxxnc" localSheetId="8">[10]thao_go!#REF!</definedName>
    <definedName name="tcxxnc" localSheetId="13">[10]thao_go!#REF!</definedName>
    <definedName name="tcxxnc" localSheetId="0">[10]thao_go!#REF!</definedName>
    <definedName name="tcxxnc" localSheetId="11">[10]thao_go!#REF!</definedName>
    <definedName name="tcxxnc" localSheetId="12">[10]thao_go!#REF!</definedName>
    <definedName name="tcxxnc" localSheetId="14">[10]thao_go!#REF!</definedName>
    <definedName name="tcxxnc" localSheetId="1">[10]thao_go!#REF!</definedName>
    <definedName name="tcxxnc" localSheetId="7">[10]thao_go!#REF!</definedName>
    <definedName name="tcxxnc" localSheetId="9">[10]thao_go!#REF!</definedName>
    <definedName name="tcxxnc" localSheetId="10">[10]thao_go!#REF!</definedName>
    <definedName name="tcxxnc">[10]thao_go!#REF!</definedName>
    <definedName name="td" localSheetId="8">'[10]THPDMoi  _2_'!#REF!</definedName>
    <definedName name="td" localSheetId="13">'[10]THPDMoi  _2_'!#REF!</definedName>
    <definedName name="td" localSheetId="0">'[10]THPDMoi  _2_'!#REF!</definedName>
    <definedName name="td" localSheetId="11">'[10]THPDMoi  _2_'!#REF!</definedName>
    <definedName name="td" localSheetId="12">'[10]THPDMoi  _2_'!#REF!</definedName>
    <definedName name="td" localSheetId="14">'[10]THPDMoi  _2_'!#REF!</definedName>
    <definedName name="td" localSheetId="1">'[10]THPDMoi  _2_'!#REF!</definedName>
    <definedName name="td" localSheetId="7">'[10]THPDMoi  _2_'!#REF!</definedName>
    <definedName name="td" localSheetId="9">'[10]THPDMoi  _2_'!#REF!</definedName>
    <definedName name="td" localSheetId="10">'[10]THPDMoi  _2_'!#REF!</definedName>
    <definedName name="td">'[10]THPDMoi  _2_'!#REF!</definedName>
    <definedName name="td10vl" localSheetId="8">[10]_REF!#REF!</definedName>
    <definedName name="td10vl" localSheetId="13">[10]_REF!#REF!</definedName>
    <definedName name="td10vl" localSheetId="0">[10]_REF!#REF!</definedName>
    <definedName name="td10vl" localSheetId="11">[10]_REF!#REF!</definedName>
    <definedName name="td10vl" localSheetId="12">[10]_REF!#REF!</definedName>
    <definedName name="td10vl" localSheetId="14">[10]_REF!#REF!</definedName>
    <definedName name="td10vl" localSheetId="1">[10]_REF!#REF!</definedName>
    <definedName name="td10vl" localSheetId="7">[10]_REF!#REF!</definedName>
    <definedName name="td10vl" localSheetId="9">[10]_REF!#REF!</definedName>
    <definedName name="td10vl" localSheetId="10">[10]_REF!#REF!</definedName>
    <definedName name="td10vl">[10]_REF!#REF!</definedName>
    <definedName name="td12nc" localSheetId="8">[10]_REF!#REF!</definedName>
    <definedName name="td12nc" localSheetId="13">[10]_REF!#REF!</definedName>
    <definedName name="td12nc" localSheetId="0">[10]_REF!#REF!</definedName>
    <definedName name="td12nc" localSheetId="11">[10]_REF!#REF!</definedName>
    <definedName name="td12nc" localSheetId="12">[10]_REF!#REF!</definedName>
    <definedName name="td12nc" localSheetId="14">[10]_REF!#REF!</definedName>
    <definedName name="td12nc" localSheetId="1">[10]_REF!#REF!</definedName>
    <definedName name="td12nc" localSheetId="7">[10]_REF!#REF!</definedName>
    <definedName name="td12nc" localSheetId="9">[10]_REF!#REF!</definedName>
    <definedName name="td12nc" localSheetId="10">[10]_REF!#REF!</definedName>
    <definedName name="td12nc">[10]_REF!#REF!</definedName>
    <definedName name="td1cnc" localSheetId="8">[10]lam_moi!#REF!</definedName>
    <definedName name="td1cnc" localSheetId="13">[10]lam_moi!#REF!</definedName>
    <definedName name="td1cnc" localSheetId="0">[10]lam_moi!#REF!</definedName>
    <definedName name="td1cnc" localSheetId="11">[10]lam_moi!#REF!</definedName>
    <definedName name="td1cnc" localSheetId="12">[10]lam_moi!#REF!</definedName>
    <definedName name="td1cnc" localSheetId="14">[10]lam_moi!#REF!</definedName>
    <definedName name="td1cnc" localSheetId="1">[10]lam_moi!#REF!</definedName>
    <definedName name="td1cnc" localSheetId="7">[10]lam_moi!#REF!</definedName>
    <definedName name="td1cnc" localSheetId="9">[10]lam_moi!#REF!</definedName>
    <definedName name="td1cnc" localSheetId="10">[10]lam_moi!#REF!</definedName>
    <definedName name="td1cnc">[10]lam_moi!#REF!</definedName>
    <definedName name="td1cvl" localSheetId="8">[10]lam_moi!#REF!</definedName>
    <definedName name="td1cvl" localSheetId="13">[10]lam_moi!#REF!</definedName>
    <definedName name="td1cvl" localSheetId="0">[10]lam_moi!#REF!</definedName>
    <definedName name="td1cvl" localSheetId="11">[10]lam_moi!#REF!</definedName>
    <definedName name="td1cvl" localSheetId="12">[10]lam_moi!#REF!</definedName>
    <definedName name="td1cvl" localSheetId="14">[10]lam_moi!#REF!</definedName>
    <definedName name="td1cvl" localSheetId="1">[10]lam_moi!#REF!</definedName>
    <definedName name="td1cvl" localSheetId="7">[10]lam_moi!#REF!</definedName>
    <definedName name="td1cvl" localSheetId="9">[10]lam_moi!#REF!</definedName>
    <definedName name="td1cvl" localSheetId="10">[10]lam_moi!#REF!</definedName>
    <definedName name="td1cvl">[10]lam_moi!#REF!</definedName>
    <definedName name="td1p" localSheetId="8">#REF!</definedName>
    <definedName name="td1p" localSheetId="13">#REF!</definedName>
    <definedName name="td1p" localSheetId="0">#REF!</definedName>
    <definedName name="td1p" localSheetId="11">#REF!</definedName>
    <definedName name="td1p" localSheetId="12">#REF!</definedName>
    <definedName name="td1p" localSheetId="14">#REF!</definedName>
    <definedName name="td1p" localSheetId="1">#REF!</definedName>
    <definedName name="td1p" localSheetId="7">#REF!</definedName>
    <definedName name="td1p" localSheetId="9">#REF!</definedName>
    <definedName name="td1p" localSheetId="10">#REF!</definedName>
    <definedName name="td1p">#REF!</definedName>
    <definedName name="TD1pnc" localSheetId="8">'[10]CHITIET VL_NC_TT _1p'!#REF!</definedName>
    <definedName name="TD1pnc" localSheetId="13">'[10]CHITIET VL_NC_TT _1p'!#REF!</definedName>
    <definedName name="TD1pnc" localSheetId="0">'[10]CHITIET VL_NC_TT _1p'!#REF!</definedName>
    <definedName name="TD1pnc" localSheetId="11">'[10]CHITIET VL_NC_TT _1p'!#REF!</definedName>
    <definedName name="TD1pnc" localSheetId="12">'[10]CHITIET VL_NC_TT _1p'!#REF!</definedName>
    <definedName name="TD1pnc" localSheetId="14">'[10]CHITIET VL_NC_TT _1p'!#REF!</definedName>
    <definedName name="TD1pnc" localSheetId="1">'[10]CHITIET VL_NC_TT _1p'!#REF!</definedName>
    <definedName name="TD1pnc" localSheetId="7">'[10]CHITIET VL_NC_TT _1p'!#REF!</definedName>
    <definedName name="TD1pnc" localSheetId="9">'[10]CHITIET VL_NC_TT _1p'!#REF!</definedName>
    <definedName name="TD1pnc" localSheetId="10">'[10]CHITIET VL_NC_TT _1p'!#REF!</definedName>
    <definedName name="TD1pnc">'[10]CHITIET VL_NC_TT _1p'!#REF!</definedName>
    <definedName name="TD1pvl" localSheetId="8">'[10]CHITIET VL_NC_TT _1p'!#REF!</definedName>
    <definedName name="TD1pvl" localSheetId="13">'[10]CHITIET VL_NC_TT _1p'!#REF!</definedName>
    <definedName name="TD1pvl" localSheetId="0">'[10]CHITIET VL_NC_TT _1p'!#REF!</definedName>
    <definedName name="TD1pvl" localSheetId="11">'[10]CHITIET VL_NC_TT _1p'!#REF!</definedName>
    <definedName name="TD1pvl" localSheetId="12">'[10]CHITIET VL_NC_TT _1p'!#REF!</definedName>
    <definedName name="TD1pvl" localSheetId="14">'[10]CHITIET VL_NC_TT _1p'!#REF!</definedName>
    <definedName name="TD1pvl" localSheetId="1">'[10]CHITIET VL_NC_TT _1p'!#REF!</definedName>
    <definedName name="TD1pvl" localSheetId="7">'[10]CHITIET VL_NC_TT _1p'!#REF!</definedName>
    <definedName name="TD1pvl" localSheetId="9">'[10]CHITIET VL_NC_TT _1p'!#REF!</definedName>
    <definedName name="TD1pvl" localSheetId="10">'[10]CHITIET VL_NC_TT _1p'!#REF!</definedName>
    <definedName name="TD1pvl">'[10]CHITIET VL_NC_TT _1p'!#REF!</definedName>
    <definedName name="td3p" localSheetId="8">#REF!</definedName>
    <definedName name="td3p" localSheetId="13">#REF!</definedName>
    <definedName name="td3p" localSheetId="0">#REF!</definedName>
    <definedName name="td3p" localSheetId="11">#REF!</definedName>
    <definedName name="td3p" localSheetId="12">#REF!</definedName>
    <definedName name="td3p" localSheetId="14">#REF!</definedName>
    <definedName name="td3p" localSheetId="1">#REF!</definedName>
    <definedName name="td3p" localSheetId="7">#REF!</definedName>
    <definedName name="td3p" localSheetId="9">#REF!</definedName>
    <definedName name="td3p" localSheetId="10">#REF!</definedName>
    <definedName name="td3p">#REF!</definedName>
    <definedName name="tdc84nc" localSheetId="8">[10]thao_go!#REF!</definedName>
    <definedName name="tdc84nc" localSheetId="13">[10]thao_go!#REF!</definedName>
    <definedName name="tdc84nc" localSheetId="0">[10]thao_go!#REF!</definedName>
    <definedName name="tdc84nc" localSheetId="11">[10]thao_go!#REF!</definedName>
    <definedName name="tdc84nc" localSheetId="12">[10]thao_go!#REF!</definedName>
    <definedName name="tdc84nc" localSheetId="14">[10]thao_go!#REF!</definedName>
    <definedName name="tdc84nc" localSheetId="1">[10]thao_go!#REF!</definedName>
    <definedName name="tdc84nc" localSheetId="7">[10]thao_go!#REF!</definedName>
    <definedName name="tdc84nc" localSheetId="9">[10]thao_go!#REF!</definedName>
    <definedName name="tdc84nc" localSheetId="10">[10]thao_go!#REF!</definedName>
    <definedName name="tdc84nc">[10]thao_go!#REF!</definedName>
    <definedName name="tdcnc" localSheetId="8">[10]thao_go!#REF!</definedName>
    <definedName name="tdcnc" localSheetId="13">[10]thao_go!#REF!</definedName>
    <definedName name="tdcnc" localSheetId="0">[10]thao_go!#REF!</definedName>
    <definedName name="tdcnc" localSheetId="11">[10]thao_go!#REF!</definedName>
    <definedName name="tdcnc" localSheetId="12">[10]thao_go!#REF!</definedName>
    <definedName name="tdcnc" localSheetId="14">[10]thao_go!#REF!</definedName>
    <definedName name="tdcnc" localSheetId="1">[10]thao_go!#REF!</definedName>
    <definedName name="tdcnc" localSheetId="7">[10]thao_go!#REF!</definedName>
    <definedName name="tdcnc" localSheetId="9">[10]thao_go!#REF!</definedName>
    <definedName name="tdcnc" localSheetId="10">[10]thao_go!#REF!</definedName>
    <definedName name="tdcnc">[10]thao_go!#REF!</definedName>
    <definedName name="tdgnc" localSheetId="8">[10]lam_moi!#REF!</definedName>
    <definedName name="tdgnc" localSheetId="13">[10]lam_moi!#REF!</definedName>
    <definedName name="tdgnc" localSheetId="0">[10]lam_moi!#REF!</definedName>
    <definedName name="tdgnc" localSheetId="11">[10]lam_moi!#REF!</definedName>
    <definedName name="tdgnc" localSheetId="12">[10]lam_moi!#REF!</definedName>
    <definedName name="tdgnc" localSheetId="14">[10]lam_moi!#REF!</definedName>
    <definedName name="tdgnc" localSheetId="1">[10]lam_moi!#REF!</definedName>
    <definedName name="tdgnc" localSheetId="7">[10]lam_moi!#REF!</definedName>
    <definedName name="tdgnc" localSheetId="9">[10]lam_moi!#REF!</definedName>
    <definedName name="tdgnc" localSheetId="10">[10]lam_moi!#REF!</definedName>
    <definedName name="tdgnc">[10]lam_moi!#REF!</definedName>
    <definedName name="tdgvl" localSheetId="8">[10]lam_moi!#REF!</definedName>
    <definedName name="tdgvl" localSheetId="13">[10]lam_moi!#REF!</definedName>
    <definedName name="tdgvl" localSheetId="0">[10]lam_moi!#REF!</definedName>
    <definedName name="tdgvl" localSheetId="11">[10]lam_moi!#REF!</definedName>
    <definedName name="tdgvl" localSheetId="12">[10]lam_moi!#REF!</definedName>
    <definedName name="tdgvl" localSheetId="14">[10]lam_moi!#REF!</definedName>
    <definedName name="tdgvl" localSheetId="1">[10]lam_moi!#REF!</definedName>
    <definedName name="tdgvl" localSheetId="7">[10]lam_moi!#REF!</definedName>
    <definedName name="tdgvl" localSheetId="9">[10]lam_moi!#REF!</definedName>
    <definedName name="tdgvl" localSheetId="10">[10]lam_moi!#REF!</definedName>
    <definedName name="tdgvl">[10]lam_moi!#REF!</definedName>
    <definedName name="tdhtnc" localSheetId="8">[10]lam_moi!#REF!</definedName>
    <definedName name="tdhtnc" localSheetId="13">[10]lam_moi!#REF!</definedName>
    <definedName name="tdhtnc" localSheetId="0">[10]lam_moi!#REF!</definedName>
    <definedName name="tdhtnc" localSheetId="11">[10]lam_moi!#REF!</definedName>
    <definedName name="tdhtnc" localSheetId="12">[10]lam_moi!#REF!</definedName>
    <definedName name="tdhtnc" localSheetId="14">[10]lam_moi!#REF!</definedName>
    <definedName name="tdhtnc" localSheetId="1">[10]lam_moi!#REF!</definedName>
    <definedName name="tdhtnc" localSheetId="7">[10]lam_moi!#REF!</definedName>
    <definedName name="tdhtnc" localSheetId="9">[10]lam_moi!#REF!</definedName>
    <definedName name="tdhtnc" localSheetId="10">[10]lam_moi!#REF!</definedName>
    <definedName name="tdhtnc">[10]lam_moi!#REF!</definedName>
    <definedName name="tdhtvl" localSheetId="8">[10]lam_moi!#REF!</definedName>
    <definedName name="tdhtvl" localSheetId="13">[10]lam_moi!#REF!</definedName>
    <definedName name="tdhtvl" localSheetId="0">[10]lam_moi!#REF!</definedName>
    <definedName name="tdhtvl" localSheetId="11">[10]lam_moi!#REF!</definedName>
    <definedName name="tdhtvl" localSheetId="12">[10]lam_moi!#REF!</definedName>
    <definedName name="tdhtvl" localSheetId="14">[10]lam_moi!#REF!</definedName>
    <definedName name="tdhtvl" localSheetId="1">[10]lam_moi!#REF!</definedName>
    <definedName name="tdhtvl" localSheetId="7">[10]lam_moi!#REF!</definedName>
    <definedName name="tdhtvl" localSheetId="9">[10]lam_moi!#REF!</definedName>
    <definedName name="tdhtvl" localSheetId="10">[10]lam_moi!#REF!</definedName>
    <definedName name="tdhtvl">[10]lam_moi!#REF!</definedName>
    <definedName name="tdnc" localSheetId="8">[10]gtrinh!#REF!</definedName>
    <definedName name="tdnc" localSheetId="13">[10]gtrinh!#REF!</definedName>
    <definedName name="tdnc" localSheetId="0">[10]gtrinh!#REF!</definedName>
    <definedName name="tdnc" localSheetId="11">[10]gtrinh!#REF!</definedName>
    <definedName name="tdnc" localSheetId="12">[10]gtrinh!#REF!</definedName>
    <definedName name="tdnc" localSheetId="14">[10]gtrinh!#REF!</definedName>
    <definedName name="tdnc" localSheetId="1">[10]gtrinh!#REF!</definedName>
    <definedName name="tdnc" localSheetId="7">[10]gtrinh!#REF!</definedName>
    <definedName name="tdnc" localSheetId="9">[10]gtrinh!#REF!</definedName>
    <definedName name="tdnc" localSheetId="10">[10]gtrinh!#REF!</definedName>
    <definedName name="tdnc">[10]gtrinh!#REF!</definedName>
    <definedName name="tdnc1p" localSheetId="8">#REF!</definedName>
    <definedName name="tdnc1p" localSheetId="13">#REF!</definedName>
    <definedName name="tdnc1p" localSheetId="0">#REF!</definedName>
    <definedName name="tdnc1p" localSheetId="11">#REF!</definedName>
    <definedName name="tdnc1p" localSheetId="12">#REF!</definedName>
    <definedName name="tdnc1p" localSheetId="14">#REF!</definedName>
    <definedName name="tdnc1p" localSheetId="1">#REF!</definedName>
    <definedName name="tdnc1p" localSheetId="7">#REF!</definedName>
    <definedName name="tdnc1p" localSheetId="9">#REF!</definedName>
    <definedName name="tdnc1p" localSheetId="10">#REF!</definedName>
    <definedName name="tdnc1p">#REF!</definedName>
    <definedName name="tdnc3p">'[10]CHITIET VL_NC'!$G$28</definedName>
    <definedName name="tdt1pnc" localSheetId="8">[10]gtrinh!#REF!</definedName>
    <definedName name="tdt1pnc" localSheetId="13">[10]gtrinh!#REF!</definedName>
    <definedName name="tdt1pnc" localSheetId="0">[10]gtrinh!#REF!</definedName>
    <definedName name="tdt1pnc" localSheetId="11">[10]gtrinh!#REF!</definedName>
    <definedName name="tdt1pnc" localSheetId="12">[10]gtrinh!#REF!</definedName>
    <definedName name="tdt1pnc" localSheetId="14">[10]gtrinh!#REF!</definedName>
    <definedName name="tdt1pnc" localSheetId="1">[10]gtrinh!#REF!</definedName>
    <definedName name="tdt1pnc" localSheetId="7">[10]gtrinh!#REF!</definedName>
    <definedName name="tdt1pnc" localSheetId="9">[10]gtrinh!#REF!</definedName>
    <definedName name="tdt1pnc" localSheetId="10">[10]gtrinh!#REF!</definedName>
    <definedName name="tdt1pnc">[10]gtrinh!#REF!</definedName>
    <definedName name="tdt1pvl" localSheetId="8">[10]gtrinh!#REF!</definedName>
    <definedName name="tdt1pvl" localSheetId="13">[10]gtrinh!#REF!</definedName>
    <definedName name="tdt1pvl" localSheetId="0">[10]gtrinh!#REF!</definedName>
    <definedName name="tdt1pvl" localSheetId="11">[10]gtrinh!#REF!</definedName>
    <definedName name="tdt1pvl" localSheetId="12">[10]gtrinh!#REF!</definedName>
    <definedName name="tdt1pvl" localSheetId="14">[10]gtrinh!#REF!</definedName>
    <definedName name="tdt1pvl" localSheetId="1">[10]gtrinh!#REF!</definedName>
    <definedName name="tdt1pvl" localSheetId="7">[10]gtrinh!#REF!</definedName>
    <definedName name="tdt1pvl" localSheetId="9">[10]gtrinh!#REF!</definedName>
    <definedName name="tdt1pvl" localSheetId="10">[10]gtrinh!#REF!</definedName>
    <definedName name="tdt1pvl">[10]gtrinh!#REF!</definedName>
    <definedName name="tdt2cnc" localSheetId="8">[10]lam_moi!#REF!</definedName>
    <definedName name="tdt2cnc" localSheetId="13">[10]lam_moi!#REF!</definedName>
    <definedName name="tdt2cnc" localSheetId="0">[10]lam_moi!#REF!</definedName>
    <definedName name="tdt2cnc" localSheetId="11">[10]lam_moi!#REF!</definedName>
    <definedName name="tdt2cnc" localSheetId="12">[10]lam_moi!#REF!</definedName>
    <definedName name="tdt2cnc" localSheetId="14">[10]lam_moi!#REF!</definedName>
    <definedName name="tdt2cnc" localSheetId="1">[10]lam_moi!#REF!</definedName>
    <definedName name="tdt2cnc" localSheetId="7">[10]lam_moi!#REF!</definedName>
    <definedName name="tdt2cnc" localSheetId="9">[10]lam_moi!#REF!</definedName>
    <definedName name="tdt2cnc" localSheetId="10">[10]lam_moi!#REF!</definedName>
    <definedName name="tdt2cnc">[10]lam_moi!#REF!</definedName>
    <definedName name="tdt2cvl" localSheetId="8">[10]chitiet!#REF!</definedName>
    <definedName name="tdt2cvl" localSheetId="13">[10]chitiet!#REF!</definedName>
    <definedName name="tdt2cvl" localSheetId="0">[10]chitiet!#REF!</definedName>
    <definedName name="tdt2cvl" localSheetId="11">[10]chitiet!#REF!</definedName>
    <definedName name="tdt2cvl" localSheetId="12">[10]chitiet!#REF!</definedName>
    <definedName name="tdt2cvl" localSheetId="14">[10]chitiet!#REF!</definedName>
    <definedName name="tdt2cvl" localSheetId="1">[10]chitiet!#REF!</definedName>
    <definedName name="tdt2cvl" localSheetId="7">[10]chitiet!#REF!</definedName>
    <definedName name="tdt2cvl" localSheetId="9">[10]chitiet!#REF!</definedName>
    <definedName name="tdt2cvl" localSheetId="10">[10]chitiet!#REF!</definedName>
    <definedName name="tdt2cvl">[10]chitiet!#REF!</definedName>
    <definedName name="tdtr2cnc" localSheetId="8">#REF!</definedName>
    <definedName name="tdtr2cnc" localSheetId="13">#REF!</definedName>
    <definedName name="tdtr2cnc" localSheetId="0">#REF!</definedName>
    <definedName name="tdtr2cnc" localSheetId="11">#REF!</definedName>
    <definedName name="tdtr2cnc" localSheetId="12">#REF!</definedName>
    <definedName name="tdtr2cnc" localSheetId="14">#REF!</definedName>
    <definedName name="tdtr2cnc" localSheetId="1">#REF!</definedName>
    <definedName name="tdtr2cnc" localSheetId="7">#REF!</definedName>
    <definedName name="tdtr2cnc" localSheetId="9">#REF!</definedName>
    <definedName name="tdtr2cnc" localSheetId="10">#REF!</definedName>
    <definedName name="tdtr2cnc">#REF!</definedName>
    <definedName name="tdtr2cvl" localSheetId="8">#REF!</definedName>
    <definedName name="tdtr2cvl" localSheetId="13">#REF!</definedName>
    <definedName name="tdtr2cvl" localSheetId="0">#REF!</definedName>
    <definedName name="tdtr2cvl" localSheetId="11">#REF!</definedName>
    <definedName name="tdtr2cvl" localSheetId="12">#REF!</definedName>
    <definedName name="tdtr2cvl" localSheetId="14">#REF!</definedName>
    <definedName name="tdtr2cvl" localSheetId="1">#REF!</definedName>
    <definedName name="tdtr2cvl" localSheetId="7">#REF!</definedName>
    <definedName name="tdtr2cvl" localSheetId="9">#REF!</definedName>
    <definedName name="tdtr2cvl" localSheetId="10">#REF!</definedName>
    <definedName name="tdtr2cvl">#REF!</definedName>
    <definedName name="tdtrnc" localSheetId="8">[10]gtrinh!#REF!</definedName>
    <definedName name="tdtrnc" localSheetId="13">[10]gtrinh!#REF!</definedName>
    <definedName name="tdtrnc" localSheetId="0">[10]gtrinh!#REF!</definedName>
    <definedName name="tdtrnc" localSheetId="11">[10]gtrinh!#REF!</definedName>
    <definedName name="tdtrnc" localSheetId="12">[10]gtrinh!#REF!</definedName>
    <definedName name="tdtrnc" localSheetId="14">[10]gtrinh!#REF!</definedName>
    <definedName name="tdtrnc" localSheetId="1">[10]gtrinh!#REF!</definedName>
    <definedName name="tdtrnc" localSheetId="7">[10]gtrinh!#REF!</definedName>
    <definedName name="tdtrnc" localSheetId="9">[10]gtrinh!#REF!</definedName>
    <definedName name="tdtrnc" localSheetId="10">[10]gtrinh!#REF!</definedName>
    <definedName name="tdtrnc">[10]gtrinh!#REF!</definedName>
    <definedName name="tdtrvl" localSheetId="8">[10]gtrinh!#REF!</definedName>
    <definedName name="tdtrvl" localSheetId="13">[10]gtrinh!#REF!</definedName>
    <definedName name="tdtrvl" localSheetId="0">[10]gtrinh!#REF!</definedName>
    <definedName name="tdtrvl" localSheetId="11">[10]gtrinh!#REF!</definedName>
    <definedName name="tdtrvl" localSheetId="12">[10]gtrinh!#REF!</definedName>
    <definedName name="tdtrvl" localSheetId="14">[10]gtrinh!#REF!</definedName>
    <definedName name="tdtrvl" localSheetId="1">[10]gtrinh!#REF!</definedName>
    <definedName name="tdtrvl" localSheetId="7">[10]gtrinh!#REF!</definedName>
    <definedName name="tdtrvl" localSheetId="9">[10]gtrinh!#REF!</definedName>
    <definedName name="tdtrvl" localSheetId="10">[10]gtrinh!#REF!</definedName>
    <definedName name="tdtrvl">[10]gtrinh!#REF!</definedName>
    <definedName name="tdvl" localSheetId="8">[10]gtrinh!#REF!</definedName>
    <definedName name="tdvl" localSheetId="13">[10]gtrinh!#REF!</definedName>
    <definedName name="tdvl" localSheetId="0">[10]gtrinh!#REF!</definedName>
    <definedName name="tdvl" localSheetId="11">[10]gtrinh!#REF!</definedName>
    <definedName name="tdvl" localSheetId="12">[10]gtrinh!#REF!</definedName>
    <definedName name="tdvl" localSheetId="14">[10]gtrinh!#REF!</definedName>
    <definedName name="tdvl" localSheetId="1">[10]gtrinh!#REF!</definedName>
    <definedName name="tdvl" localSheetId="7">[10]gtrinh!#REF!</definedName>
    <definedName name="tdvl" localSheetId="9">[10]gtrinh!#REF!</definedName>
    <definedName name="tdvl" localSheetId="10">[10]gtrinh!#REF!</definedName>
    <definedName name="tdvl">[10]gtrinh!#REF!</definedName>
    <definedName name="tdvl1p" localSheetId="8">#REF!</definedName>
    <definedName name="tdvl1p" localSheetId="13">#REF!</definedName>
    <definedName name="tdvl1p" localSheetId="0">#REF!</definedName>
    <definedName name="tdvl1p" localSheetId="11">#REF!</definedName>
    <definedName name="tdvl1p" localSheetId="12">#REF!</definedName>
    <definedName name="tdvl1p" localSheetId="14">#REF!</definedName>
    <definedName name="tdvl1p" localSheetId="1">#REF!</definedName>
    <definedName name="tdvl1p" localSheetId="7">#REF!</definedName>
    <definedName name="tdvl1p" localSheetId="9">#REF!</definedName>
    <definedName name="tdvl1p" localSheetId="10">#REF!</definedName>
    <definedName name="tdvl1p">#REF!</definedName>
    <definedName name="tdvl3p">'[10]CHITIET VL_NC'!$G$23</definedName>
    <definedName name="teen" localSheetId="8">#REF!</definedName>
    <definedName name="teen" localSheetId="13">#REF!</definedName>
    <definedName name="teen" localSheetId="0">#REF!</definedName>
    <definedName name="teen" localSheetId="11">#REF!</definedName>
    <definedName name="teen" localSheetId="12">#REF!</definedName>
    <definedName name="teen" localSheetId="14">#REF!</definedName>
    <definedName name="teen" localSheetId="1">#REF!</definedName>
    <definedName name="teen" localSheetId="7">#REF!</definedName>
    <definedName name="teen" localSheetId="9">#REF!</definedName>
    <definedName name="teen" localSheetId="10">#REF!</definedName>
    <definedName name="teen">#REF!</definedName>
    <definedName name="Tempatmasak" localSheetId="8">[80]harga!#REF!</definedName>
    <definedName name="Tempatmasak" localSheetId="13">[80]harga!#REF!</definedName>
    <definedName name="Tempatmasak" localSheetId="0">[80]harga!#REF!</definedName>
    <definedName name="Tempatmasak" localSheetId="11">[80]harga!#REF!</definedName>
    <definedName name="Tempatmasak" localSheetId="12">[80]harga!#REF!</definedName>
    <definedName name="Tempatmasak" localSheetId="14">[80]harga!#REF!</definedName>
    <definedName name="Tempatmasak" localSheetId="1">[80]harga!#REF!</definedName>
    <definedName name="Tempatmasak" localSheetId="7">[80]harga!#REF!</definedName>
    <definedName name="Tempatmasak" localSheetId="9">[80]harga!#REF!</definedName>
    <definedName name="Tempatmasak" localSheetId="10">[80]harga!#REF!</definedName>
    <definedName name="Tempatmasak">[80]harga!#REF!</definedName>
    <definedName name="tgl">[30]Ch!$A$9</definedName>
    <definedName name="th3x15" localSheetId="8">[10]giathanh1!#REF!</definedName>
    <definedName name="th3x15" localSheetId="13">[10]giathanh1!#REF!</definedName>
    <definedName name="th3x15" localSheetId="0">[10]giathanh1!#REF!</definedName>
    <definedName name="th3x15" localSheetId="11">[10]giathanh1!#REF!</definedName>
    <definedName name="th3x15" localSheetId="12">[10]giathanh1!#REF!</definedName>
    <definedName name="th3x15" localSheetId="14">[10]giathanh1!#REF!</definedName>
    <definedName name="th3x15" localSheetId="1">[10]giathanh1!#REF!</definedName>
    <definedName name="th3x15" localSheetId="7">[10]giathanh1!#REF!</definedName>
    <definedName name="th3x15" localSheetId="9">[10]giathanh1!#REF!</definedName>
    <definedName name="th3x15" localSheetId="10">[10]giathanh1!#REF!</definedName>
    <definedName name="th3x15">[10]giathanh1!#REF!</definedName>
    <definedName name="ThanhXuan110" localSheetId="8">[87]KH_Q1_Q2_01!#REF!</definedName>
    <definedName name="ThanhXuan110" localSheetId="13">[87]KH_Q1_Q2_01!#REF!</definedName>
    <definedName name="ThanhXuan110" localSheetId="0">[87]KH_Q1_Q2_01!#REF!</definedName>
    <definedName name="ThanhXuan110" localSheetId="11">[87]KH_Q1_Q2_01!#REF!</definedName>
    <definedName name="ThanhXuan110" localSheetId="12">[87]KH_Q1_Q2_01!#REF!</definedName>
    <definedName name="ThanhXuan110" localSheetId="14">[87]KH_Q1_Q2_01!#REF!</definedName>
    <definedName name="ThanhXuan110" localSheetId="1">[87]KH_Q1_Q2_01!#REF!</definedName>
    <definedName name="ThanhXuan110" localSheetId="7">[87]KH_Q1_Q2_01!#REF!</definedName>
    <definedName name="ThanhXuan110" localSheetId="9">[87]KH_Q1_Q2_01!#REF!</definedName>
    <definedName name="ThanhXuan110" localSheetId="10">[87]KH_Q1_Q2_01!#REF!</definedName>
    <definedName name="ThanhXuan110">[87]KH_Q1_Q2_01!#REF!</definedName>
    <definedName name="theodolite">[43]HARGA!$D$96</definedName>
    <definedName name="THGO1pnc" localSheetId="8">#REF!</definedName>
    <definedName name="THGO1pnc" localSheetId="13">#REF!</definedName>
    <definedName name="THGO1pnc" localSheetId="0">#REF!</definedName>
    <definedName name="THGO1pnc" localSheetId="11">#REF!</definedName>
    <definedName name="THGO1pnc" localSheetId="12">#REF!</definedName>
    <definedName name="THGO1pnc" localSheetId="14">#REF!</definedName>
    <definedName name="THGO1pnc" localSheetId="1">#REF!</definedName>
    <definedName name="THGO1pnc" localSheetId="7">#REF!</definedName>
    <definedName name="THGO1pnc" localSheetId="9">#REF!</definedName>
    <definedName name="THGO1pnc" localSheetId="10">#REF!</definedName>
    <definedName name="THGO1pnc">#REF!</definedName>
    <definedName name="thht" localSheetId="8">#REF!</definedName>
    <definedName name="thht" localSheetId="13">#REF!</definedName>
    <definedName name="thht" localSheetId="0">#REF!</definedName>
    <definedName name="thht" localSheetId="11">#REF!</definedName>
    <definedName name="thht" localSheetId="12">#REF!</definedName>
    <definedName name="thht" localSheetId="14">#REF!</definedName>
    <definedName name="thht" localSheetId="1">#REF!</definedName>
    <definedName name="thht" localSheetId="7">#REF!</definedName>
    <definedName name="thht" localSheetId="9">#REF!</definedName>
    <definedName name="thht" localSheetId="10">#REF!</definedName>
    <definedName name="thht">#REF!</definedName>
    <definedName name="THKP160" localSheetId="8">'[10]dongia _2_'!#REF!</definedName>
    <definedName name="THKP160" localSheetId="13">'[10]dongia _2_'!#REF!</definedName>
    <definedName name="THKP160" localSheetId="0">'[10]dongia _2_'!#REF!</definedName>
    <definedName name="THKP160" localSheetId="11">'[10]dongia _2_'!#REF!</definedName>
    <definedName name="THKP160" localSheetId="12">'[10]dongia _2_'!#REF!</definedName>
    <definedName name="THKP160" localSheetId="14">'[10]dongia _2_'!#REF!</definedName>
    <definedName name="THKP160" localSheetId="1">'[10]dongia _2_'!#REF!</definedName>
    <definedName name="THKP160" localSheetId="7">'[10]dongia _2_'!#REF!</definedName>
    <definedName name="THKP160" localSheetId="9">'[10]dongia _2_'!#REF!</definedName>
    <definedName name="THKP160" localSheetId="10">'[10]dongia _2_'!#REF!</definedName>
    <definedName name="THKP160">'[10]dongia _2_'!#REF!</definedName>
    <definedName name="thkp3" localSheetId="8">#REF!</definedName>
    <definedName name="thkp3" localSheetId="13">#REF!</definedName>
    <definedName name="thkp3" localSheetId="0">#REF!</definedName>
    <definedName name="thkp3" localSheetId="11">#REF!</definedName>
    <definedName name="thkp3" localSheetId="12">#REF!</definedName>
    <definedName name="thkp3" localSheetId="14">#REF!</definedName>
    <definedName name="thkp3" localSheetId="1">#REF!</definedName>
    <definedName name="thkp3" localSheetId="7">#REF!</definedName>
    <definedName name="thkp3" localSheetId="9">#REF!</definedName>
    <definedName name="thkp3" localSheetId="10">#REF!</definedName>
    <definedName name="thkp3">#REF!</definedName>
    <definedName name="THREEWHEELROLLER">[14]Peralatan!$A$886:$J$944</definedName>
    <definedName name="thtr15" localSheetId="8">[10]giathanh1!#REF!</definedName>
    <definedName name="thtr15" localSheetId="13">[10]giathanh1!#REF!</definedName>
    <definedName name="thtr15" localSheetId="0">[10]giathanh1!#REF!</definedName>
    <definedName name="thtr15" localSheetId="11">[10]giathanh1!#REF!</definedName>
    <definedName name="thtr15" localSheetId="12">[10]giathanh1!#REF!</definedName>
    <definedName name="thtr15" localSheetId="14">[10]giathanh1!#REF!</definedName>
    <definedName name="thtr15" localSheetId="1">[10]giathanh1!#REF!</definedName>
    <definedName name="thtr15" localSheetId="7">[10]giathanh1!#REF!</definedName>
    <definedName name="thtr15" localSheetId="9">[10]giathanh1!#REF!</definedName>
    <definedName name="thtr15" localSheetId="10">[10]giathanh1!#REF!</definedName>
    <definedName name="thtr15">[10]giathanh1!#REF!</definedName>
    <definedName name="thtt" localSheetId="8">#REF!</definedName>
    <definedName name="thtt" localSheetId="13">#REF!</definedName>
    <definedName name="thtt" localSheetId="0">#REF!</definedName>
    <definedName name="thtt" localSheetId="11">#REF!</definedName>
    <definedName name="thtt" localSheetId="12">#REF!</definedName>
    <definedName name="thtt" localSheetId="14">#REF!</definedName>
    <definedName name="thtt" localSheetId="1">#REF!</definedName>
    <definedName name="thtt" localSheetId="7">#REF!</definedName>
    <definedName name="thtt" localSheetId="9">#REF!</definedName>
    <definedName name="thtt" localSheetId="10">#REF!</definedName>
    <definedName name="thtt">#REF!</definedName>
    <definedName name="ti" localSheetId="8">#REF!</definedName>
    <definedName name="ti" localSheetId="13">#REF!</definedName>
    <definedName name="ti" localSheetId="0">#REF!</definedName>
    <definedName name="ti" localSheetId="11">#REF!</definedName>
    <definedName name="ti" localSheetId="12">#REF!</definedName>
    <definedName name="ti" localSheetId="14">#REF!</definedName>
    <definedName name="ti" localSheetId="1">#REF!</definedName>
    <definedName name="ti" localSheetId="7">#REF!</definedName>
    <definedName name="ti" localSheetId="9">#REF!</definedName>
    <definedName name="ti" localSheetId="10">#REF!</definedName>
    <definedName name="ti">#REF!</definedName>
    <definedName name="Tiepdia">[10]Tiepdia!$A:$IV</definedName>
    <definedName name="tiga" localSheetId="8">#REF!</definedName>
    <definedName name="tiga" localSheetId="13">#REF!</definedName>
    <definedName name="tiga" localSheetId="0">#REF!</definedName>
    <definedName name="tiga" localSheetId="11">#REF!</definedName>
    <definedName name="tiga" localSheetId="12">#REF!</definedName>
    <definedName name="tiga" localSheetId="14">#REF!</definedName>
    <definedName name="tiga" localSheetId="1">#REF!</definedName>
    <definedName name="tiga" localSheetId="7">#REF!</definedName>
    <definedName name="tiga" localSheetId="9">#REF!</definedName>
    <definedName name="tiga" localSheetId="10">#REF!</definedName>
    <definedName name="tiga">#REF!</definedName>
    <definedName name="Timb.Biasa">[47]Analisa!$A$311:$G$487</definedName>
    <definedName name="timbunan" localSheetId="8">[45]Analisa!#REF!</definedName>
    <definedName name="timbunan" localSheetId="13">[45]Analisa!#REF!</definedName>
    <definedName name="timbunan" localSheetId="0">[45]Analisa!#REF!</definedName>
    <definedName name="timbunan" localSheetId="11">[45]Analisa!#REF!</definedName>
    <definedName name="timbunan" localSheetId="12">[45]Analisa!#REF!</definedName>
    <definedName name="timbunan" localSheetId="14">[45]Analisa!#REF!</definedName>
    <definedName name="timbunan" localSheetId="1">[45]Analisa!#REF!</definedName>
    <definedName name="timbunan" localSheetId="7">[45]Analisa!#REF!</definedName>
    <definedName name="timbunan" localSheetId="9">[45]Analisa!#REF!</definedName>
    <definedName name="timbunan" localSheetId="10">[45]Analisa!#REF!</definedName>
    <definedName name="timbunan">[45]Analisa!#REF!</definedName>
    <definedName name="timdri" localSheetId="8">#REF!</definedName>
    <definedName name="timdri" localSheetId="13">#REF!</definedName>
    <definedName name="timdri" localSheetId="0">#REF!</definedName>
    <definedName name="timdri" localSheetId="11">#REF!</definedName>
    <definedName name="timdri" localSheetId="12">#REF!</definedName>
    <definedName name="timdri" localSheetId="14">#REF!</definedName>
    <definedName name="timdri" localSheetId="1">#REF!</definedName>
    <definedName name="timdri" localSheetId="7">#REF!</definedName>
    <definedName name="timdri" localSheetId="9">#REF!</definedName>
    <definedName name="timdri" localSheetId="10">#REF!</definedName>
    <definedName name="timdri">#REF!</definedName>
    <definedName name="timdri_1" localSheetId="8">#REF!</definedName>
    <definedName name="timdri_1" localSheetId="13">#REF!</definedName>
    <definedName name="timdri_1" localSheetId="0">#REF!</definedName>
    <definedName name="timdri_1" localSheetId="11">#REF!</definedName>
    <definedName name="timdri_1" localSheetId="12">#REF!</definedName>
    <definedName name="timdri_1" localSheetId="14">#REF!</definedName>
    <definedName name="timdri_1" localSheetId="1">#REF!</definedName>
    <definedName name="timdri_1" localSheetId="7">#REF!</definedName>
    <definedName name="timdri_1" localSheetId="9">#REF!</definedName>
    <definedName name="timdri_1" localSheetId="10">#REF!</definedName>
    <definedName name="timdri_1">#REF!</definedName>
    <definedName name="timdri_2" localSheetId="8">#REF!</definedName>
    <definedName name="timdri_2" localSheetId="13">#REF!</definedName>
    <definedName name="timdri_2" localSheetId="0">#REF!</definedName>
    <definedName name="timdri_2" localSheetId="11">#REF!</definedName>
    <definedName name="timdri_2" localSheetId="12">#REF!</definedName>
    <definedName name="timdri_2" localSheetId="14">#REF!</definedName>
    <definedName name="timdri_2" localSheetId="1">#REF!</definedName>
    <definedName name="timdri_2" localSheetId="7">#REF!</definedName>
    <definedName name="timdri_2" localSheetId="9">#REF!</definedName>
    <definedName name="timdri_2" localSheetId="10">#REF!</definedName>
    <definedName name="timdri_2">#REF!</definedName>
    <definedName name="timdri_3" localSheetId="8">#REF!</definedName>
    <definedName name="timdri_3" localSheetId="13">#REF!</definedName>
    <definedName name="timdri_3" localSheetId="0">#REF!</definedName>
    <definedName name="timdri_3" localSheetId="11">#REF!</definedName>
    <definedName name="timdri_3" localSheetId="12">#REF!</definedName>
    <definedName name="timdri_3" localSheetId="14">#REF!</definedName>
    <definedName name="timdri_3" localSheetId="1">#REF!</definedName>
    <definedName name="timdri_3" localSheetId="7">#REF!</definedName>
    <definedName name="timdri_3" localSheetId="9">#REF!</definedName>
    <definedName name="timdri_3" localSheetId="10">#REF!</definedName>
    <definedName name="timdri_3">#REF!</definedName>
    <definedName name="time" localSheetId="8">[73]Meth!#REF!</definedName>
    <definedName name="time" localSheetId="13">[73]Meth!#REF!</definedName>
    <definedName name="time" localSheetId="0">[73]Meth!#REF!</definedName>
    <definedName name="time" localSheetId="11">[73]Meth!#REF!</definedName>
    <definedName name="time" localSheetId="12">[73]Meth!#REF!</definedName>
    <definedName name="time" localSheetId="14">[73]Meth!#REF!</definedName>
    <definedName name="time" localSheetId="1">[73]Meth!#REF!</definedName>
    <definedName name="time" localSheetId="7">[73]Meth!#REF!</definedName>
    <definedName name="time" localSheetId="9">[73]Meth!#REF!</definedName>
    <definedName name="time" localSheetId="10">[73]Meth!#REF!</definedName>
    <definedName name="time">[73]Meth!#REF!</definedName>
    <definedName name="timfur" localSheetId="8">#REF!</definedName>
    <definedName name="timfur" localSheetId="13">#REF!</definedName>
    <definedName name="timfur" localSheetId="0">#REF!</definedName>
    <definedName name="timfur" localSheetId="11">#REF!</definedName>
    <definedName name="timfur" localSheetId="12">#REF!</definedName>
    <definedName name="timfur" localSheetId="14">#REF!</definedName>
    <definedName name="timfur" localSheetId="1">#REF!</definedName>
    <definedName name="timfur" localSheetId="7">#REF!</definedName>
    <definedName name="timfur" localSheetId="9">#REF!</definedName>
    <definedName name="timfur" localSheetId="10">#REF!</definedName>
    <definedName name="timfur">#REF!</definedName>
    <definedName name="timfur_1" localSheetId="8">#REF!</definedName>
    <definedName name="timfur_1" localSheetId="13">#REF!</definedName>
    <definedName name="timfur_1" localSheetId="0">#REF!</definedName>
    <definedName name="timfur_1" localSheetId="11">#REF!</definedName>
    <definedName name="timfur_1" localSheetId="12">#REF!</definedName>
    <definedName name="timfur_1" localSheetId="14">#REF!</definedName>
    <definedName name="timfur_1" localSheetId="1">#REF!</definedName>
    <definedName name="timfur_1" localSheetId="7">#REF!</definedName>
    <definedName name="timfur_1" localSheetId="9">#REF!</definedName>
    <definedName name="timfur_1" localSheetId="10">#REF!</definedName>
    <definedName name="timfur_1">#REF!</definedName>
    <definedName name="timfur_2" localSheetId="8">#REF!</definedName>
    <definedName name="timfur_2" localSheetId="13">#REF!</definedName>
    <definedName name="timfur_2" localSheetId="0">#REF!</definedName>
    <definedName name="timfur_2" localSheetId="11">#REF!</definedName>
    <definedName name="timfur_2" localSheetId="12">#REF!</definedName>
    <definedName name="timfur_2" localSheetId="14">#REF!</definedName>
    <definedName name="timfur_2" localSheetId="1">#REF!</definedName>
    <definedName name="timfur_2" localSheetId="7">#REF!</definedName>
    <definedName name="timfur_2" localSheetId="9">#REF!</definedName>
    <definedName name="timfur_2" localSheetId="10">#REF!</definedName>
    <definedName name="timfur_2">#REF!</definedName>
    <definedName name="timfur_3" localSheetId="8">#REF!</definedName>
    <definedName name="timfur_3" localSheetId="13">#REF!</definedName>
    <definedName name="timfur_3" localSheetId="0">#REF!</definedName>
    <definedName name="timfur_3" localSheetId="11">#REF!</definedName>
    <definedName name="timfur_3" localSheetId="12">#REF!</definedName>
    <definedName name="timfur_3" localSheetId="14">#REF!</definedName>
    <definedName name="timfur_3" localSheetId="1">#REF!</definedName>
    <definedName name="timfur_3" localSheetId="7">#REF!</definedName>
    <definedName name="timfur_3" localSheetId="9">#REF!</definedName>
    <definedName name="timfur_3" localSheetId="10">#REF!</definedName>
    <definedName name="timfur_3">#REF!</definedName>
    <definedName name="Tinner" localSheetId="8">'[33]harga lama'!#REF!</definedName>
    <definedName name="Tinner" localSheetId="13">'[33]harga lama'!#REF!</definedName>
    <definedName name="Tinner" localSheetId="0">'[33]harga lama'!#REF!</definedName>
    <definedName name="Tinner" localSheetId="11">'[33]harga lama'!#REF!</definedName>
    <definedName name="Tinner" localSheetId="12">'[33]harga lama'!#REF!</definedName>
    <definedName name="Tinner" localSheetId="14">'[33]harga lama'!#REF!</definedName>
    <definedName name="Tinner" localSheetId="1">'[33]harga lama'!#REF!</definedName>
    <definedName name="Tinner" localSheetId="7">'[33]harga lama'!#REF!</definedName>
    <definedName name="Tinner" localSheetId="9">'[33]harga lama'!#REF!</definedName>
    <definedName name="Tinner" localSheetId="10">'[33]harga lama'!#REF!</definedName>
    <definedName name="Tinner">'[33]harga lama'!#REF!</definedName>
    <definedName name="tire">[34]Harsat!$E$86</definedName>
    <definedName name="TIREROLLER">[14]Peralatan!$A$1004:$J$1062</definedName>
    <definedName name="tk" localSheetId="8">[67]Meto!#REF!</definedName>
    <definedName name="tk" localSheetId="13">[67]Meto!#REF!</definedName>
    <definedName name="tk" localSheetId="0">[67]Meto!#REF!</definedName>
    <definedName name="tk" localSheetId="11">[67]Meto!#REF!</definedName>
    <definedName name="tk" localSheetId="12">[67]Meto!#REF!</definedName>
    <definedName name="tk" localSheetId="14">[67]Meto!#REF!</definedName>
    <definedName name="tk" localSheetId="1">[67]Meto!#REF!</definedName>
    <definedName name="tk" localSheetId="7">[67]Meto!#REF!</definedName>
    <definedName name="tk" localSheetId="9">[67]Meto!#REF!</definedName>
    <definedName name="tk" localSheetId="10">[67]Meto!#REF!</definedName>
    <definedName name="tk">[67]Meto!#REF!</definedName>
    <definedName name="tk_1" localSheetId="8">[68]Meto!#REF!</definedName>
    <definedName name="tk_1" localSheetId="13">[68]Meto!#REF!</definedName>
    <definedName name="tk_1" localSheetId="0">[68]Meto!#REF!</definedName>
    <definedName name="tk_1" localSheetId="11">[68]Meto!#REF!</definedName>
    <definedName name="tk_1" localSheetId="12">[68]Meto!#REF!</definedName>
    <definedName name="tk_1" localSheetId="14">[68]Meto!#REF!</definedName>
    <definedName name="tk_1" localSheetId="1">[68]Meto!#REF!</definedName>
    <definedName name="tk_1" localSheetId="7">[68]Meto!#REF!</definedName>
    <definedName name="tk_1" localSheetId="9">[68]Meto!#REF!</definedName>
    <definedName name="tk_1" localSheetId="10">[68]Meto!#REF!</definedName>
    <definedName name="tk_1">[68]Meto!#REF!</definedName>
    <definedName name="tk_2" localSheetId="8">[68]Meto!#REF!</definedName>
    <definedName name="tk_2" localSheetId="13">[68]Meto!#REF!</definedName>
    <definedName name="tk_2" localSheetId="0">[68]Meto!#REF!</definedName>
    <definedName name="tk_2" localSheetId="11">[68]Meto!#REF!</definedName>
    <definedName name="tk_2" localSheetId="12">[68]Meto!#REF!</definedName>
    <definedName name="tk_2" localSheetId="14">[68]Meto!#REF!</definedName>
    <definedName name="tk_2" localSheetId="1">[68]Meto!#REF!</definedName>
    <definedName name="tk_2" localSheetId="7">[68]Meto!#REF!</definedName>
    <definedName name="tk_2" localSheetId="9">[68]Meto!#REF!</definedName>
    <definedName name="tk_2" localSheetId="10">[68]Meto!#REF!</definedName>
    <definedName name="tk_2">[68]Meto!#REF!</definedName>
    <definedName name="tk_3" localSheetId="8">[68]Meto!#REF!</definedName>
    <definedName name="tk_3" localSheetId="13">[68]Meto!#REF!</definedName>
    <definedName name="tk_3" localSheetId="0">[68]Meto!#REF!</definedName>
    <definedName name="tk_3" localSheetId="11">[68]Meto!#REF!</definedName>
    <definedName name="tk_3" localSheetId="12">[68]Meto!#REF!</definedName>
    <definedName name="tk_3" localSheetId="14">[68]Meto!#REF!</definedName>
    <definedName name="tk_3" localSheetId="1">[68]Meto!#REF!</definedName>
    <definedName name="tk_3" localSheetId="7">[68]Meto!#REF!</definedName>
    <definedName name="tk_3" localSheetId="9">[68]Meto!#REF!</definedName>
    <definedName name="tk_3" localSheetId="10">[68]Meto!#REF!</definedName>
    <definedName name="tk_3">[68]Meto!#REF!</definedName>
    <definedName name="tl" localSheetId="8">#REF!</definedName>
    <definedName name="tl" localSheetId="13">#REF!</definedName>
    <definedName name="tl" localSheetId="0">#REF!</definedName>
    <definedName name="tl" localSheetId="11">#REF!</definedName>
    <definedName name="tl" localSheetId="12">#REF!</definedName>
    <definedName name="tl" localSheetId="14">#REF!</definedName>
    <definedName name="tl" localSheetId="1">#REF!</definedName>
    <definedName name="tl" localSheetId="7">#REF!</definedName>
    <definedName name="tl" localSheetId="9">#REF!</definedName>
    <definedName name="tl" localSheetId="10">#REF!</definedName>
    <definedName name="tl">#REF!</definedName>
    <definedName name="TLAC120" localSheetId="8">#REF!</definedName>
    <definedName name="TLAC120" localSheetId="13">#REF!</definedName>
    <definedName name="TLAC120" localSheetId="0">#REF!</definedName>
    <definedName name="TLAC120" localSheetId="11">#REF!</definedName>
    <definedName name="TLAC120" localSheetId="12">#REF!</definedName>
    <definedName name="TLAC120" localSheetId="14">#REF!</definedName>
    <definedName name="TLAC120" localSheetId="1">#REF!</definedName>
    <definedName name="TLAC120" localSheetId="7">#REF!</definedName>
    <definedName name="TLAC120" localSheetId="9">#REF!</definedName>
    <definedName name="TLAC120" localSheetId="10">#REF!</definedName>
    <definedName name="TLAC120">#REF!</definedName>
    <definedName name="TLAC35" localSheetId="8">#REF!</definedName>
    <definedName name="TLAC35" localSheetId="13">#REF!</definedName>
    <definedName name="TLAC35" localSheetId="0">#REF!</definedName>
    <definedName name="TLAC35" localSheetId="11">#REF!</definedName>
    <definedName name="TLAC35" localSheetId="12">#REF!</definedName>
    <definedName name="TLAC35" localSheetId="14">#REF!</definedName>
    <definedName name="TLAC35" localSheetId="1">#REF!</definedName>
    <definedName name="TLAC35" localSheetId="7">#REF!</definedName>
    <definedName name="TLAC35" localSheetId="9">#REF!</definedName>
    <definedName name="TLAC35" localSheetId="10">#REF!</definedName>
    <definedName name="TLAC35">#REF!</definedName>
    <definedName name="TLAC50" localSheetId="8">#REF!</definedName>
    <definedName name="TLAC50" localSheetId="13">#REF!</definedName>
    <definedName name="TLAC50" localSheetId="0">#REF!</definedName>
    <definedName name="TLAC50" localSheetId="11">#REF!</definedName>
    <definedName name="TLAC50" localSheetId="12">#REF!</definedName>
    <definedName name="TLAC50" localSheetId="14">#REF!</definedName>
    <definedName name="TLAC50" localSheetId="1">#REF!</definedName>
    <definedName name="TLAC50" localSheetId="7">#REF!</definedName>
    <definedName name="TLAC50" localSheetId="9">#REF!</definedName>
    <definedName name="TLAC50" localSheetId="10">#REF!</definedName>
    <definedName name="TLAC50">#REF!</definedName>
    <definedName name="TLAC70" localSheetId="8">#REF!</definedName>
    <definedName name="TLAC70" localSheetId="13">#REF!</definedName>
    <definedName name="TLAC70" localSheetId="0">#REF!</definedName>
    <definedName name="TLAC70" localSheetId="11">#REF!</definedName>
    <definedName name="TLAC70" localSheetId="12">#REF!</definedName>
    <definedName name="TLAC70" localSheetId="14">#REF!</definedName>
    <definedName name="TLAC70" localSheetId="1">#REF!</definedName>
    <definedName name="TLAC70" localSheetId="7">#REF!</definedName>
    <definedName name="TLAC70" localSheetId="9">#REF!</definedName>
    <definedName name="TLAC70" localSheetId="10">#REF!</definedName>
    <definedName name="TLAC70">#REF!</definedName>
    <definedName name="TLAC95" localSheetId="8">#REF!</definedName>
    <definedName name="TLAC95" localSheetId="13">#REF!</definedName>
    <definedName name="TLAC95" localSheetId="0">#REF!</definedName>
    <definedName name="TLAC95" localSheetId="11">#REF!</definedName>
    <definedName name="TLAC95" localSheetId="12">#REF!</definedName>
    <definedName name="TLAC95" localSheetId="14">#REF!</definedName>
    <definedName name="TLAC95" localSheetId="1">#REF!</definedName>
    <definedName name="TLAC95" localSheetId="7">#REF!</definedName>
    <definedName name="TLAC95" localSheetId="9">#REF!</definedName>
    <definedName name="TLAC95" localSheetId="10">#REF!</definedName>
    <definedName name="TLAC95">#REF!</definedName>
    <definedName name="tloader" localSheetId="8">#REF!</definedName>
    <definedName name="tloader" localSheetId="13">#REF!</definedName>
    <definedName name="tloader" localSheetId="0">#REF!</definedName>
    <definedName name="tloader" localSheetId="11">#REF!</definedName>
    <definedName name="tloader" localSheetId="12">#REF!</definedName>
    <definedName name="tloader" localSheetId="14">#REF!</definedName>
    <definedName name="tloader" localSheetId="1">#REF!</definedName>
    <definedName name="tloader" localSheetId="7">#REF!</definedName>
    <definedName name="tloader" localSheetId="9">#REF!</definedName>
    <definedName name="tloader" localSheetId="10">#REF!</definedName>
    <definedName name="tloader">#REF!</definedName>
    <definedName name="tloader_1" localSheetId="8">#REF!</definedName>
    <definedName name="tloader_1" localSheetId="13">#REF!</definedName>
    <definedName name="tloader_1" localSheetId="0">#REF!</definedName>
    <definedName name="tloader_1" localSheetId="11">#REF!</definedName>
    <definedName name="tloader_1" localSheetId="12">#REF!</definedName>
    <definedName name="tloader_1" localSheetId="14">#REF!</definedName>
    <definedName name="tloader_1" localSheetId="1">#REF!</definedName>
    <definedName name="tloader_1" localSheetId="7">#REF!</definedName>
    <definedName name="tloader_1" localSheetId="9">#REF!</definedName>
    <definedName name="tloader_1" localSheetId="10">#REF!</definedName>
    <definedName name="tloader_1">#REF!</definedName>
    <definedName name="tloader_2" localSheetId="8">#REF!</definedName>
    <definedName name="tloader_2" localSheetId="13">#REF!</definedName>
    <definedName name="tloader_2" localSheetId="0">#REF!</definedName>
    <definedName name="tloader_2" localSheetId="11">#REF!</definedName>
    <definedName name="tloader_2" localSheetId="12">#REF!</definedName>
    <definedName name="tloader_2" localSheetId="14">#REF!</definedName>
    <definedName name="tloader_2" localSheetId="1">#REF!</definedName>
    <definedName name="tloader_2" localSheetId="7">#REF!</definedName>
    <definedName name="tloader_2" localSheetId="9">#REF!</definedName>
    <definedName name="tloader_2" localSheetId="10">#REF!</definedName>
    <definedName name="tloader_2">#REF!</definedName>
    <definedName name="tloader_3" localSheetId="8">#REF!</definedName>
    <definedName name="tloader_3" localSheetId="13">#REF!</definedName>
    <definedName name="tloader_3" localSheetId="0">#REF!</definedName>
    <definedName name="tloader_3" localSheetId="11">#REF!</definedName>
    <definedName name="tloader_3" localSheetId="12">#REF!</definedName>
    <definedName name="tloader_3" localSheetId="14">#REF!</definedName>
    <definedName name="tloader_3" localSheetId="1">#REF!</definedName>
    <definedName name="tloader_3" localSheetId="7">#REF!</definedName>
    <definedName name="tloader_3" localSheetId="9">#REF!</definedName>
    <definedName name="tloader_3" localSheetId="10">#REF!</definedName>
    <definedName name="tloader_3">#REF!</definedName>
    <definedName name="tn1pinnc" localSheetId="8">[10]thao_go!#REF!</definedName>
    <definedName name="tn1pinnc" localSheetId="13">[10]thao_go!#REF!</definedName>
    <definedName name="tn1pinnc" localSheetId="0">[10]thao_go!#REF!</definedName>
    <definedName name="tn1pinnc" localSheetId="11">[10]thao_go!#REF!</definedName>
    <definedName name="tn1pinnc" localSheetId="12">[10]thao_go!#REF!</definedName>
    <definedName name="tn1pinnc" localSheetId="14">[10]thao_go!#REF!</definedName>
    <definedName name="tn1pinnc" localSheetId="1">[10]thao_go!#REF!</definedName>
    <definedName name="tn1pinnc" localSheetId="7">[10]thao_go!#REF!</definedName>
    <definedName name="tn1pinnc" localSheetId="9">[10]thao_go!#REF!</definedName>
    <definedName name="tn1pinnc" localSheetId="10">[10]thao_go!#REF!</definedName>
    <definedName name="tn1pinnc">[10]thao_go!#REF!</definedName>
    <definedName name="tn2mhnnc" localSheetId="8">[10]thao_go!#REF!</definedName>
    <definedName name="tn2mhnnc" localSheetId="13">[10]thao_go!#REF!</definedName>
    <definedName name="tn2mhnnc" localSheetId="0">[10]thao_go!#REF!</definedName>
    <definedName name="tn2mhnnc" localSheetId="11">[10]thao_go!#REF!</definedName>
    <definedName name="tn2mhnnc" localSheetId="12">[10]thao_go!#REF!</definedName>
    <definedName name="tn2mhnnc" localSheetId="14">[10]thao_go!#REF!</definedName>
    <definedName name="tn2mhnnc" localSheetId="1">[10]thao_go!#REF!</definedName>
    <definedName name="tn2mhnnc" localSheetId="7">[10]thao_go!#REF!</definedName>
    <definedName name="tn2mhnnc" localSheetId="9">[10]thao_go!#REF!</definedName>
    <definedName name="tn2mhnnc" localSheetId="10">[10]thao_go!#REF!</definedName>
    <definedName name="tn2mhnnc">[10]thao_go!#REF!</definedName>
    <definedName name="TNCM" localSheetId="8">'[10]CHITIET VL_NC_TT_3p'!#REF!</definedName>
    <definedName name="TNCM" localSheetId="13">'[10]CHITIET VL_NC_TT_3p'!#REF!</definedName>
    <definedName name="TNCM" localSheetId="0">'[10]CHITIET VL_NC_TT_3p'!#REF!</definedName>
    <definedName name="TNCM" localSheetId="11">'[10]CHITIET VL_NC_TT_3p'!#REF!</definedName>
    <definedName name="TNCM" localSheetId="12">'[10]CHITIET VL_NC_TT_3p'!#REF!</definedName>
    <definedName name="TNCM" localSheetId="14">'[10]CHITIET VL_NC_TT_3p'!#REF!</definedName>
    <definedName name="TNCM" localSheetId="1">'[10]CHITIET VL_NC_TT_3p'!#REF!</definedName>
    <definedName name="TNCM" localSheetId="7">'[10]CHITIET VL_NC_TT_3p'!#REF!</definedName>
    <definedName name="TNCM" localSheetId="9">'[10]CHITIET VL_NC_TT_3p'!#REF!</definedName>
    <definedName name="TNCM" localSheetId="10">'[10]CHITIET VL_NC_TT_3p'!#REF!</definedName>
    <definedName name="TNCM">'[10]CHITIET VL_NC_TT_3p'!#REF!</definedName>
    <definedName name="tnhnnc" localSheetId="8">[10]thao_go!#REF!</definedName>
    <definedName name="tnhnnc" localSheetId="13">[10]thao_go!#REF!</definedName>
    <definedName name="tnhnnc" localSheetId="0">[10]thao_go!#REF!</definedName>
    <definedName name="tnhnnc" localSheetId="11">[10]thao_go!#REF!</definedName>
    <definedName name="tnhnnc" localSheetId="12">[10]thao_go!#REF!</definedName>
    <definedName name="tnhnnc" localSheetId="14">[10]thao_go!#REF!</definedName>
    <definedName name="tnhnnc" localSheetId="1">[10]thao_go!#REF!</definedName>
    <definedName name="tnhnnc" localSheetId="7">[10]thao_go!#REF!</definedName>
    <definedName name="tnhnnc" localSheetId="9">[10]thao_go!#REF!</definedName>
    <definedName name="tnhnnc" localSheetId="10">[10]thao_go!#REF!</definedName>
    <definedName name="tnhnnc">[10]thao_go!#REF!</definedName>
    <definedName name="tnignc" localSheetId="8">[10]thao_go!#REF!</definedName>
    <definedName name="tnignc" localSheetId="13">[10]thao_go!#REF!</definedName>
    <definedName name="tnignc" localSheetId="0">[10]thao_go!#REF!</definedName>
    <definedName name="tnignc" localSheetId="11">[10]thao_go!#REF!</definedName>
    <definedName name="tnignc" localSheetId="12">[10]thao_go!#REF!</definedName>
    <definedName name="tnignc" localSheetId="14">[10]thao_go!#REF!</definedName>
    <definedName name="tnignc" localSheetId="1">[10]thao_go!#REF!</definedName>
    <definedName name="tnignc" localSheetId="7">[10]thao_go!#REF!</definedName>
    <definedName name="tnignc" localSheetId="9">[10]thao_go!#REF!</definedName>
    <definedName name="tnignc" localSheetId="10">[10]thao_go!#REF!</definedName>
    <definedName name="tnignc">[10]thao_go!#REF!</definedName>
    <definedName name="tnin190nc" localSheetId="8">[10]thao_go!#REF!</definedName>
    <definedName name="tnin190nc" localSheetId="13">[10]thao_go!#REF!</definedName>
    <definedName name="tnin190nc" localSheetId="0">[10]thao_go!#REF!</definedName>
    <definedName name="tnin190nc" localSheetId="11">[10]thao_go!#REF!</definedName>
    <definedName name="tnin190nc" localSheetId="12">[10]thao_go!#REF!</definedName>
    <definedName name="tnin190nc" localSheetId="14">[10]thao_go!#REF!</definedName>
    <definedName name="tnin190nc" localSheetId="1">[10]thao_go!#REF!</definedName>
    <definedName name="tnin190nc" localSheetId="7">[10]thao_go!#REF!</definedName>
    <definedName name="tnin190nc" localSheetId="9">[10]thao_go!#REF!</definedName>
    <definedName name="tnin190nc" localSheetId="10">[10]thao_go!#REF!</definedName>
    <definedName name="tnin190nc">[10]thao_go!#REF!</definedName>
    <definedName name="tnlnc" localSheetId="8">[10]thao_go!#REF!</definedName>
    <definedName name="tnlnc" localSheetId="13">[10]thao_go!#REF!</definedName>
    <definedName name="tnlnc" localSheetId="0">[10]thao_go!#REF!</definedName>
    <definedName name="tnlnc" localSheetId="11">[10]thao_go!#REF!</definedName>
    <definedName name="tnlnc" localSheetId="12">[10]thao_go!#REF!</definedName>
    <definedName name="tnlnc" localSheetId="14">[10]thao_go!#REF!</definedName>
    <definedName name="tnlnc" localSheetId="1">[10]thao_go!#REF!</definedName>
    <definedName name="tnlnc" localSheetId="7">[10]thao_go!#REF!</definedName>
    <definedName name="tnlnc" localSheetId="9">[10]thao_go!#REF!</definedName>
    <definedName name="tnlnc" localSheetId="10">[10]thao_go!#REF!</definedName>
    <definedName name="tnlnc">[10]thao_go!#REF!</definedName>
    <definedName name="tnnnc" localSheetId="8">[10]thao_go!#REF!</definedName>
    <definedName name="tnnnc" localSheetId="13">[10]thao_go!#REF!</definedName>
    <definedName name="tnnnc" localSheetId="0">[10]thao_go!#REF!</definedName>
    <definedName name="tnnnc" localSheetId="11">[10]thao_go!#REF!</definedName>
    <definedName name="tnnnc" localSheetId="12">[10]thao_go!#REF!</definedName>
    <definedName name="tnnnc" localSheetId="14">[10]thao_go!#REF!</definedName>
    <definedName name="tnnnc" localSheetId="1">[10]thao_go!#REF!</definedName>
    <definedName name="tnnnc" localSheetId="7">[10]thao_go!#REF!</definedName>
    <definedName name="tnnnc" localSheetId="9">[10]thao_go!#REF!</definedName>
    <definedName name="tnnnc" localSheetId="10">[10]thao_go!#REF!</definedName>
    <definedName name="tnnnc">[10]thao_go!#REF!</definedName>
    <definedName name="total" localSheetId="8">[51]Rkp!$D$134,[51]Rkp!#REF!,[51]Rkp!$D$58</definedName>
    <definedName name="total" localSheetId="13">[51]Rkp!$D$134,[51]Rkp!#REF!,[51]Rkp!$D$58</definedName>
    <definedName name="total" localSheetId="0">[51]Rkp!$D$134,[51]Rkp!#REF!,[51]Rkp!$D$58</definedName>
    <definedName name="total" localSheetId="11">[51]Rkp!$D$134,[51]Rkp!#REF!,[51]Rkp!$D$58</definedName>
    <definedName name="total" localSheetId="12">[51]Rkp!$D$134,[51]Rkp!#REF!,[51]Rkp!$D$58</definedName>
    <definedName name="total" localSheetId="14">[51]Rkp!$D$134,[51]Rkp!#REF!,[51]Rkp!$D$58</definedName>
    <definedName name="total" localSheetId="1">[51]Rkp!$D$134,[51]Rkp!#REF!,[51]Rkp!$D$58</definedName>
    <definedName name="total" localSheetId="7">[51]Rkp!$D$134,[51]Rkp!#REF!,[51]Rkp!$D$58</definedName>
    <definedName name="total" localSheetId="9">[51]Rkp!$D$134,[51]Rkp!#REF!,[51]Rkp!$D$58</definedName>
    <definedName name="total" localSheetId="10">[51]Rkp!$D$134,[51]Rkp!#REF!,[51]Rkp!$D$58</definedName>
    <definedName name="total">[51]Rkp!$D$134,[51]Rkp!#REF!,[51]Rkp!$D$58</definedName>
    <definedName name="TR15HT" localSheetId="8">[10]TONGKE_HT!#REF!</definedName>
    <definedName name="TR15HT" localSheetId="13">[10]TONGKE_HT!#REF!</definedName>
    <definedName name="TR15HT" localSheetId="0">[10]TONGKE_HT!#REF!</definedName>
    <definedName name="TR15HT" localSheetId="11">[10]TONGKE_HT!#REF!</definedName>
    <definedName name="TR15HT" localSheetId="12">[10]TONGKE_HT!#REF!</definedName>
    <definedName name="TR15HT" localSheetId="14">[10]TONGKE_HT!#REF!</definedName>
    <definedName name="TR15HT" localSheetId="1">[10]TONGKE_HT!#REF!</definedName>
    <definedName name="TR15HT" localSheetId="7">[10]TONGKE_HT!#REF!</definedName>
    <definedName name="TR15HT" localSheetId="9">[10]TONGKE_HT!#REF!</definedName>
    <definedName name="TR15HT" localSheetId="10">[10]TONGKE_HT!#REF!</definedName>
    <definedName name="TR15HT">[10]TONGKE_HT!#REF!</definedName>
    <definedName name="TR16HT" localSheetId="8">[10]TONGKE_HT!#REF!</definedName>
    <definedName name="TR16HT" localSheetId="13">[10]TONGKE_HT!#REF!</definedName>
    <definedName name="TR16HT" localSheetId="0">[10]TONGKE_HT!#REF!</definedName>
    <definedName name="TR16HT" localSheetId="11">[10]TONGKE_HT!#REF!</definedName>
    <definedName name="TR16HT" localSheetId="12">[10]TONGKE_HT!#REF!</definedName>
    <definedName name="TR16HT" localSheetId="14">[10]TONGKE_HT!#REF!</definedName>
    <definedName name="TR16HT" localSheetId="1">[10]TONGKE_HT!#REF!</definedName>
    <definedName name="TR16HT" localSheetId="7">[10]TONGKE_HT!#REF!</definedName>
    <definedName name="TR16HT" localSheetId="9">[10]TONGKE_HT!#REF!</definedName>
    <definedName name="TR16HT" localSheetId="10">[10]TONGKE_HT!#REF!</definedName>
    <definedName name="TR16HT">[10]TONGKE_HT!#REF!</definedName>
    <definedName name="TR19HT" localSheetId="8">[10]TONGKE_HT!#REF!</definedName>
    <definedName name="TR19HT" localSheetId="13">[10]TONGKE_HT!#REF!</definedName>
    <definedName name="TR19HT" localSheetId="0">[10]TONGKE_HT!#REF!</definedName>
    <definedName name="TR19HT" localSheetId="11">[10]TONGKE_HT!#REF!</definedName>
    <definedName name="TR19HT" localSheetId="12">[10]TONGKE_HT!#REF!</definedName>
    <definedName name="TR19HT" localSheetId="14">[10]TONGKE_HT!#REF!</definedName>
    <definedName name="TR19HT" localSheetId="1">[10]TONGKE_HT!#REF!</definedName>
    <definedName name="TR19HT" localSheetId="7">[10]TONGKE_HT!#REF!</definedName>
    <definedName name="TR19HT" localSheetId="9">[10]TONGKE_HT!#REF!</definedName>
    <definedName name="TR19HT" localSheetId="10">[10]TONGKE_HT!#REF!</definedName>
    <definedName name="TR19HT">[10]TONGKE_HT!#REF!</definedName>
    <definedName name="tr1x15" localSheetId="8">[10]giathanh1!#REF!</definedName>
    <definedName name="tr1x15" localSheetId="13">[10]giathanh1!#REF!</definedName>
    <definedName name="tr1x15" localSheetId="0">[10]giathanh1!#REF!</definedName>
    <definedName name="tr1x15" localSheetId="11">[10]giathanh1!#REF!</definedName>
    <definedName name="tr1x15" localSheetId="12">[10]giathanh1!#REF!</definedName>
    <definedName name="tr1x15" localSheetId="14">[10]giathanh1!#REF!</definedName>
    <definedName name="tr1x15" localSheetId="1">[10]giathanh1!#REF!</definedName>
    <definedName name="tr1x15" localSheetId="7">[10]giathanh1!#REF!</definedName>
    <definedName name="tr1x15" localSheetId="9">[10]giathanh1!#REF!</definedName>
    <definedName name="tr1x15" localSheetId="10">[10]giathanh1!#REF!</definedName>
    <definedName name="tr1x15">[10]giathanh1!#REF!</definedName>
    <definedName name="TR20HT" localSheetId="8">[10]TONGKE_HT!#REF!</definedName>
    <definedName name="TR20HT" localSheetId="13">[10]TONGKE_HT!#REF!</definedName>
    <definedName name="TR20HT" localSheetId="0">[10]TONGKE_HT!#REF!</definedName>
    <definedName name="TR20HT" localSheetId="11">[10]TONGKE_HT!#REF!</definedName>
    <definedName name="TR20HT" localSheetId="12">[10]TONGKE_HT!#REF!</definedName>
    <definedName name="TR20HT" localSheetId="14">[10]TONGKE_HT!#REF!</definedName>
    <definedName name="TR20HT" localSheetId="1">[10]TONGKE_HT!#REF!</definedName>
    <definedName name="TR20HT" localSheetId="7">[10]TONGKE_HT!#REF!</definedName>
    <definedName name="TR20HT" localSheetId="9">[10]TONGKE_HT!#REF!</definedName>
    <definedName name="TR20HT" localSheetId="10">[10]TONGKE_HT!#REF!</definedName>
    <definedName name="TR20HT">[10]TONGKE_HT!#REF!</definedName>
    <definedName name="tr3x100" localSheetId="8">'[10]dongia _2_'!#REF!</definedName>
    <definedName name="tr3x100" localSheetId="13">'[10]dongia _2_'!#REF!</definedName>
    <definedName name="tr3x100" localSheetId="0">'[10]dongia _2_'!#REF!</definedName>
    <definedName name="tr3x100" localSheetId="11">'[10]dongia _2_'!#REF!</definedName>
    <definedName name="tr3x100" localSheetId="12">'[10]dongia _2_'!#REF!</definedName>
    <definedName name="tr3x100" localSheetId="14">'[10]dongia _2_'!#REF!</definedName>
    <definedName name="tr3x100" localSheetId="1">'[10]dongia _2_'!#REF!</definedName>
    <definedName name="tr3x100" localSheetId="7">'[10]dongia _2_'!#REF!</definedName>
    <definedName name="tr3x100" localSheetId="9">'[10]dongia _2_'!#REF!</definedName>
    <definedName name="tr3x100" localSheetId="10">'[10]dongia _2_'!#REF!</definedName>
    <definedName name="tr3x100">'[10]dongia _2_'!#REF!</definedName>
    <definedName name="TRACKLOADER">[14]Peralatan!$A$768:$J$826</definedName>
    <definedName name="TRAILLER">'[23]Peralatan (2)'!$A$1:$J$59</definedName>
    <definedName name="tram100" localSheetId="8">'[10]dongia _2_'!#REF!</definedName>
    <definedName name="tram100" localSheetId="13">'[10]dongia _2_'!#REF!</definedName>
    <definedName name="tram100" localSheetId="0">'[10]dongia _2_'!#REF!</definedName>
    <definedName name="tram100" localSheetId="11">'[10]dongia _2_'!#REF!</definedName>
    <definedName name="tram100" localSheetId="12">'[10]dongia _2_'!#REF!</definedName>
    <definedName name="tram100" localSheetId="14">'[10]dongia _2_'!#REF!</definedName>
    <definedName name="tram100" localSheetId="1">'[10]dongia _2_'!#REF!</definedName>
    <definedName name="tram100" localSheetId="7">'[10]dongia _2_'!#REF!</definedName>
    <definedName name="tram100" localSheetId="9">'[10]dongia _2_'!#REF!</definedName>
    <definedName name="tram100" localSheetId="10">'[10]dongia _2_'!#REF!</definedName>
    <definedName name="tram100">'[10]dongia _2_'!#REF!</definedName>
    <definedName name="tram1x25" localSheetId="8">'[10]dongia _2_'!#REF!</definedName>
    <definedName name="tram1x25" localSheetId="13">'[10]dongia _2_'!#REF!</definedName>
    <definedName name="tram1x25" localSheetId="0">'[10]dongia _2_'!#REF!</definedName>
    <definedName name="tram1x25" localSheetId="11">'[10]dongia _2_'!#REF!</definedName>
    <definedName name="tram1x25" localSheetId="12">'[10]dongia _2_'!#REF!</definedName>
    <definedName name="tram1x25" localSheetId="14">'[10]dongia _2_'!#REF!</definedName>
    <definedName name="tram1x25" localSheetId="1">'[10]dongia _2_'!#REF!</definedName>
    <definedName name="tram1x25" localSheetId="7">'[10]dongia _2_'!#REF!</definedName>
    <definedName name="tram1x25" localSheetId="9">'[10]dongia _2_'!#REF!</definedName>
    <definedName name="tram1x25" localSheetId="10">'[10]dongia _2_'!#REF!</definedName>
    <definedName name="tram1x25">'[10]dongia _2_'!#REF!</definedName>
    <definedName name="tran">[61]AHSP!$V$180</definedName>
    <definedName name="tranmisi" localSheetId="8">'[45]DU&amp;B'!#REF!</definedName>
    <definedName name="tranmisi" localSheetId="13">'[45]DU&amp;B'!#REF!</definedName>
    <definedName name="tranmisi" localSheetId="0">'[45]DU&amp;B'!#REF!</definedName>
    <definedName name="tranmisi" localSheetId="11">'[45]DU&amp;B'!#REF!</definedName>
    <definedName name="tranmisi" localSheetId="12">'[45]DU&amp;B'!#REF!</definedName>
    <definedName name="tranmisi" localSheetId="14">'[45]DU&amp;B'!#REF!</definedName>
    <definedName name="tranmisi" localSheetId="1">'[45]DU&amp;B'!#REF!</definedName>
    <definedName name="tranmisi" localSheetId="7">'[45]DU&amp;B'!#REF!</definedName>
    <definedName name="tranmisi" localSheetId="9">'[45]DU&amp;B'!#REF!</definedName>
    <definedName name="tranmisi" localSheetId="10">'[45]DU&amp;B'!#REF!</definedName>
    <definedName name="tranmisi">'[45]DU&amp;B'!#REF!</definedName>
    <definedName name="tree30" localSheetId="8">#REF!</definedName>
    <definedName name="tree30" localSheetId="13">#REF!</definedName>
    <definedName name="tree30" localSheetId="0">#REF!</definedName>
    <definedName name="tree30" localSheetId="11">#REF!</definedName>
    <definedName name="tree30" localSheetId="12">#REF!</definedName>
    <definedName name="tree30" localSheetId="14">#REF!</definedName>
    <definedName name="tree30" localSheetId="1">#REF!</definedName>
    <definedName name="tree30" localSheetId="7">#REF!</definedName>
    <definedName name="tree30" localSheetId="9">#REF!</definedName>
    <definedName name="tree30" localSheetId="10">#REF!</definedName>
    <definedName name="tree30">#REF!</definedName>
    <definedName name="tree51" localSheetId="8">#REF!</definedName>
    <definedName name="tree51" localSheetId="13">#REF!</definedName>
    <definedName name="tree51" localSheetId="0">#REF!</definedName>
    <definedName name="tree51" localSheetId="11">#REF!</definedName>
    <definedName name="tree51" localSheetId="12">#REF!</definedName>
    <definedName name="tree51" localSheetId="14">#REF!</definedName>
    <definedName name="tree51" localSheetId="1">#REF!</definedName>
    <definedName name="tree51" localSheetId="7">#REF!</definedName>
    <definedName name="tree51" localSheetId="9">#REF!</definedName>
    <definedName name="tree51" localSheetId="10">#REF!</definedName>
    <definedName name="tree51">#REF!</definedName>
    <definedName name="tree51_1" localSheetId="8">#REF!</definedName>
    <definedName name="tree51_1" localSheetId="13">#REF!</definedName>
    <definedName name="tree51_1" localSheetId="0">#REF!</definedName>
    <definedName name="tree51_1" localSheetId="11">#REF!</definedName>
    <definedName name="tree51_1" localSheetId="12">#REF!</definedName>
    <definedName name="tree51_1" localSheetId="14">#REF!</definedName>
    <definedName name="tree51_1" localSheetId="1">#REF!</definedName>
    <definedName name="tree51_1" localSheetId="7">#REF!</definedName>
    <definedName name="tree51_1" localSheetId="9">#REF!</definedName>
    <definedName name="tree51_1" localSheetId="10">#REF!</definedName>
    <definedName name="tree51_1">#REF!</definedName>
    <definedName name="tree51_2" localSheetId="8">#REF!</definedName>
    <definedName name="tree51_2" localSheetId="13">#REF!</definedName>
    <definedName name="tree51_2" localSheetId="0">#REF!</definedName>
    <definedName name="tree51_2" localSheetId="11">#REF!</definedName>
    <definedName name="tree51_2" localSheetId="12">#REF!</definedName>
    <definedName name="tree51_2" localSheetId="14">#REF!</definedName>
    <definedName name="tree51_2" localSheetId="1">#REF!</definedName>
    <definedName name="tree51_2" localSheetId="7">#REF!</definedName>
    <definedName name="tree51_2" localSheetId="9">#REF!</definedName>
    <definedName name="tree51_2" localSheetId="10">#REF!</definedName>
    <definedName name="tree51_2">#REF!</definedName>
    <definedName name="tree51_3" localSheetId="8">#REF!</definedName>
    <definedName name="tree51_3" localSheetId="13">#REF!</definedName>
    <definedName name="tree51_3" localSheetId="0">#REF!</definedName>
    <definedName name="tree51_3" localSheetId="11">#REF!</definedName>
    <definedName name="tree51_3" localSheetId="12">#REF!</definedName>
    <definedName name="tree51_3" localSheetId="14">#REF!</definedName>
    <definedName name="tree51_3" localSheetId="1">#REF!</definedName>
    <definedName name="tree51_3" localSheetId="7">#REF!</definedName>
    <definedName name="tree51_3" localSheetId="9">#REF!</definedName>
    <definedName name="tree51_3" localSheetId="10">#REF!</definedName>
    <definedName name="tree51_3">#REF!</definedName>
    <definedName name="troller" localSheetId="8">#REF!</definedName>
    <definedName name="troller" localSheetId="13">#REF!</definedName>
    <definedName name="troller" localSheetId="0">#REF!</definedName>
    <definedName name="troller" localSheetId="11">#REF!</definedName>
    <definedName name="troller" localSheetId="12">#REF!</definedName>
    <definedName name="troller" localSheetId="14">#REF!</definedName>
    <definedName name="troller" localSheetId="1">#REF!</definedName>
    <definedName name="troller" localSheetId="7">#REF!</definedName>
    <definedName name="troller" localSheetId="9">#REF!</definedName>
    <definedName name="troller" localSheetId="10">#REF!</definedName>
    <definedName name="troller">#REF!</definedName>
    <definedName name="Trowel">[43]HARGA!$D$95</definedName>
    <definedName name="tru10mtc" localSheetId="8">'[10]t_h HA THE'!#REF!</definedName>
    <definedName name="tru10mtc" localSheetId="13">'[10]t_h HA THE'!#REF!</definedName>
    <definedName name="tru10mtc" localSheetId="0">'[10]t_h HA THE'!#REF!</definedName>
    <definedName name="tru10mtc" localSheetId="11">'[10]t_h HA THE'!#REF!</definedName>
    <definedName name="tru10mtc" localSheetId="12">'[10]t_h HA THE'!#REF!</definedName>
    <definedName name="tru10mtc" localSheetId="14">'[10]t_h HA THE'!#REF!</definedName>
    <definedName name="tru10mtc" localSheetId="1">'[10]t_h HA THE'!#REF!</definedName>
    <definedName name="tru10mtc" localSheetId="7">'[10]t_h HA THE'!#REF!</definedName>
    <definedName name="tru10mtc" localSheetId="9">'[10]t_h HA THE'!#REF!</definedName>
    <definedName name="tru10mtc" localSheetId="10">'[10]t_h HA THE'!#REF!</definedName>
    <definedName name="tru10mtc">'[10]t_h HA THE'!#REF!</definedName>
    <definedName name="tru8mtc" localSheetId="8">'[10]t_h HA THE'!#REF!</definedName>
    <definedName name="tru8mtc" localSheetId="13">'[10]t_h HA THE'!#REF!</definedName>
    <definedName name="tru8mtc" localSheetId="0">'[10]t_h HA THE'!#REF!</definedName>
    <definedName name="tru8mtc" localSheetId="11">'[10]t_h HA THE'!#REF!</definedName>
    <definedName name="tru8mtc" localSheetId="12">'[10]t_h HA THE'!#REF!</definedName>
    <definedName name="tru8mtc" localSheetId="14">'[10]t_h HA THE'!#REF!</definedName>
    <definedName name="tru8mtc" localSheetId="1">'[10]t_h HA THE'!#REF!</definedName>
    <definedName name="tru8mtc" localSheetId="7">'[10]t_h HA THE'!#REF!</definedName>
    <definedName name="tru8mtc" localSheetId="9">'[10]t_h HA THE'!#REF!</definedName>
    <definedName name="tru8mtc" localSheetId="10">'[10]t_h HA THE'!#REF!</definedName>
    <definedName name="tru8mtc">'[10]t_h HA THE'!#REF!</definedName>
    <definedName name="ts" localSheetId="8">#REF!</definedName>
    <definedName name="ts" localSheetId="13">#REF!</definedName>
    <definedName name="ts" localSheetId="0">#REF!</definedName>
    <definedName name="ts" localSheetId="11">#REF!</definedName>
    <definedName name="ts" localSheetId="12">#REF!</definedName>
    <definedName name="ts" localSheetId="14">#REF!</definedName>
    <definedName name="ts" localSheetId="1">#REF!</definedName>
    <definedName name="ts" localSheetId="7">#REF!</definedName>
    <definedName name="ts" localSheetId="9">#REF!</definedName>
    <definedName name="ts" localSheetId="10">#REF!</definedName>
    <definedName name="ts">#REF!</definedName>
    <definedName name="TT_1P" localSheetId="8">#REF!</definedName>
    <definedName name="TT_1P" localSheetId="13">#REF!</definedName>
    <definedName name="TT_1P" localSheetId="0">#REF!</definedName>
    <definedName name="TT_1P" localSheetId="11">#REF!</definedName>
    <definedName name="TT_1P" localSheetId="12">#REF!</definedName>
    <definedName name="TT_1P" localSheetId="14">#REF!</definedName>
    <definedName name="TT_1P" localSheetId="1">#REF!</definedName>
    <definedName name="TT_1P" localSheetId="7">#REF!</definedName>
    <definedName name="TT_1P" localSheetId="9">#REF!</definedName>
    <definedName name="TT_1P" localSheetId="10">#REF!</definedName>
    <definedName name="TT_1P">#REF!</definedName>
    <definedName name="TT_3p" localSheetId="8">#REF!</definedName>
    <definedName name="TT_3p" localSheetId="13">#REF!</definedName>
    <definedName name="TT_3p" localSheetId="0">#REF!</definedName>
    <definedName name="TT_3p" localSheetId="11">#REF!</definedName>
    <definedName name="TT_3p" localSheetId="12">#REF!</definedName>
    <definedName name="TT_3p" localSheetId="14">#REF!</definedName>
    <definedName name="TT_3p" localSheetId="1">#REF!</definedName>
    <definedName name="TT_3p" localSheetId="7">#REF!</definedName>
    <definedName name="TT_3p" localSheetId="9">#REF!</definedName>
    <definedName name="TT_3p" localSheetId="10">#REF!</definedName>
    <definedName name="TT_3p">#REF!</definedName>
    <definedName name="tt1pnc" localSheetId="8">[10]lam_moi!#REF!</definedName>
    <definedName name="tt1pnc" localSheetId="13">[10]lam_moi!#REF!</definedName>
    <definedName name="tt1pnc" localSheetId="0">[10]lam_moi!#REF!</definedName>
    <definedName name="tt1pnc" localSheetId="11">[10]lam_moi!#REF!</definedName>
    <definedName name="tt1pnc" localSheetId="12">[10]lam_moi!#REF!</definedName>
    <definedName name="tt1pnc" localSheetId="14">[10]lam_moi!#REF!</definedName>
    <definedName name="tt1pnc" localSheetId="1">[10]lam_moi!#REF!</definedName>
    <definedName name="tt1pnc" localSheetId="7">[10]lam_moi!#REF!</definedName>
    <definedName name="tt1pnc" localSheetId="9">[10]lam_moi!#REF!</definedName>
    <definedName name="tt1pnc" localSheetId="10">[10]lam_moi!#REF!</definedName>
    <definedName name="tt1pnc">[10]lam_moi!#REF!</definedName>
    <definedName name="tt1pvl" localSheetId="8">[10]lam_moi!#REF!</definedName>
    <definedName name="tt1pvl" localSheetId="13">[10]lam_moi!#REF!</definedName>
    <definedName name="tt1pvl" localSheetId="0">[10]lam_moi!#REF!</definedName>
    <definedName name="tt1pvl" localSheetId="11">[10]lam_moi!#REF!</definedName>
    <definedName name="tt1pvl" localSheetId="12">[10]lam_moi!#REF!</definedName>
    <definedName name="tt1pvl" localSheetId="14">[10]lam_moi!#REF!</definedName>
    <definedName name="tt1pvl" localSheetId="1">[10]lam_moi!#REF!</definedName>
    <definedName name="tt1pvl" localSheetId="7">[10]lam_moi!#REF!</definedName>
    <definedName name="tt1pvl" localSheetId="9">[10]lam_moi!#REF!</definedName>
    <definedName name="tt1pvl" localSheetId="10">[10]lam_moi!#REF!</definedName>
    <definedName name="tt1pvl">[10]lam_moi!#REF!</definedName>
    <definedName name="tt3pnc" localSheetId="8">[10]lam_moi!#REF!</definedName>
    <definedName name="tt3pnc" localSheetId="13">[10]lam_moi!#REF!</definedName>
    <definedName name="tt3pnc" localSheetId="0">[10]lam_moi!#REF!</definedName>
    <definedName name="tt3pnc" localSheetId="11">[10]lam_moi!#REF!</definedName>
    <definedName name="tt3pnc" localSheetId="12">[10]lam_moi!#REF!</definedName>
    <definedName name="tt3pnc" localSheetId="14">[10]lam_moi!#REF!</definedName>
    <definedName name="tt3pnc" localSheetId="1">[10]lam_moi!#REF!</definedName>
    <definedName name="tt3pnc" localSheetId="7">[10]lam_moi!#REF!</definedName>
    <definedName name="tt3pnc" localSheetId="9">[10]lam_moi!#REF!</definedName>
    <definedName name="tt3pnc" localSheetId="10">[10]lam_moi!#REF!</definedName>
    <definedName name="tt3pnc">[10]lam_moi!#REF!</definedName>
    <definedName name="tt3pvl" localSheetId="8">[10]lam_moi!#REF!</definedName>
    <definedName name="tt3pvl" localSheetId="13">[10]lam_moi!#REF!</definedName>
    <definedName name="tt3pvl" localSheetId="0">[10]lam_moi!#REF!</definedName>
    <definedName name="tt3pvl" localSheetId="11">[10]lam_moi!#REF!</definedName>
    <definedName name="tt3pvl" localSheetId="12">[10]lam_moi!#REF!</definedName>
    <definedName name="tt3pvl" localSheetId="14">[10]lam_moi!#REF!</definedName>
    <definedName name="tt3pvl" localSheetId="1">[10]lam_moi!#REF!</definedName>
    <definedName name="tt3pvl" localSheetId="7">[10]lam_moi!#REF!</definedName>
    <definedName name="tt3pvl" localSheetId="9">[10]lam_moi!#REF!</definedName>
    <definedName name="tt3pvl" localSheetId="10">[10]lam_moi!#REF!</definedName>
    <definedName name="tt3pvl">[10]lam_moi!#REF!</definedName>
    <definedName name="TTDD">[10]TDTKP!$E$44+[10]TDTKP!$F$44+[10]TDTKP!$G$44</definedName>
    <definedName name="TTDD3P" localSheetId="8">[10]TDTKP1!#REF!</definedName>
    <definedName name="TTDD3P" localSheetId="13">[10]TDTKP1!#REF!</definedName>
    <definedName name="TTDD3P" localSheetId="0">[10]TDTKP1!#REF!</definedName>
    <definedName name="TTDD3P" localSheetId="11">[10]TDTKP1!#REF!</definedName>
    <definedName name="TTDD3P" localSheetId="12">[10]TDTKP1!#REF!</definedName>
    <definedName name="TTDD3P" localSheetId="14">[10]TDTKP1!#REF!</definedName>
    <definedName name="TTDD3P" localSheetId="1">[10]TDTKP1!#REF!</definedName>
    <definedName name="TTDD3P" localSheetId="7">[10]TDTKP1!#REF!</definedName>
    <definedName name="TTDD3P" localSheetId="9">[10]TDTKP1!#REF!</definedName>
    <definedName name="TTDD3P" localSheetId="10">[10]TDTKP1!#REF!</definedName>
    <definedName name="TTDD3P">[10]TDTKP1!#REF!</definedName>
    <definedName name="TTDDCT3p" localSheetId="8">[10]TDTKP1!#REF!</definedName>
    <definedName name="TTDDCT3p" localSheetId="13">[10]TDTKP1!#REF!</definedName>
    <definedName name="TTDDCT3p" localSheetId="0">[10]TDTKP1!#REF!</definedName>
    <definedName name="TTDDCT3p" localSheetId="11">[10]TDTKP1!#REF!</definedName>
    <definedName name="TTDDCT3p" localSheetId="12">[10]TDTKP1!#REF!</definedName>
    <definedName name="TTDDCT3p" localSheetId="14">[10]TDTKP1!#REF!</definedName>
    <definedName name="TTDDCT3p" localSheetId="1">[10]TDTKP1!#REF!</definedName>
    <definedName name="TTDDCT3p" localSheetId="7">[10]TDTKP1!#REF!</definedName>
    <definedName name="TTDDCT3p" localSheetId="9">[10]TDTKP1!#REF!</definedName>
    <definedName name="TTDDCT3p" localSheetId="10">[10]TDTKP1!#REF!</definedName>
    <definedName name="TTDDCT3p">[10]TDTKP1!#REF!</definedName>
    <definedName name="ttimbun" localSheetId="8">#REF!</definedName>
    <definedName name="ttimbun" localSheetId="13">#REF!</definedName>
    <definedName name="ttimbun" localSheetId="0">#REF!</definedName>
    <definedName name="ttimbun" localSheetId="11">#REF!</definedName>
    <definedName name="ttimbun" localSheetId="12">#REF!</definedName>
    <definedName name="ttimbun" localSheetId="14">#REF!</definedName>
    <definedName name="ttimbun" localSheetId="1">#REF!</definedName>
    <definedName name="ttimbun" localSheetId="7">#REF!</definedName>
    <definedName name="ttimbun" localSheetId="9">#REF!</definedName>
    <definedName name="ttimbun" localSheetId="10">#REF!</definedName>
    <definedName name="ttimbun">#REF!</definedName>
    <definedName name="TTK3p">'[10]TONGKE3p '!$C$295</definedName>
    <definedName name="ttronmk" localSheetId="8">#REF!</definedName>
    <definedName name="ttronmk" localSheetId="13">#REF!</definedName>
    <definedName name="ttronmk" localSheetId="0">#REF!</definedName>
    <definedName name="ttronmk" localSheetId="11">#REF!</definedName>
    <definedName name="ttronmk" localSheetId="12">#REF!</definedName>
    <definedName name="ttronmk" localSheetId="14">#REF!</definedName>
    <definedName name="ttronmk" localSheetId="1">#REF!</definedName>
    <definedName name="ttronmk" localSheetId="7">#REF!</definedName>
    <definedName name="ttronmk" localSheetId="9">#REF!</definedName>
    <definedName name="ttronmk" localSheetId="10">#REF!</definedName>
    <definedName name="ttronmk">#REF!</definedName>
    <definedName name="tugboat" localSheetId="8">'[33]harga lama'!#REF!</definedName>
    <definedName name="tugboat" localSheetId="13">'[33]harga lama'!#REF!</definedName>
    <definedName name="tugboat" localSheetId="0">'[33]harga lama'!#REF!</definedName>
    <definedName name="tugboat" localSheetId="11">'[33]harga lama'!#REF!</definedName>
    <definedName name="tugboat" localSheetId="12">'[33]harga lama'!#REF!</definedName>
    <definedName name="tugboat" localSheetId="14">'[33]harga lama'!#REF!</definedName>
    <definedName name="tugboat" localSheetId="1">'[33]harga lama'!#REF!</definedName>
    <definedName name="tugboat" localSheetId="7">'[33]harga lama'!#REF!</definedName>
    <definedName name="tugboat" localSheetId="9">'[33]harga lama'!#REF!</definedName>
    <definedName name="tugboat" localSheetId="10">'[33]harga lama'!#REF!</definedName>
    <definedName name="tugboat">'[33]harga lama'!#REF!</definedName>
    <definedName name="tuk" localSheetId="8">#REF!</definedName>
    <definedName name="tuk" localSheetId="13">#REF!</definedName>
    <definedName name="tuk" localSheetId="0">#REF!</definedName>
    <definedName name="tuk" localSheetId="11">#REF!</definedName>
    <definedName name="tuk" localSheetId="12">#REF!</definedName>
    <definedName name="tuk" localSheetId="14">#REF!</definedName>
    <definedName name="tuk" localSheetId="1">#REF!</definedName>
    <definedName name="tuk" localSheetId="7">#REF!</definedName>
    <definedName name="tuk" localSheetId="9">#REF!</definedName>
    <definedName name="tuk" localSheetId="10">#REF!</definedName>
    <definedName name="tuk">#REF!</definedName>
    <definedName name="TUKANG" localSheetId="8">#REF!</definedName>
    <definedName name="TUKANG" localSheetId="13">#REF!</definedName>
    <definedName name="TUKANG" localSheetId="0">#REF!</definedName>
    <definedName name="TUKANG" localSheetId="11">#REF!</definedName>
    <definedName name="TUKANG" localSheetId="12">#REF!</definedName>
    <definedName name="TUKANG" localSheetId="14">#REF!</definedName>
    <definedName name="TUKANG" localSheetId="1">#REF!</definedName>
    <definedName name="TUKANG" localSheetId="7">#REF!</definedName>
    <definedName name="TUKANG" localSheetId="9">#REF!</definedName>
    <definedName name="TUKANG" localSheetId="10">#REF!</definedName>
    <definedName name="TUKANG">#REF!</definedName>
    <definedName name="Tukang_Las">[43]HARGA!$D$20</definedName>
    <definedName name="TUKANG753">[1]ANL!$J$5216</definedName>
    <definedName name="TUKANG753_1" localSheetId="8">#REF!</definedName>
    <definedName name="TUKANG753_1" localSheetId="13">#REF!</definedName>
    <definedName name="TUKANG753_1" localSheetId="0">#REF!</definedName>
    <definedName name="TUKANG753_1" localSheetId="11">#REF!</definedName>
    <definedName name="TUKANG753_1" localSheetId="12">#REF!</definedName>
    <definedName name="TUKANG753_1" localSheetId="14">#REF!</definedName>
    <definedName name="TUKANG753_1" localSheetId="1">#REF!</definedName>
    <definedName name="TUKANG753_1" localSheetId="7">#REF!</definedName>
    <definedName name="TUKANG753_1" localSheetId="9">#REF!</definedName>
    <definedName name="TUKANG753_1" localSheetId="10">#REF!</definedName>
    <definedName name="TUKANG753_1">#REF!</definedName>
    <definedName name="TUKANG753_3">[28]ANL!$J$5216</definedName>
    <definedName name="tv" localSheetId="8">[67]Meto!#REF!</definedName>
    <definedName name="tv" localSheetId="13">[67]Meto!#REF!</definedName>
    <definedName name="tv" localSheetId="0">[67]Meto!#REF!</definedName>
    <definedName name="tv" localSheetId="11">[67]Meto!#REF!</definedName>
    <definedName name="tv" localSheetId="12">[67]Meto!#REF!</definedName>
    <definedName name="tv" localSheetId="14">[67]Meto!#REF!</definedName>
    <definedName name="tv" localSheetId="1">[67]Meto!#REF!</definedName>
    <definedName name="tv" localSheetId="7">[67]Meto!#REF!</definedName>
    <definedName name="tv" localSheetId="9">[67]Meto!#REF!</definedName>
    <definedName name="tv" localSheetId="10">[67]Meto!#REF!</definedName>
    <definedName name="tv">[67]Meto!#REF!</definedName>
    <definedName name="tv_1" localSheetId="8">[68]Meto!#REF!</definedName>
    <definedName name="tv_1" localSheetId="13">[68]Meto!#REF!</definedName>
    <definedName name="tv_1" localSheetId="0">[68]Meto!#REF!</definedName>
    <definedName name="tv_1" localSheetId="11">[68]Meto!#REF!</definedName>
    <definedName name="tv_1" localSheetId="12">[68]Meto!#REF!</definedName>
    <definedName name="tv_1" localSheetId="14">[68]Meto!#REF!</definedName>
    <definedName name="tv_1" localSheetId="1">[68]Meto!#REF!</definedName>
    <definedName name="tv_1" localSheetId="7">[68]Meto!#REF!</definedName>
    <definedName name="tv_1" localSheetId="9">[68]Meto!#REF!</definedName>
    <definedName name="tv_1" localSheetId="10">[68]Meto!#REF!</definedName>
    <definedName name="tv_1">[68]Meto!#REF!</definedName>
    <definedName name="tv_2" localSheetId="8">[68]Meto!#REF!</definedName>
    <definedName name="tv_2" localSheetId="13">[68]Meto!#REF!</definedName>
    <definedName name="tv_2" localSheetId="0">[68]Meto!#REF!</definedName>
    <definedName name="tv_2" localSheetId="11">[68]Meto!#REF!</definedName>
    <definedName name="tv_2" localSheetId="12">[68]Meto!#REF!</definedName>
    <definedName name="tv_2" localSheetId="14">[68]Meto!#REF!</definedName>
    <definedName name="tv_2" localSheetId="1">[68]Meto!#REF!</definedName>
    <definedName name="tv_2" localSheetId="7">[68]Meto!#REF!</definedName>
    <definedName name="tv_2" localSheetId="9">[68]Meto!#REF!</definedName>
    <definedName name="tv_2" localSheetId="10">[68]Meto!#REF!</definedName>
    <definedName name="tv_2">[68]Meto!#REF!</definedName>
    <definedName name="tv_3" localSheetId="8">[68]Meto!#REF!</definedName>
    <definedName name="tv_3" localSheetId="13">[68]Meto!#REF!</definedName>
    <definedName name="tv_3" localSheetId="0">[68]Meto!#REF!</definedName>
    <definedName name="tv_3" localSheetId="11">[68]Meto!#REF!</definedName>
    <definedName name="tv_3" localSheetId="12">[68]Meto!#REF!</definedName>
    <definedName name="tv_3" localSheetId="14">[68]Meto!#REF!</definedName>
    <definedName name="tv_3" localSheetId="1">[68]Meto!#REF!</definedName>
    <definedName name="tv_3" localSheetId="7">[68]Meto!#REF!</definedName>
    <definedName name="tv_3" localSheetId="9">[68]Meto!#REF!</definedName>
    <definedName name="tv_3" localSheetId="10">[68]Meto!#REF!</definedName>
    <definedName name="tv_3">[68]Meto!#REF!</definedName>
    <definedName name="tv75nc" localSheetId="8">#REF!</definedName>
    <definedName name="tv75nc" localSheetId="13">#REF!</definedName>
    <definedName name="tv75nc" localSheetId="0">#REF!</definedName>
    <definedName name="tv75nc" localSheetId="11">#REF!</definedName>
    <definedName name="tv75nc" localSheetId="12">#REF!</definedName>
    <definedName name="tv75nc" localSheetId="14">#REF!</definedName>
    <definedName name="tv75nc" localSheetId="1">#REF!</definedName>
    <definedName name="tv75nc" localSheetId="7">#REF!</definedName>
    <definedName name="tv75nc" localSheetId="9">#REF!</definedName>
    <definedName name="tv75nc" localSheetId="10">#REF!</definedName>
    <definedName name="tv75nc">#REF!</definedName>
    <definedName name="tv75vl" localSheetId="8">#REF!</definedName>
    <definedName name="tv75vl" localSheetId="13">#REF!</definedName>
    <definedName name="tv75vl" localSheetId="0">#REF!</definedName>
    <definedName name="tv75vl" localSheetId="11">#REF!</definedName>
    <definedName name="tv75vl" localSheetId="12">#REF!</definedName>
    <definedName name="tv75vl" localSheetId="14">#REF!</definedName>
    <definedName name="tv75vl" localSheetId="1">#REF!</definedName>
    <definedName name="tv75vl" localSheetId="7">#REF!</definedName>
    <definedName name="tv75vl" localSheetId="9">#REF!</definedName>
    <definedName name="tv75vl" localSheetId="10">#REF!</definedName>
    <definedName name="tv75vl">#REF!</definedName>
    <definedName name="twr" localSheetId="8">#REF!</definedName>
    <definedName name="twr" localSheetId="13">#REF!</definedName>
    <definedName name="twr" localSheetId="0">#REF!</definedName>
    <definedName name="twr" localSheetId="11">#REF!</definedName>
    <definedName name="twr" localSheetId="12">#REF!</definedName>
    <definedName name="twr" localSheetId="14">#REF!</definedName>
    <definedName name="twr" localSheetId="1">#REF!</definedName>
    <definedName name="twr" localSheetId="7">#REF!</definedName>
    <definedName name="twr" localSheetId="9">#REF!</definedName>
    <definedName name="twr" localSheetId="10">#REF!</definedName>
    <definedName name="twr">#REF!</definedName>
    <definedName name="tx1pignc" localSheetId="8">[10]thao_go!#REF!</definedName>
    <definedName name="tx1pignc" localSheetId="13">[10]thao_go!#REF!</definedName>
    <definedName name="tx1pignc" localSheetId="0">[10]thao_go!#REF!</definedName>
    <definedName name="tx1pignc" localSheetId="11">[10]thao_go!#REF!</definedName>
    <definedName name="tx1pignc" localSheetId="12">[10]thao_go!#REF!</definedName>
    <definedName name="tx1pignc" localSheetId="14">[10]thao_go!#REF!</definedName>
    <definedName name="tx1pignc" localSheetId="1">[10]thao_go!#REF!</definedName>
    <definedName name="tx1pignc" localSheetId="7">[10]thao_go!#REF!</definedName>
    <definedName name="tx1pignc" localSheetId="9">[10]thao_go!#REF!</definedName>
    <definedName name="tx1pignc" localSheetId="10">[10]thao_go!#REF!</definedName>
    <definedName name="tx1pignc">[10]thao_go!#REF!</definedName>
    <definedName name="tx1pindnc" localSheetId="8">[10]thao_go!#REF!</definedName>
    <definedName name="tx1pindnc" localSheetId="13">[10]thao_go!#REF!</definedName>
    <definedName name="tx1pindnc" localSheetId="0">[10]thao_go!#REF!</definedName>
    <definedName name="tx1pindnc" localSheetId="11">[10]thao_go!#REF!</definedName>
    <definedName name="tx1pindnc" localSheetId="12">[10]thao_go!#REF!</definedName>
    <definedName name="tx1pindnc" localSheetId="14">[10]thao_go!#REF!</definedName>
    <definedName name="tx1pindnc" localSheetId="1">[10]thao_go!#REF!</definedName>
    <definedName name="tx1pindnc" localSheetId="7">[10]thao_go!#REF!</definedName>
    <definedName name="tx1pindnc" localSheetId="9">[10]thao_go!#REF!</definedName>
    <definedName name="tx1pindnc" localSheetId="10">[10]thao_go!#REF!</definedName>
    <definedName name="tx1pindnc">[10]thao_go!#REF!</definedName>
    <definedName name="tx1pingnc" localSheetId="8">[10]thao_go!#REF!</definedName>
    <definedName name="tx1pingnc" localSheetId="13">[10]thao_go!#REF!</definedName>
    <definedName name="tx1pingnc" localSheetId="0">[10]thao_go!#REF!</definedName>
    <definedName name="tx1pingnc" localSheetId="11">[10]thao_go!#REF!</definedName>
    <definedName name="tx1pingnc" localSheetId="12">[10]thao_go!#REF!</definedName>
    <definedName name="tx1pingnc" localSheetId="14">[10]thao_go!#REF!</definedName>
    <definedName name="tx1pingnc" localSheetId="1">[10]thao_go!#REF!</definedName>
    <definedName name="tx1pingnc" localSheetId="7">[10]thao_go!#REF!</definedName>
    <definedName name="tx1pingnc" localSheetId="9">[10]thao_go!#REF!</definedName>
    <definedName name="tx1pingnc" localSheetId="10">[10]thao_go!#REF!</definedName>
    <definedName name="tx1pingnc">[10]thao_go!#REF!</definedName>
    <definedName name="tx1pintnc" localSheetId="8">[10]thao_go!#REF!</definedName>
    <definedName name="tx1pintnc" localSheetId="13">[10]thao_go!#REF!</definedName>
    <definedName name="tx1pintnc" localSheetId="0">[10]thao_go!#REF!</definedName>
    <definedName name="tx1pintnc" localSheetId="11">[10]thao_go!#REF!</definedName>
    <definedName name="tx1pintnc" localSheetId="12">[10]thao_go!#REF!</definedName>
    <definedName name="tx1pintnc" localSheetId="14">[10]thao_go!#REF!</definedName>
    <definedName name="tx1pintnc" localSheetId="1">[10]thao_go!#REF!</definedName>
    <definedName name="tx1pintnc" localSheetId="7">[10]thao_go!#REF!</definedName>
    <definedName name="tx1pintnc" localSheetId="9">[10]thao_go!#REF!</definedName>
    <definedName name="tx1pintnc" localSheetId="10">[10]thao_go!#REF!</definedName>
    <definedName name="tx1pintnc">[10]thao_go!#REF!</definedName>
    <definedName name="tx1pitnc" localSheetId="8">[10]thao_go!#REF!</definedName>
    <definedName name="tx1pitnc" localSheetId="13">[10]thao_go!#REF!</definedName>
    <definedName name="tx1pitnc" localSheetId="0">[10]thao_go!#REF!</definedName>
    <definedName name="tx1pitnc" localSheetId="11">[10]thao_go!#REF!</definedName>
    <definedName name="tx1pitnc" localSheetId="12">[10]thao_go!#REF!</definedName>
    <definedName name="tx1pitnc" localSheetId="14">[10]thao_go!#REF!</definedName>
    <definedName name="tx1pitnc" localSheetId="1">[10]thao_go!#REF!</definedName>
    <definedName name="tx1pitnc" localSheetId="7">[10]thao_go!#REF!</definedName>
    <definedName name="tx1pitnc" localSheetId="9">[10]thao_go!#REF!</definedName>
    <definedName name="tx1pitnc" localSheetId="10">[10]thao_go!#REF!</definedName>
    <definedName name="tx1pitnc">[10]thao_go!#REF!</definedName>
    <definedName name="tx2mhnnc" localSheetId="8">[10]thao_go!#REF!</definedName>
    <definedName name="tx2mhnnc" localSheetId="13">[10]thao_go!#REF!</definedName>
    <definedName name="tx2mhnnc" localSheetId="0">[10]thao_go!#REF!</definedName>
    <definedName name="tx2mhnnc" localSheetId="11">[10]thao_go!#REF!</definedName>
    <definedName name="tx2mhnnc" localSheetId="12">[10]thao_go!#REF!</definedName>
    <definedName name="tx2mhnnc" localSheetId="14">[10]thao_go!#REF!</definedName>
    <definedName name="tx2mhnnc" localSheetId="1">[10]thao_go!#REF!</definedName>
    <definedName name="tx2mhnnc" localSheetId="7">[10]thao_go!#REF!</definedName>
    <definedName name="tx2mhnnc" localSheetId="9">[10]thao_go!#REF!</definedName>
    <definedName name="tx2mhnnc" localSheetId="10">[10]thao_go!#REF!</definedName>
    <definedName name="tx2mhnnc">[10]thao_go!#REF!</definedName>
    <definedName name="tx2mitnc" localSheetId="8">[10]thao_go!#REF!</definedName>
    <definedName name="tx2mitnc" localSheetId="13">[10]thao_go!#REF!</definedName>
    <definedName name="tx2mitnc" localSheetId="0">[10]thao_go!#REF!</definedName>
    <definedName name="tx2mitnc" localSheetId="11">[10]thao_go!#REF!</definedName>
    <definedName name="tx2mitnc" localSheetId="12">[10]thao_go!#REF!</definedName>
    <definedName name="tx2mitnc" localSheetId="14">[10]thao_go!#REF!</definedName>
    <definedName name="tx2mitnc" localSheetId="1">[10]thao_go!#REF!</definedName>
    <definedName name="tx2mitnc" localSheetId="7">[10]thao_go!#REF!</definedName>
    <definedName name="tx2mitnc" localSheetId="9">[10]thao_go!#REF!</definedName>
    <definedName name="tx2mitnc" localSheetId="10">[10]thao_go!#REF!</definedName>
    <definedName name="tx2mitnc">[10]thao_go!#REF!</definedName>
    <definedName name="txhnnc" localSheetId="8">[10]thao_go!#REF!</definedName>
    <definedName name="txhnnc" localSheetId="13">[10]thao_go!#REF!</definedName>
    <definedName name="txhnnc" localSheetId="0">[10]thao_go!#REF!</definedName>
    <definedName name="txhnnc" localSheetId="11">[10]thao_go!#REF!</definedName>
    <definedName name="txhnnc" localSheetId="12">[10]thao_go!#REF!</definedName>
    <definedName name="txhnnc" localSheetId="14">[10]thao_go!#REF!</definedName>
    <definedName name="txhnnc" localSheetId="1">[10]thao_go!#REF!</definedName>
    <definedName name="txhnnc" localSheetId="7">[10]thao_go!#REF!</definedName>
    <definedName name="txhnnc" localSheetId="9">[10]thao_go!#REF!</definedName>
    <definedName name="txhnnc" localSheetId="10">[10]thao_go!#REF!</definedName>
    <definedName name="txhnnc">[10]thao_go!#REF!</definedName>
    <definedName name="txig1nc" localSheetId="8">[10]thao_go!#REF!</definedName>
    <definedName name="txig1nc" localSheetId="13">[10]thao_go!#REF!</definedName>
    <definedName name="txig1nc" localSheetId="0">[10]thao_go!#REF!</definedName>
    <definedName name="txig1nc" localSheetId="11">[10]thao_go!#REF!</definedName>
    <definedName name="txig1nc" localSheetId="12">[10]thao_go!#REF!</definedName>
    <definedName name="txig1nc" localSheetId="14">[10]thao_go!#REF!</definedName>
    <definedName name="txig1nc" localSheetId="1">[10]thao_go!#REF!</definedName>
    <definedName name="txig1nc" localSheetId="7">[10]thao_go!#REF!</definedName>
    <definedName name="txig1nc" localSheetId="9">[10]thao_go!#REF!</definedName>
    <definedName name="txig1nc" localSheetId="10">[10]thao_go!#REF!</definedName>
    <definedName name="txig1nc">[10]thao_go!#REF!</definedName>
    <definedName name="txin190nc" localSheetId="8">[10]thao_go!#REF!</definedName>
    <definedName name="txin190nc" localSheetId="13">[10]thao_go!#REF!</definedName>
    <definedName name="txin190nc" localSheetId="0">[10]thao_go!#REF!</definedName>
    <definedName name="txin190nc" localSheetId="11">[10]thao_go!#REF!</definedName>
    <definedName name="txin190nc" localSheetId="12">[10]thao_go!#REF!</definedName>
    <definedName name="txin190nc" localSheetId="14">[10]thao_go!#REF!</definedName>
    <definedName name="txin190nc" localSheetId="1">[10]thao_go!#REF!</definedName>
    <definedName name="txin190nc" localSheetId="7">[10]thao_go!#REF!</definedName>
    <definedName name="txin190nc" localSheetId="9">[10]thao_go!#REF!</definedName>
    <definedName name="txin190nc" localSheetId="10">[10]thao_go!#REF!</definedName>
    <definedName name="txin190nc">[10]thao_go!#REF!</definedName>
    <definedName name="txinnc" localSheetId="8">[10]thao_go!#REF!</definedName>
    <definedName name="txinnc" localSheetId="13">[10]thao_go!#REF!</definedName>
    <definedName name="txinnc" localSheetId="0">[10]thao_go!#REF!</definedName>
    <definedName name="txinnc" localSheetId="11">[10]thao_go!#REF!</definedName>
    <definedName name="txinnc" localSheetId="12">[10]thao_go!#REF!</definedName>
    <definedName name="txinnc" localSheetId="14">[10]thao_go!#REF!</definedName>
    <definedName name="txinnc" localSheetId="1">[10]thao_go!#REF!</definedName>
    <definedName name="txinnc" localSheetId="7">[10]thao_go!#REF!</definedName>
    <definedName name="txinnc" localSheetId="9">[10]thao_go!#REF!</definedName>
    <definedName name="txinnc" localSheetId="10">[10]thao_go!#REF!</definedName>
    <definedName name="txinnc">[10]thao_go!#REF!</definedName>
    <definedName name="txit1nc" localSheetId="8">[10]thao_go!#REF!</definedName>
    <definedName name="txit1nc" localSheetId="13">[10]thao_go!#REF!</definedName>
    <definedName name="txit1nc" localSheetId="0">[10]thao_go!#REF!</definedName>
    <definedName name="txit1nc" localSheetId="11">[10]thao_go!#REF!</definedName>
    <definedName name="txit1nc" localSheetId="12">[10]thao_go!#REF!</definedName>
    <definedName name="txit1nc" localSheetId="14">[10]thao_go!#REF!</definedName>
    <definedName name="txit1nc" localSheetId="1">[10]thao_go!#REF!</definedName>
    <definedName name="txit1nc" localSheetId="7">[10]thao_go!#REF!</definedName>
    <definedName name="txit1nc" localSheetId="9">[10]thao_go!#REF!</definedName>
    <definedName name="txit1nc" localSheetId="10">[10]thao_go!#REF!</definedName>
    <definedName name="txit1nc">[10]thao_go!#REF!</definedName>
    <definedName name="ty" localSheetId="8">#REF!</definedName>
    <definedName name="ty" localSheetId="13">#REF!</definedName>
    <definedName name="ty" localSheetId="0">#REF!</definedName>
    <definedName name="ty" localSheetId="11">#REF!</definedName>
    <definedName name="ty" localSheetId="12">#REF!</definedName>
    <definedName name="ty" localSheetId="14">#REF!</definedName>
    <definedName name="ty" localSheetId="1">#REF!</definedName>
    <definedName name="ty" localSheetId="7">#REF!</definedName>
    <definedName name="ty" localSheetId="9">#REF!</definedName>
    <definedName name="ty" localSheetId="10">#REF!</definedName>
    <definedName name="ty">#REF!</definedName>
    <definedName name="tyred" localSheetId="8">#REF!</definedName>
    <definedName name="tyred" localSheetId="13">#REF!</definedName>
    <definedName name="tyred" localSheetId="0">#REF!</definedName>
    <definedName name="tyred" localSheetId="11">#REF!</definedName>
    <definedName name="tyred" localSheetId="12">#REF!</definedName>
    <definedName name="tyred" localSheetId="14">#REF!</definedName>
    <definedName name="tyred" localSheetId="1">#REF!</definedName>
    <definedName name="tyred" localSheetId="7">#REF!</definedName>
    <definedName name="tyred" localSheetId="9">#REF!</definedName>
    <definedName name="tyred" localSheetId="10">#REF!</definedName>
    <definedName name="tyred">#REF!</definedName>
    <definedName name="UDATA">[52]HS!$M$3</definedName>
    <definedName name="umum" localSheetId="8">#REF!</definedName>
    <definedName name="umum" localSheetId="13">#REF!</definedName>
    <definedName name="umum" localSheetId="0">#REF!</definedName>
    <definedName name="umum" localSheetId="11">#REF!</definedName>
    <definedName name="umum" localSheetId="12">#REF!</definedName>
    <definedName name="umum" localSheetId="14">#REF!</definedName>
    <definedName name="umum" localSheetId="1">#REF!</definedName>
    <definedName name="umum" localSheetId="7">#REF!</definedName>
    <definedName name="umum" localSheetId="9">#REF!</definedName>
    <definedName name="umum" localSheetId="10">#REF!</definedName>
    <definedName name="umum">#REF!</definedName>
    <definedName name="umum_1" localSheetId="8">#REF!</definedName>
    <definedName name="umum_1" localSheetId="13">#REF!</definedName>
    <definedName name="umum_1" localSheetId="0">#REF!</definedName>
    <definedName name="umum_1" localSheetId="11">#REF!</definedName>
    <definedName name="umum_1" localSheetId="12">#REF!</definedName>
    <definedName name="umum_1" localSheetId="14">#REF!</definedName>
    <definedName name="umum_1" localSheetId="1">#REF!</definedName>
    <definedName name="umum_1" localSheetId="7">#REF!</definedName>
    <definedName name="umum_1" localSheetId="9">#REF!</definedName>
    <definedName name="umum_1" localSheetId="10">#REF!</definedName>
    <definedName name="umum_1">#REF!</definedName>
    <definedName name="umum_2" localSheetId="8">#REF!</definedName>
    <definedName name="umum_2" localSheetId="13">#REF!</definedName>
    <definedName name="umum_2" localSheetId="0">#REF!</definedName>
    <definedName name="umum_2" localSheetId="11">#REF!</definedName>
    <definedName name="umum_2" localSheetId="12">#REF!</definedName>
    <definedName name="umum_2" localSheetId="14">#REF!</definedName>
    <definedName name="umum_2" localSheetId="1">#REF!</definedName>
    <definedName name="umum_2" localSheetId="7">#REF!</definedName>
    <definedName name="umum_2" localSheetId="9">#REF!</definedName>
    <definedName name="umum_2" localSheetId="10">#REF!</definedName>
    <definedName name="umum_2">#REF!</definedName>
    <definedName name="umum_3" localSheetId="8">#REF!</definedName>
    <definedName name="umum_3" localSheetId="13">#REF!</definedName>
    <definedName name="umum_3" localSheetId="0">#REF!</definedName>
    <definedName name="umum_3" localSheetId="11">#REF!</definedName>
    <definedName name="umum_3" localSheetId="12">#REF!</definedName>
    <definedName name="umum_3" localSheetId="14">#REF!</definedName>
    <definedName name="umum_3" localSheetId="1">#REF!</definedName>
    <definedName name="umum_3" localSheetId="7">#REF!</definedName>
    <definedName name="umum_3" localSheetId="9">#REF!</definedName>
    <definedName name="umum_3" localSheetId="10">#REF!</definedName>
    <definedName name="umum_3">#REF!</definedName>
    <definedName name="upac" localSheetId="8">#REF!</definedName>
    <definedName name="upac" localSheetId="13">#REF!</definedName>
    <definedName name="upac" localSheetId="0">#REF!</definedName>
    <definedName name="upac" localSheetId="11">#REF!</definedName>
    <definedName name="upac" localSheetId="12">#REF!</definedName>
    <definedName name="upac" localSheetId="14">#REF!</definedName>
    <definedName name="upac" localSheetId="1">#REF!</definedName>
    <definedName name="upac" localSheetId="7">#REF!</definedName>
    <definedName name="upac" localSheetId="9">#REF!</definedName>
    <definedName name="upac" localSheetId="10">#REF!</definedName>
    <definedName name="upac">#REF!</definedName>
    <definedName name="UPAH" localSheetId="8">#REF!</definedName>
    <definedName name="UPAH" localSheetId="13">#REF!</definedName>
    <definedName name="UPAH" localSheetId="0">#REF!</definedName>
    <definedName name="UPAH" localSheetId="11">#REF!</definedName>
    <definedName name="UPAH" localSheetId="12">#REF!</definedName>
    <definedName name="UPAH" localSheetId="14">#REF!</definedName>
    <definedName name="UPAH" localSheetId="1">#REF!</definedName>
    <definedName name="UPAH" localSheetId="7">#REF!</definedName>
    <definedName name="UPAH" localSheetId="9">#REF!</definedName>
    <definedName name="UPAH" localSheetId="10">#REF!</definedName>
    <definedName name="UPAH">#REF!</definedName>
    <definedName name="upah_kepala_tukang" localSheetId="8">#REF!</definedName>
    <definedName name="upah_kepala_tukang" localSheetId="13">#REF!</definedName>
    <definedName name="upah_kepala_tukang" localSheetId="0">#REF!</definedName>
    <definedName name="upah_kepala_tukang" localSheetId="11">#REF!</definedName>
    <definedName name="upah_kepala_tukang" localSheetId="12">#REF!</definedName>
    <definedName name="upah_kepala_tukang" localSheetId="14">#REF!</definedName>
    <definedName name="upah_kepala_tukang" localSheetId="1">#REF!</definedName>
    <definedName name="upah_kepala_tukang" localSheetId="7">#REF!</definedName>
    <definedName name="upah_kepala_tukang" localSheetId="9">#REF!</definedName>
    <definedName name="upah_kepala_tukang" localSheetId="10">#REF!</definedName>
    <definedName name="upah_kepala_tukang">#REF!</definedName>
    <definedName name="upah_mandor" localSheetId="8">#REF!</definedName>
    <definedName name="upah_mandor" localSheetId="13">#REF!</definedName>
    <definedName name="upah_mandor" localSheetId="0">#REF!</definedName>
    <definedName name="upah_mandor" localSheetId="11">#REF!</definedName>
    <definedName name="upah_mandor" localSheetId="12">#REF!</definedName>
    <definedName name="upah_mandor" localSheetId="14">#REF!</definedName>
    <definedName name="upah_mandor" localSheetId="1">#REF!</definedName>
    <definedName name="upah_mandor" localSheetId="7">#REF!</definedName>
    <definedName name="upah_mandor" localSheetId="9">#REF!</definedName>
    <definedName name="upah_mandor" localSheetId="10">#REF!</definedName>
    <definedName name="upah_mandor">#REF!</definedName>
    <definedName name="upah_mekanik" localSheetId="8">#REF!</definedName>
    <definedName name="upah_mekanik" localSheetId="13">#REF!</definedName>
    <definedName name="upah_mekanik" localSheetId="0">#REF!</definedName>
    <definedName name="upah_mekanik" localSheetId="11">#REF!</definedName>
    <definedName name="upah_mekanik" localSheetId="12">#REF!</definedName>
    <definedName name="upah_mekanik" localSheetId="14">#REF!</definedName>
    <definedName name="upah_mekanik" localSheetId="1">#REF!</definedName>
    <definedName name="upah_mekanik" localSheetId="7">#REF!</definedName>
    <definedName name="upah_mekanik" localSheetId="9">#REF!</definedName>
    <definedName name="upah_mekanik" localSheetId="10">#REF!</definedName>
    <definedName name="upah_mekanik">#REF!</definedName>
    <definedName name="upah_operator" localSheetId="8">#REF!</definedName>
    <definedName name="upah_operator" localSheetId="13">#REF!</definedName>
    <definedName name="upah_operator" localSheetId="0">#REF!</definedName>
    <definedName name="upah_operator" localSheetId="11">#REF!</definedName>
    <definedName name="upah_operator" localSheetId="12">#REF!</definedName>
    <definedName name="upah_operator" localSheetId="14">#REF!</definedName>
    <definedName name="upah_operator" localSheetId="1">#REF!</definedName>
    <definedName name="upah_operator" localSheetId="7">#REF!</definedName>
    <definedName name="upah_operator" localSheetId="9">#REF!</definedName>
    <definedName name="upah_operator" localSheetId="10">#REF!</definedName>
    <definedName name="upah_operator">#REF!</definedName>
    <definedName name="upah_pekerja" localSheetId="8">#REF!</definedName>
    <definedName name="upah_pekerja" localSheetId="13">#REF!</definedName>
    <definedName name="upah_pekerja" localSheetId="0">#REF!</definedName>
    <definedName name="upah_pekerja" localSheetId="11">#REF!</definedName>
    <definedName name="upah_pekerja" localSheetId="12">#REF!</definedName>
    <definedName name="upah_pekerja" localSheetId="14">#REF!</definedName>
    <definedName name="upah_pekerja" localSheetId="1">#REF!</definedName>
    <definedName name="upah_pekerja" localSheetId="7">#REF!</definedName>
    <definedName name="upah_pekerja" localSheetId="9">#REF!</definedName>
    <definedName name="upah_pekerja" localSheetId="10">#REF!</definedName>
    <definedName name="upah_pekerja">#REF!</definedName>
    <definedName name="upah_pembantu_mekanik" localSheetId="8">#REF!</definedName>
    <definedName name="upah_pembantu_mekanik" localSheetId="13">#REF!</definedName>
    <definedName name="upah_pembantu_mekanik" localSheetId="0">#REF!</definedName>
    <definedName name="upah_pembantu_mekanik" localSheetId="11">#REF!</definedName>
    <definedName name="upah_pembantu_mekanik" localSheetId="12">#REF!</definedName>
    <definedName name="upah_pembantu_mekanik" localSheetId="14">#REF!</definedName>
    <definedName name="upah_pembantu_mekanik" localSheetId="1">#REF!</definedName>
    <definedName name="upah_pembantu_mekanik" localSheetId="7">#REF!</definedName>
    <definedName name="upah_pembantu_mekanik" localSheetId="9">#REF!</definedName>
    <definedName name="upah_pembantu_mekanik" localSheetId="10">#REF!</definedName>
    <definedName name="upah_pembantu_mekanik">#REF!</definedName>
    <definedName name="upah_pembantu_operator" localSheetId="8">#REF!</definedName>
    <definedName name="upah_pembantu_operator" localSheetId="13">#REF!</definedName>
    <definedName name="upah_pembantu_operator" localSheetId="0">#REF!</definedName>
    <definedName name="upah_pembantu_operator" localSheetId="11">#REF!</definedName>
    <definedName name="upah_pembantu_operator" localSheetId="12">#REF!</definedName>
    <definedName name="upah_pembantu_operator" localSheetId="14">#REF!</definedName>
    <definedName name="upah_pembantu_operator" localSheetId="1">#REF!</definedName>
    <definedName name="upah_pembantu_operator" localSheetId="7">#REF!</definedName>
    <definedName name="upah_pembantu_operator" localSheetId="9">#REF!</definedName>
    <definedName name="upah_pembantu_operator" localSheetId="10">#REF!</definedName>
    <definedName name="upah_pembantu_operator">#REF!</definedName>
    <definedName name="upah_sopir" localSheetId="8">#REF!</definedName>
    <definedName name="upah_sopir" localSheetId="13">#REF!</definedName>
    <definedName name="upah_sopir" localSheetId="0">#REF!</definedName>
    <definedName name="upah_sopir" localSheetId="11">#REF!</definedName>
    <definedName name="upah_sopir" localSheetId="12">#REF!</definedName>
    <definedName name="upah_sopir" localSheetId="14">#REF!</definedName>
    <definedName name="upah_sopir" localSheetId="1">#REF!</definedName>
    <definedName name="upah_sopir" localSheetId="7">#REF!</definedName>
    <definedName name="upah_sopir" localSheetId="9">#REF!</definedName>
    <definedName name="upah_sopir" localSheetId="10">#REF!</definedName>
    <definedName name="upah_sopir">#REF!</definedName>
    <definedName name="upah_tukang" localSheetId="8">#REF!</definedName>
    <definedName name="upah_tukang" localSheetId="13">#REF!</definedName>
    <definedName name="upah_tukang" localSheetId="0">#REF!</definedName>
    <definedName name="upah_tukang" localSheetId="11">#REF!</definedName>
    <definedName name="upah_tukang" localSheetId="12">#REF!</definedName>
    <definedName name="upah_tukang" localSheetId="14">#REF!</definedName>
    <definedName name="upah_tukang" localSheetId="1">#REF!</definedName>
    <definedName name="upah_tukang" localSheetId="7">#REF!</definedName>
    <definedName name="upah_tukang" localSheetId="9">#REF!</definedName>
    <definedName name="upah_tukang" localSheetId="10">#REF!</definedName>
    <definedName name="upah_tukang">#REF!</definedName>
    <definedName name="upahpolos" localSheetId="8">#REF!</definedName>
    <definedName name="upahpolos" localSheetId="13">#REF!</definedName>
    <definedName name="upahpolos" localSheetId="0">#REF!</definedName>
    <definedName name="upahpolos" localSheetId="11">#REF!</definedName>
    <definedName name="upahpolos" localSheetId="12">#REF!</definedName>
    <definedName name="upahpolos" localSheetId="14">#REF!</definedName>
    <definedName name="upahpolos" localSheetId="1">#REF!</definedName>
    <definedName name="upahpolos" localSheetId="7">#REF!</definedName>
    <definedName name="upahpolos" localSheetId="9">#REF!</definedName>
    <definedName name="upahpolos" localSheetId="10">#REF!</definedName>
    <definedName name="upahpolos">#REF!</definedName>
    <definedName name="upahulir" localSheetId="8">#REF!</definedName>
    <definedName name="upahulir" localSheetId="13">#REF!</definedName>
    <definedName name="upahulir" localSheetId="0">#REF!</definedName>
    <definedName name="upahulir" localSheetId="11">#REF!</definedName>
    <definedName name="upahulir" localSheetId="12">#REF!</definedName>
    <definedName name="upahulir" localSheetId="14">#REF!</definedName>
    <definedName name="upahulir" localSheetId="1">#REF!</definedName>
    <definedName name="upahulir" localSheetId="7">#REF!</definedName>
    <definedName name="upahulir" localSheetId="9">#REF!</definedName>
    <definedName name="upahulir" localSheetId="10">#REF!</definedName>
    <definedName name="upahulir">#REF!</definedName>
    <definedName name="upclassa" localSheetId="8">#REF!</definedName>
    <definedName name="upclassa" localSheetId="13">#REF!</definedName>
    <definedName name="upclassa" localSheetId="0">#REF!</definedName>
    <definedName name="upclassa" localSheetId="11">#REF!</definedName>
    <definedName name="upclassa" localSheetId="12">#REF!</definedName>
    <definedName name="upclassa" localSheetId="14">#REF!</definedName>
    <definedName name="upclassa" localSheetId="1">#REF!</definedName>
    <definedName name="upclassa" localSheetId="7">#REF!</definedName>
    <definedName name="upclassa" localSheetId="9">#REF!</definedName>
    <definedName name="upclassa" localSheetId="10">#REF!</definedName>
    <definedName name="upclassa">#REF!</definedName>
    <definedName name="upclassb" localSheetId="8">#REF!</definedName>
    <definedName name="upclassb" localSheetId="13">#REF!</definedName>
    <definedName name="upclassb" localSheetId="0">#REF!</definedName>
    <definedName name="upclassb" localSheetId="11">#REF!</definedName>
    <definedName name="upclassb" localSheetId="12">#REF!</definedName>
    <definedName name="upclassb" localSheetId="14">#REF!</definedName>
    <definedName name="upclassb" localSheetId="1">#REF!</definedName>
    <definedName name="upclassb" localSheetId="7">#REF!</definedName>
    <definedName name="upclassb" localSheetId="9">#REF!</definedName>
    <definedName name="upclassb" localSheetId="10">#REF!</definedName>
    <definedName name="upclassb">#REF!</definedName>
    <definedName name="upcommon" localSheetId="8">#REF!</definedName>
    <definedName name="upcommon" localSheetId="13">#REF!</definedName>
    <definedName name="upcommon" localSheetId="0">#REF!</definedName>
    <definedName name="upcommon" localSheetId="11">#REF!</definedName>
    <definedName name="upcommon" localSheetId="12">#REF!</definedName>
    <definedName name="upcommon" localSheetId="14">#REF!</definedName>
    <definedName name="upcommon" localSheetId="1">#REF!</definedName>
    <definedName name="upcommon" localSheetId="7">#REF!</definedName>
    <definedName name="upcommon" localSheetId="9">#REF!</definedName>
    <definedName name="upcommon" localSheetId="10">#REF!</definedName>
    <definedName name="upcommon">#REF!</definedName>
    <definedName name="upembankment" localSheetId="8">#REF!</definedName>
    <definedName name="upembankment" localSheetId="13">#REF!</definedName>
    <definedName name="upembankment" localSheetId="0">#REF!</definedName>
    <definedName name="upembankment" localSheetId="11">#REF!</definedName>
    <definedName name="upembankment" localSheetId="12">#REF!</definedName>
    <definedName name="upembankment" localSheetId="14">#REF!</definedName>
    <definedName name="upembankment" localSheetId="1">#REF!</definedName>
    <definedName name="upembankment" localSheetId="7">#REF!</definedName>
    <definedName name="upembankment" localSheetId="9">#REF!</definedName>
    <definedName name="upembankment" localSheetId="10">#REF!</definedName>
    <definedName name="upembankment">#REF!</definedName>
    <definedName name="upk225el" localSheetId="8">#REF!</definedName>
    <definedName name="upk225el" localSheetId="13">#REF!</definedName>
    <definedName name="upk225el" localSheetId="0">#REF!</definedName>
    <definedName name="upk225el" localSheetId="11">#REF!</definedName>
    <definedName name="upk225el" localSheetId="12">#REF!</definedName>
    <definedName name="upk225el" localSheetId="14">#REF!</definedName>
    <definedName name="upk225el" localSheetId="1">#REF!</definedName>
    <definedName name="upk225el" localSheetId="7">#REF!</definedName>
    <definedName name="upk225el" localSheetId="9">#REF!</definedName>
    <definedName name="upk225el" localSheetId="10">#REF!</definedName>
    <definedName name="upk225el">#REF!</definedName>
    <definedName name="upk225found" localSheetId="8">#REF!</definedName>
    <definedName name="upk225found" localSheetId="13">#REF!</definedName>
    <definedName name="upk225found" localSheetId="0">#REF!</definedName>
    <definedName name="upk225found" localSheetId="11">#REF!</definedName>
    <definedName name="upk225found" localSheetId="12">#REF!</definedName>
    <definedName name="upk225found" localSheetId="14">#REF!</definedName>
    <definedName name="upk225found" localSheetId="1">#REF!</definedName>
    <definedName name="upk225found" localSheetId="7">#REF!</definedName>
    <definedName name="upk225found" localSheetId="9">#REF!</definedName>
    <definedName name="upk225found" localSheetId="10">#REF!</definedName>
    <definedName name="upk225found">#REF!</definedName>
    <definedName name="upkerb" localSheetId="8">#REF!</definedName>
    <definedName name="upkerb" localSheetId="13">#REF!</definedName>
    <definedName name="upkerb" localSheetId="0">#REF!</definedName>
    <definedName name="upkerb" localSheetId="11">#REF!</definedName>
    <definedName name="upkerb" localSheetId="12">#REF!</definedName>
    <definedName name="upkerb" localSheetId="14">#REF!</definedName>
    <definedName name="upkerb" localSheetId="1">#REF!</definedName>
    <definedName name="upkerb" localSheetId="7">#REF!</definedName>
    <definedName name="upkerb" localSheetId="9">#REF!</definedName>
    <definedName name="upkerb" localSheetId="10">#REF!</definedName>
    <definedName name="upkerb">#REF!</definedName>
    <definedName name="upms" localSheetId="8">#REF!</definedName>
    <definedName name="upms" localSheetId="13">#REF!</definedName>
    <definedName name="upms" localSheetId="0">#REF!</definedName>
    <definedName name="upms" localSheetId="11">#REF!</definedName>
    <definedName name="upms" localSheetId="12">#REF!</definedName>
    <definedName name="upms" localSheetId="14">#REF!</definedName>
    <definedName name="upms" localSheetId="1">#REF!</definedName>
    <definedName name="upms" localSheetId="7">#REF!</definedName>
    <definedName name="upms" localSheetId="9">#REF!</definedName>
    <definedName name="upms" localSheetId="10">#REF!</definedName>
    <definedName name="upms">#REF!</definedName>
    <definedName name="uprime" localSheetId="8">#REF!</definedName>
    <definedName name="uprime" localSheetId="13">#REF!</definedName>
    <definedName name="uprime" localSheetId="0">#REF!</definedName>
    <definedName name="uprime" localSheetId="11">#REF!</definedName>
    <definedName name="uprime" localSheetId="12">#REF!</definedName>
    <definedName name="uprime" localSheetId="14">#REF!</definedName>
    <definedName name="uprime" localSheetId="1">#REF!</definedName>
    <definedName name="uprime" localSheetId="7">#REF!</definedName>
    <definedName name="uprime" localSheetId="9">#REF!</definedName>
    <definedName name="uprime" localSheetId="10">#REF!</definedName>
    <definedName name="uprime">#REF!</definedName>
    <definedName name="upselect" localSheetId="8">#REF!</definedName>
    <definedName name="upselect" localSheetId="13">#REF!</definedName>
    <definedName name="upselect" localSheetId="0">#REF!</definedName>
    <definedName name="upselect" localSheetId="11">#REF!</definedName>
    <definedName name="upselect" localSheetId="12">#REF!</definedName>
    <definedName name="upselect" localSheetId="14">#REF!</definedName>
    <definedName name="upselect" localSheetId="1">#REF!</definedName>
    <definedName name="upselect" localSheetId="7">#REF!</definedName>
    <definedName name="upselect" localSheetId="9">#REF!</definedName>
    <definedName name="upselect" localSheetId="10">#REF!</definedName>
    <definedName name="upselect">#REF!</definedName>
    <definedName name="upsm" localSheetId="8">#REF!</definedName>
    <definedName name="upsm" localSheetId="13">#REF!</definedName>
    <definedName name="upsm" localSheetId="0">#REF!</definedName>
    <definedName name="upsm" localSheetId="11">#REF!</definedName>
    <definedName name="upsm" localSheetId="12">#REF!</definedName>
    <definedName name="upsm" localSheetId="14">#REF!</definedName>
    <definedName name="upsm" localSheetId="1">#REF!</definedName>
    <definedName name="upsm" localSheetId="7">#REF!</definedName>
    <definedName name="upsm" localSheetId="9">#REF!</definedName>
    <definedName name="upsm" localSheetId="10">#REF!</definedName>
    <definedName name="upsm">#REF!</definedName>
    <definedName name="upsma" localSheetId="8">#REF!</definedName>
    <definedName name="upsma" localSheetId="13">#REF!</definedName>
    <definedName name="upsma" localSheetId="0">#REF!</definedName>
    <definedName name="upsma" localSheetId="11">#REF!</definedName>
    <definedName name="upsma" localSheetId="12">#REF!</definedName>
    <definedName name="upsma" localSheetId="14">#REF!</definedName>
    <definedName name="upsma" localSheetId="1">#REF!</definedName>
    <definedName name="upsma" localSheetId="7">#REF!</definedName>
    <definedName name="upsma" localSheetId="9">#REF!</definedName>
    <definedName name="upsma" localSheetId="10">#REF!</definedName>
    <definedName name="upsma">#REF!</definedName>
    <definedName name="upsrs24" localSheetId="8">#REF!</definedName>
    <definedName name="upsrs24" localSheetId="13">#REF!</definedName>
    <definedName name="upsrs24" localSheetId="0">#REF!</definedName>
    <definedName name="upsrs24" localSheetId="11">#REF!</definedName>
    <definedName name="upsrs24" localSheetId="12">#REF!</definedName>
    <definedName name="upsrs24" localSheetId="14">#REF!</definedName>
    <definedName name="upsrs24" localSheetId="1">#REF!</definedName>
    <definedName name="upsrs24" localSheetId="7">#REF!</definedName>
    <definedName name="upsrs24" localSheetId="9">#REF!</definedName>
    <definedName name="upsrs24" localSheetId="10">#REF!</definedName>
    <definedName name="upsrs24">#REF!</definedName>
    <definedName name="uptack" localSheetId="8">#REF!</definedName>
    <definedName name="uptack" localSheetId="13">#REF!</definedName>
    <definedName name="uptack" localSheetId="0">#REF!</definedName>
    <definedName name="uptack" localSheetId="11">#REF!</definedName>
    <definedName name="uptack" localSheetId="12">#REF!</definedName>
    <definedName name="uptack" localSheetId="14">#REF!</definedName>
    <definedName name="uptack" localSheetId="1">#REF!</definedName>
    <definedName name="uptack" localSheetId="7">#REF!</definedName>
    <definedName name="uptack" localSheetId="9">#REF!</definedName>
    <definedName name="uptack" localSheetId="10">#REF!</definedName>
    <definedName name="uptack">#REF!</definedName>
    <definedName name="URAIAN" localSheetId="8">#REF!</definedName>
    <definedName name="URAIAN" localSheetId="13">#REF!</definedName>
    <definedName name="URAIAN" localSheetId="0">#REF!</definedName>
    <definedName name="URAIAN" localSheetId="11">#REF!</definedName>
    <definedName name="URAIAN" localSheetId="12">#REF!</definedName>
    <definedName name="URAIAN" localSheetId="14">#REF!</definedName>
    <definedName name="URAIAN" localSheetId="1">#REF!</definedName>
    <definedName name="URAIAN" localSheetId="7">#REF!</definedName>
    <definedName name="URAIAN" localSheetId="9">#REF!</definedName>
    <definedName name="URAIAN" localSheetId="10">#REF!</definedName>
    <definedName name="URAIAN">#REF!</definedName>
    <definedName name="URAIAN101" localSheetId="8">#REF!</definedName>
    <definedName name="URAIAN101" localSheetId="13">#REF!</definedName>
    <definedName name="URAIAN101" localSheetId="0">#REF!</definedName>
    <definedName name="URAIAN101" localSheetId="11">#REF!</definedName>
    <definedName name="URAIAN101" localSheetId="12">#REF!</definedName>
    <definedName name="URAIAN101" localSheetId="14">#REF!</definedName>
    <definedName name="URAIAN101" localSheetId="1">#REF!</definedName>
    <definedName name="URAIAN101" localSheetId="7">#REF!</definedName>
    <definedName name="URAIAN101" localSheetId="9">#REF!</definedName>
    <definedName name="URAIAN101" localSheetId="10">#REF!</definedName>
    <definedName name="URAIAN101">#REF!</definedName>
    <definedName name="URAIAN1021" localSheetId="8">#REF!</definedName>
    <definedName name="URAIAN1021" localSheetId="13">#REF!</definedName>
    <definedName name="URAIAN1021" localSheetId="0">#REF!</definedName>
    <definedName name="URAIAN1021" localSheetId="11">#REF!</definedName>
    <definedName name="URAIAN1021" localSheetId="12">#REF!</definedName>
    <definedName name="URAIAN1021" localSheetId="14">#REF!</definedName>
    <definedName name="URAIAN1021" localSheetId="1">#REF!</definedName>
    <definedName name="URAIAN1021" localSheetId="7">#REF!</definedName>
    <definedName name="URAIAN1021" localSheetId="9">#REF!</definedName>
    <definedName name="URAIAN1021" localSheetId="10">#REF!</definedName>
    <definedName name="URAIAN1021">#REF!</definedName>
    <definedName name="URAIAN1022" localSheetId="8">#REF!</definedName>
    <definedName name="URAIAN1022" localSheetId="13">#REF!</definedName>
    <definedName name="URAIAN1022" localSheetId="0">#REF!</definedName>
    <definedName name="URAIAN1022" localSheetId="11">#REF!</definedName>
    <definedName name="URAIAN1022" localSheetId="12">#REF!</definedName>
    <definedName name="URAIAN1022" localSheetId="14">#REF!</definedName>
    <definedName name="URAIAN1022" localSheetId="1">#REF!</definedName>
    <definedName name="URAIAN1022" localSheetId="7">#REF!</definedName>
    <definedName name="URAIAN1022" localSheetId="9">#REF!</definedName>
    <definedName name="URAIAN1022" localSheetId="10">#REF!</definedName>
    <definedName name="URAIAN1022">#REF!</definedName>
    <definedName name="URAIAN1031" localSheetId="8">#REF!</definedName>
    <definedName name="URAIAN1031" localSheetId="13">#REF!</definedName>
    <definedName name="URAIAN1031" localSheetId="0">#REF!</definedName>
    <definedName name="URAIAN1031" localSheetId="11">#REF!</definedName>
    <definedName name="URAIAN1031" localSheetId="12">#REF!</definedName>
    <definedName name="URAIAN1031" localSheetId="14">#REF!</definedName>
    <definedName name="URAIAN1031" localSheetId="1">#REF!</definedName>
    <definedName name="URAIAN1031" localSheetId="7">#REF!</definedName>
    <definedName name="URAIAN1031" localSheetId="9">#REF!</definedName>
    <definedName name="URAIAN1031" localSheetId="10">#REF!</definedName>
    <definedName name="URAIAN1031">#REF!</definedName>
    <definedName name="URAIAN1032" localSheetId="8">#REF!</definedName>
    <definedName name="URAIAN1032" localSheetId="13">#REF!</definedName>
    <definedName name="URAIAN1032" localSheetId="0">#REF!</definedName>
    <definedName name="URAIAN1032" localSheetId="11">#REF!</definedName>
    <definedName name="URAIAN1032" localSheetId="12">#REF!</definedName>
    <definedName name="URAIAN1032" localSheetId="14">#REF!</definedName>
    <definedName name="URAIAN1032" localSheetId="1">#REF!</definedName>
    <definedName name="URAIAN1032" localSheetId="7">#REF!</definedName>
    <definedName name="URAIAN1032" localSheetId="9">#REF!</definedName>
    <definedName name="URAIAN1032" localSheetId="10">#REF!</definedName>
    <definedName name="URAIAN1032">#REF!</definedName>
    <definedName name="URAIAN1041" localSheetId="8">#REF!</definedName>
    <definedName name="URAIAN1041" localSheetId="13">#REF!</definedName>
    <definedName name="URAIAN1041" localSheetId="0">#REF!</definedName>
    <definedName name="URAIAN1041" localSheetId="11">#REF!</definedName>
    <definedName name="URAIAN1041" localSheetId="12">#REF!</definedName>
    <definedName name="URAIAN1041" localSheetId="14">#REF!</definedName>
    <definedName name="URAIAN1041" localSheetId="1">#REF!</definedName>
    <definedName name="URAIAN1041" localSheetId="7">#REF!</definedName>
    <definedName name="URAIAN1041" localSheetId="9">#REF!</definedName>
    <definedName name="URAIAN1041" localSheetId="10">#REF!</definedName>
    <definedName name="URAIAN1041">#REF!</definedName>
    <definedName name="URAIAN1042" localSheetId="8">#REF!</definedName>
    <definedName name="URAIAN1042" localSheetId="13">#REF!</definedName>
    <definedName name="URAIAN1042" localSheetId="0">#REF!</definedName>
    <definedName name="URAIAN1042" localSheetId="11">#REF!</definedName>
    <definedName name="URAIAN1042" localSheetId="12">#REF!</definedName>
    <definedName name="URAIAN1042" localSheetId="14">#REF!</definedName>
    <definedName name="URAIAN1042" localSheetId="1">#REF!</definedName>
    <definedName name="URAIAN1042" localSheetId="7">#REF!</definedName>
    <definedName name="URAIAN1042" localSheetId="9">#REF!</definedName>
    <definedName name="URAIAN1042" localSheetId="10">#REF!</definedName>
    <definedName name="URAIAN1042">#REF!</definedName>
    <definedName name="URAIAN21" localSheetId="8">#REF!</definedName>
    <definedName name="URAIAN21" localSheetId="13">#REF!</definedName>
    <definedName name="URAIAN21" localSheetId="0">#REF!</definedName>
    <definedName name="URAIAN21" localSheetId="11">#REF!</definedName>
    <definedName name="URAIAN21" localSheetId="12">#REF!</definedName>
    <definedName name="URAIAN21" localSheetId="14">#REF!</definedName>
    <definedName name="URAIAN21" localSheetId="1">#REF!</definedName>
    <definedName name="URAIAN21" localSheetId="7">#REF!</definedName>
    <definedName name="URAIAN21" localSheetId="9">#REF!</definedName>
    <definedName name="URAIAN21" localSheetId="10">#REF!</definedName>
    <definedName name="URAIAN21">#REF!</definedName>
    <definedName name="URAIAN22E" localSheetId="8">[62]DAMIJA!#REF!</definedName>
    <definedName name="URAIAN22E" localSheetId="13">[62]DAMIJA!#REF!</definedName>
    <definedName name="URAIAN22E" localSheetId="0">[62]DAMIJA!#REF!</definedName>
    <definedName name="URAIAN22E" localSheetId="11">[62]DAMIJA!#REF!</definedName>
    <definedName name="URAIAN22E" localSheetId="12">[62]DAMIJA!#REF!</definedName>
    <definedName name="URAIAN22E" localSheetId="14">[62]DAMIJA!#REF!</definedName>
    <definedName name="URAIAN22E" localSheetId="1">[62]DAMIJA!#REF!</definedName>
    <definedName name="URAIAN22E" localSheetId="7">[62]DAMIJA!#REF!</definedName>
    <definedName name="URAIAN22E" localSheetId="9">[62]DAMIJA!#REF!</definedName>
    <definedName name="URAIAN22E" localSheetId="10">[62]DAMIJA!#REF!</definedName>
    <definedName name="URAIAN22E">[62]DAMIJA!#REF!</definedName>
    <definedName name="URAIAN22L" localSheetId="8">#REF!</definedName>
    <definedName name="URAIAN22L" localSheetId="13">#REF!</definedName>
    <definedName name="URAIAN22L" localSheetId="0">#REF!</definedName>
    <definedName name="URAIAN22L" localSheetId="11">#REF!</definedName>
    <definedName name="URAIAN22L" localSheetId="12">#REF!</definedName>
    <definedName name="URAIAN22L" localSheetId="14">#REF!</definedName>
    <definedName name="URAIAN22L" localSheetId="1">#REF!</definedName>
    <definedName name="URAIAN22L" localSheetId="7">#REF!</definedName>
    <definedName name="URAIAN22L" localSheetId="9">#REF!</definedName>
    <definedName name="URAIAN22L" localSheetId="10">#REF!</definedName>
    <definedName name="URAIAN22L">#REF!</definedName>
    <definedName name="URAIAN231" localSheetId="8">[62]DAMIJA!#REF!</definedName>
    <definedName name="URAIAN231" localSheetId="13">[62]DAMIJA!#REF!</definedName>
    <definedName name="URAIAN231" localSheetId="0">[62]DAMIJA!#REF!</definedName>
    <definedName name="URAIAN231" localSheetId="11">[62]DAMIJA!#REF!</definedName>
    <definedName name="URAIAN231" localSheetId="12">[62]DAMIJA!#REF!</definedName>
    <definedName name="URAIAN231" localSheetId="14">[62]DAMIJA!#REF!</definedName>
    <definedName name="URAIAN231" localSheetId="1">[62]DAMIJA!#REF!</definedName>
    <definedName name="URAIAN231" localSheetId="7">[62]DAMIJA!#REF!</definedName>
    <definedName name="URAIAN231" localSheetId="9">[62]DAMIJA!#REF!</definedName>
    <definedName name="URAIAN231" localSheetId="10">[62]DAMIJA!#REF!</definedName>
    <definedName name="URAIAN231">[62]DAMIJA!#REF!</definedName>
    <definedName name="URAIAN232" localSheetId="8">[62]DAMIJA!#REF!</definedName>
    <definedName name="URAIAN232" localSheetId="13">[62]DAMIJA!#REF!</definedName>
    <definedName name="URAIAN232" localSheetId="0">[62]DAMIJA!#REF!</definedName>
    <definedName name="URAIAN232" localSheetId="11">[62]DAMIJA!#REF!</definedName>
    <definedName name="URAIAN232" localSheetId="12">[62]DAMIJA!#REF!</definedName>
    <definedName name="URAIAN232" localSheetId="14">[62]DAMIJA!#REF!</definedName>
    <definedName name="URAIAN232" localSheetId="1">[62]DAMIJA!#REF!</definedName>
    <definedName name="URAIAN232" localSheetId="7">[62]DAMIJA!#REF!</definedName>
    <definedName name="URAIAN232" localSheetId="9">[62]DAMIJA!#REF!</definedName>
    <definedName name="URAIAN232" localSheetId="10">[62]DAMIJA!#REF!</definedName>
    <definedName name="URAIAN232">[62]DAMIJA!#REF!</definedName>
    <definedName name="URAIAN233" localSheetId="8">[62]DAMIJA!#REF!</definedName>
    <definedName name="URAIAN233" localSheetId="13">[62]DAMIJA!#REF!</definedName>
    <definedName name="URAIAN233" localSheetId="0">[62]DAMIJA!#REF!</definedName>
    <definedName name="URAIAN233" localSheetId="11">[62]DAMIJA!#REF!</definedName>
    <definedName name="URAIAN233" localSheetId="12">[62]DAMIJA!#REF!</definedName>
    <definedName name="URAIAN233" localSheetId="14">[62]DAMIJA!#REF!</definedName>
    <definedName name="URAIAN233" localSheetId="1">[62]DAMIJA!#REF!</definedName>
    <definedName name="URAIAN233" localSheetId="7">[62]DAMIJA!#REF!</definedName>
    <definedName name="URAIAN233" localSheetId="9">[62]DAMIJA!#REF!</definedName>
    <definedName name="URAIAN233" localSheetId="10">[62]DAMIJA!#REF!</definedName>
    <definedName name="URAIAN233">[62]DAMIJA!#REF!</definedName>
    <definedName name="URAIAN234" localSheetId="8">#REF!</definedName>
    <definedName name="URAIAN234" localSheetId="13">#REF!</definedName>
    <definedName name="URAIAN234" localSheetId="0">#REF!</definedName>
    <definedName name="URAIAN234" localSheetId="11">#REF!</definedName>
    <definedName name="URAIAN234" localSheetId="12">#REF!</definedName>
    <definedName name="URAIAN234" localSheetId="14">#REF!</definedName>
    <definedName name="URAIAN234" localSheetId="1">#REF!</definedName>
    <definedName name="URAIAN234" localSheetId="7">#REF!</definedName>
    <definedName name="URAIAN234" localSheetId="9">#REF!</definedName>
    <definedName name="URAIAN234" localSheetId="10">#REF!</definedName>
    <definedName name="URAIAN234">#REF!</definedName>
    <definedName name="URAIAN234L" localSheetId="8">#REF!</definedName>
    <definedName name="URAIAN234L" localSheetId="13">#REF!</definedName>
    <definedName name="URAIAN234L" localSheetId="0">#REF!</definedName>
    <definedName name="URAIAN234L" localSheetId="11">#REF!</definedName>
    <definedName name="URAIAN234L" localSheetId="12">#REF!</definedName>
    <definedName name="URAIAN234L" localSheetId="14">#REF!</definedName>
    <definedName name="URAIAN234L" localSheetId="1">#REF!</definedName>
    <definedName name="URAIAN234L" localSheetId="7">#REF!</definedName>
    <definedName name="URAIAN234L" localSheetId="9">#REF!</definedName>
    <definedName name="URAIAN234L" localSheetId="10">#REF!</definedName>
    <definedName name="URAIAN234L">#REF!</definedName>
    <definedName name="Uraian235" localSheetId="8">'[63]MORTAR 1'!#REF!</definedName>
    <definedName name="Uraian235" localSheetId="13">'[63]MORTAR 1'!#REF!</definedName>
    <definedName name="Uraian235" localSheetId="0">'[63]MORTAR 1'!#REF!</definedName>
    <definedName name="Uraian235" localSheetId="11">'[63]MORTAR 1'!#REF!</definedName>
    <definedName name="Uraian235" localSheetId="12">'[63]MORTAR 1'!#REF!</definedName>
    <definedName name="Uraian235" localSheetId="14">'[63]MORTAR 1'!#REF!</definedName>
    <definedName name="Uraian235" localSheetId="1">'[63]MORTAR 1'!#REF!</definedName>
    <definedName name="Uraian235" localSheetId="7">'[63]MORTAR 1'!#REF!</definedName>
    <definedName name="Uraian235" localSheetId="9">'[63]MORTAR 1'!#REF!</definedName>
    <definedName name="Uraian235" localSheetId="10">'[63]MORTAR 1'!#REF!</definedName>
    <definedName name="Uraian235">'[63]MORTAR 1'!#REF!</definedName>
    <definedName name="Uraian236" localSheetId="8">'[63]MORTAR 1'!#REF!</definedName>
    <definedName name="Uraian236" localSheetId="13">'[63]MORTAR 1'!#REF!</definedName>
    <definedName name="Uraian236" localSheetId="0">'[63]MORTAR 1'!#REF!</definedName>
    <definedName name="Uraian236" localSheetId="11">'[63]MORTAR 1'!#REF!</definedName>
    <definedName name="Uraian236" localSheetId="12">'[63]MORTAR 1'!#REF!</definedName>
    <definedName name="Uraian236" localSheetId="14">'[63]MORTAR 1'!#REF!</definedName>
    <definedName name="Uraian236" localSheetId="1">'[63]MORTAR 1'!#REF!</definedName>
    <definedName name="Uraian236" localSheetId="7">'[63]MORTAR 1'!#REF!</definedName>
    <definedName name="Uraian236" localSheetId="9">'[63]MORTAR 1'!#REF!</definedName>
    <definedName name="Uraian236" localSheetId="10">'[63]MORTAR 1'!#REF!</definedName>
    <definedName name="Uraian236">'[63]MORTAR 1'!#REF!</definedName>
    <definedName name="URAIAN241" localSheetId="8">[62]DAMIJA!#REF!</definedName>
    <definedName name="URAIAN241" localSheetId="13">[62]DAMIJA!#REF!</definedName>
    <definedName name="URAIAN241" localSheetId="0">[62]DAMIJA!#REF!</definedName>
    <definedName name="URAIAN241" localSheetId="11">[62]DAMIJA!#REF!</definedName>
    <definedName name="URAIAN241" localSheetId="12">[62]DAMIJA!#REF!</definedName>
    <definedName name="URAIAN241" localSheetId="14">[62]DAMIJA!#REF!</definedName>
    <definedName name="URAIAN241" localSheetId="1">[62]DAMIJA!#REF!</definedName>
    <definedName name="URAIAN241" localSheetId="7">[62]DAMIJA!#REF!</definedName>
    <definedName name="URAIAN241" localSheetId="9">[62]DAMIJA!#REF!</definedName>
    <definedName name="URAIAN241" localSheetId="10">[62]DAMIJA!#REF!</definedName>
    <definedName name="URAIAN241">[62]DAMIJA!#REF!</definedName>
    <definedName name="URAIAN242" localSheetId="8">[62]DAMIJA!#REF!</definedName>
    <definedName name="URAIAN242" localSheetId="13">[62]DAMIJA!#REF!</definedName>
    <definedName name="URAIAN242" localSheetId="0">[62]DAMIJA!#REF!</definedName>
    <definedName name="URAIAN242" localSheetId="11">[62]DAMIJA!#REF!</definedName>
    <definedName name="URAIAN242" localSheetId="12">[62]DAMIJA!#REF!</definedName>
    <definedName name="URAIAN242" localSheetId="14">[62]DAMIJA!#REF!</definedName>
    <definedName name="URAIAN242" localSheetId="1">[62]DAMIJA!#REF!</definedName>
    <definedName name="URAIAN242" localSheetId="7">[62]DAMIJA!#REF!</definedName>
    <definedName name="URAIAN242" localSheetId="9">[62]DAMIJA!#REF!</definedName>
    <definedName name="URAIAN242" localSheetId="10">[62]DAMIJA!#REF!</definedName>
    <definedName name="URAIAN242">[62]DAMIJA!#REF!</definedName>
    <definedName name="URAIAN243" localSheetId="8">[62]DAMIJA!#REF!</definedName>
    <definedName name="URAIAN243" localSheetId="13">[62]DAMIJA!#REF!</definedName>
    <definedName name="URAIAN243" localSheetId="0">[62]DAMIJA!#REF!</definedName>
    <definedName name="URAIAN243" localSheetId="11">[62]DAMIJA!#REF!</definedName>
    <definedName name="URAIAN243" localSheetId="12">[62]DAMIJA!#REF!</definedName>
    <definedName name="URAIAN243" localSheetId="14">[62]DAMIJA!#REF!</definedName>
    <definedName name="URAIAN243" localSheetId="1">[62]DAMIJA!#REF!</definedName>
    <definedName name="URAIAN243" localSheetId="7">[62]DAMIJA!#REF!</definedName>
    <definedName name="URAIAN243" localSheetId="9">[62]DAMIJA!#REF!</definedName>
    <definedName name="URAIAN243" localSheetId="10">[62]DAMIJA!#REF!</definedName>
    <definedName name="URAIAN243">[62]DAMIJA!#REF!</definedName>
    <definedName name="URAIAN311" localSheetId="8">#REF!</definedName>
    <definedName name="URAIAN311" localSheetId="13">#REF!</definedName>
    <definedName name="URAIAN311" localSheetId="0">#REF!</definedName>
    <definedName name="URAIAN311" localSheetId="11">#REF!</definedName>
    <definedName name="URAIAN311" localSheetId="12">#REF!</definedName>
    <definedName name="URAIAN311" localSheetId="14">#REF!</definedName>
    <definedName name="URAIAN311" localSheetId="1">#REF!</definedName>
    <definedName name="URAIAN311" localSheetId="7">#REF!</definedName>
    <definedName name="URAIAN311" localSheetId="9">#REF!</definedName>
    <definedName name="URAIAN311" localSheetId="10">#REF!</definedName>
    <definedName name="URAIAN311">#REF!</definedName>
    <definedName name="URAIAN312" localSheetId="8">#REF!</definedName>
    <definedName name="URAIAN312" localSheetId="13">#REF!</definedName>
    <definedName name="URAIAN312" localSheetId="0">#REF!</definedName>
    <definedName name="URAIAN312" localSheetId="11">#REF!</definedName>
    <definedName name="URAIAN312" localSheetId="12">#REF!</definedName>
    <definedName name="URAIAN312" localSheetId="14">#REF!</definedName>
    <definedName name="URAIAN312" localSheetId="1">#REF!</definedName>
    <definedName name="URAIAN312" localSheetId="7">#REF!</definedName>
    <definedName name="URAIAN312" localSheetId="9">#REF!</definedName>
    <definedName name="URAIAN312" localSheetId="10">#REF!</definedName>
    <definedName name="URAIAN312">#REF!</definedName>
    <definedName name="URAIAN313" localSheetId="8">#REF!</definedName>
    <definedName name="URAIAN313" localSheetId="13">#REF!</definedName>
    <definedName name="URAIAN313" localSheetId="0">#REF!</definedName>
    <definedName name="URAIAN313" localSheetId="11">#REF!</definedName>
    <definedName name="URAIAN313" localSheetId="12">#REF!</definedName>
    <definedName name="URAIAN313" localSheetId="14">#REF!</definedName>
    <definedName name="URAIAN313" localSheetId="1">#REF!</definedName>
    <definedName name="URAIAN313" localSheetId="7">#REF!</definedName>
    <definedName name="URAIAN313" localSheetId="9">#REF!</definedName>
    <definedName name="URAIAN313" localSheetId="10">#REF!</definedName>
    <definedName name="URAIAN313">#REF!</definedName>
    <definedName name="URAIAN314" localSheetId="8">#REF!</definedName>
    <definedName name="URAIAN314" localSheetId="13">#REF!</definedName>
    <definedName name="URAIAN314" localSheetId="0">#REF!</definedName>
    <definedName name="URAIAN314" localSheetId="11">#REF!</definedName>
    <definedName name="URAIAN314" localSheetId="12">#REF!</definedName>
    <definedName name="URAIAN314" localSheetId="14">#REF!</definedName>
    <definedName name="URAIAN314" localSheetId="1">#REF!</definedName>
    <definedName name="URAIAN314" localSheetId="7">#REF!</definedName>
    <definedName name="URAIAN314" localSheetId="9">#REF!</definedName>
    <definedName name="URAIAN314" localSheetId="10">#REF!</definedName>
    <definedName name="URAIAN314">#REF!</definedName>
    <definedName name="URAIAN315" localSheetId="8">#REF!</definedName>
    <definedName name="URAIAN315" localSheetId="13">#REF!</definedName>
    <definedName name="URAIAN315" localSheetId="0">#REF!</definedName>
    <definedName name="URAIAN315" localSheetId="11">#REF!</definedName>
    <definedName name="URAIAN315" localSheetId="12">#REF!</definedName>
    <definedName name="URAIAN315" localSheetId="14">#REF!</definedName>
    <definedName name="URAIAN315" localSheetId="1">#REF!</definedName>
    <definedName name="URAIAN315" localSheetId="7">#REF!</definedName>
    <definedName name="URAIAN315" localSheetId="9">#REF!</definedName>
    <definedName name="URAIAN315" localSheetId="10">#REF!</definedName>
    <definedName name="URAIAN315">#REF!</definedName>
    <definedName name="URAIAN316" localSheetId="8">#REF!</definedName>
    <definedName name="URAIAN316" localSheetId="13">#REF!</definedName>
    <definedName name="URAIAN316" localSheetId="0">#REF!</definedName>
    <definedName name="URAIAN316" localSheetId="11">#REF!</definedName>
    <definedName name="URAIAN316" localSheetId="12">#REF!</definedName>
    <definedName name="URAIAN316" localSheetId="14">#REF!</definedName>
    <definedName name="URAIAN316" localSheetId="1">#REF!</definedName>
    <definedName name="URAIAN316" localSheetId="7">#REF!</definedName>
    <definedName name="URAIAN316" localSheetId="9">#REF!</definedName>
    <definedName name="URAIAN316" localSheetId="10">#REF!</definedName>
    <definedName name="URAIAN316">#REF!</definedName>
    <definedName name="Uraian319">'[64]3-DIV3'!$A$1886:$J$1946</definedName>
    <definedName name="URAIAN321" localSheetId="8">#REF!</definedName>
    <definedName name="URAIAN321" localSheetId="13">#REF!</definedName>
    <definedName name="URAIAN321" localSheetId="0">#REF!</definedName>
    <definedName name="URAIAN321" localSheetId="11">#REF!</definedName>
    <definedName name="URAIAN321" localSheetId="12">#REF!</definedName>
    <definedName name="URAIAN321" localSheetId="14">#REF!</definedName>
    <definedName name="URAIAN321" localSheetId="1">#REF!</definedName>
    <definedName name="URAIAN321" localSheetId="7">#REF!</definedName>
    <definedName name="URAIAN321" localSheetId="9">#REF!</definedName>
    <definedName name="URAIAN321" localSheetId="10">#REF!</definedName>
    <definedName name="URAIAN321">#REF!</definedName>
    <definedName name="URAIAN322" localSheetId="8">#REF!</definedName>
    <definedName name="URAIAN322" localSheetId="13">#REF!</definedName>
    <definedName name="URAIAN322" localSheetId="0">#REF!</definedName>
    <definedName name="URAIAN322" localSheetId="11">#REF!</definedName>
    <definedName name="URAIAN322" localSheetId="12">#REF!</definedName>
    <definedName name="URAIAN322" localSheetId="14">#REF!</definedName>
    <definedName name="URAIAN322" localSheetId="1">#REF!</definedName>
    <definedName name="URAIAN322" localSheetId="7">#REF!</definedName>
    <definedName name="URAIAN322" localSheetId="9">#REF!</definedName>
    <definedName name="URAIAN322" localSheetId="10">#REF!</definedName>
    <definedName name="URAIAN322">#REF!</definedName>
    <definedName name="URAIAN323" localSheetId="8">#REF!</definedName>
    <definedName name="URAIAN323" localSheetId="13">#REF!</definedName>
    <definedName name="URAIAN323" localSheetId="0">#REF!</definedName>
    <definedName name="URAIAN323" localSheetId="11">#REF!</definedName>
    <definedName name="URAIAN323" localSheetId="12">#REF!</definedName>
    <definedName name="URAIAN323" localSheetId="14">#REF!</definedName>
    <definedName name="URAIAN323" localSheetId="1">#REF!</definedName>
    <definedName name="URAIAN323" localSheetId="7">#REF!</definedName>
    <definedName name="URAIAN323" localSheetId="9">#REF!</definedName>
    <definedName name="URAIAN323" localSheetId="10">#REF!</definedName>
    <definedName name="URAIAN323">#REF!</definedName>
    <definedName name="URAIAN323L" localSheetId="8">#REF!</definedName>
    <definedName name="URAIAN323L" localSheetId="13">#REF!</definedName>
    <definedName name="URAIAN323L" localSheetId="0">#REF!</definedName>
    <definedName name="URAIAN323L" localSheetId="11">#REF!</definedName>
    <definedName name="URAIAN323L" localSheetId="12">#REF!</definedName>
    <definedName name="URAIAN323L" localSheetId="14">#REF!</definedName>
    <definedName name="URAIAN323L" localSheetId="1">#REF!</definedName>
    <definedName name="URAIAN323L" localSheetId="7">#REF!</definedName>
    <definedName name="URAIAN323L" localSheetId="9">#REF!</definedName>
    <definedName name="URAIAN323L" localSheetId="10">#REF!</definedName>
    <definedName name="URAIAN323L">#REF!</definedName>
    <definedName name="URAIAN323L_1" localSheetId="8">#REF!</definedName>
    <definedName name="URAIAN323L_1" localSheetId="13">#REF!</definedName>
    <definedName name="URAIAN323L_1" localSheetId="0">#REF!</definedName>
    <definedName name="URAIAN323L_1" localSheetId="11">#REF!</definedName>
    <definedName name="URAIAN323L_1" localSheetId="12">#REF!</definedName>
    <definedName name="URAIAN323L_1" localSheetId="14">#REF!</definedName>
    <definedName name="URAIAN323L_1" localSheetId="1">#REF!</definedName>
    <definedName name="URAIAN323L_1" localSheetId="7">#REF!</definedName>
    <definedName name="URAIAN323L_1" localSheetId="9">#REF!</definedName>
    <definedName name="URAIAN323L_1" localSheetId="10">#REF!</definedName>
    <definedName name="URAIAN323L_1">#REF!</definedName>
    <definedName name="URAIAN323L_2" localSheetId="8">#REF!</definedName>
    <definedName name="URAIAN323L_2" localSheetId="13">#REF!</definedName>
    <definedName name="URAIAN323L_2" localSheetId="0">#REF!</definedName>
    <definedName name="URAIAN323L_2" localSheetId="11">#REF!</definedName>
    <definedName name="URAIAN323L_2" localSheetId="12">#REF!</definedName>
    <definedName name="URAIAN323L_2" localSheetId="14">#REF!</definedName>
    <definedName name="URAIAN323L_2" localSheetId="1">#REF!</definedName>
    <definedName name="URAIAN323L_2" localSheetId="7">#REF!</definedName>
    <definedName name="URAIAN323L_2" localSheetId="9">#REF!</definedName>
    <definedName name="URAIAN323L_2" localSheetId="10">#REF!</definedName>
    <definedName name="URAIAN323L_2">#REF!</definedName>
    <definedName name="URAIAN323L_3" localSheetId="8">#REF!</definedName>
    <definedName name="URAIAN323L_3" localSheetId="13">#REF!</definedName>
    <definedName name="URAIAN323L_3" localSheetId="0">#REF!</definedName>
    <definedName name="URAIAN323L_3" localSheetId="11">#REF!</definedName>
    <definedName name="URAIAN323L_3" localSheetId="12">#REF!</definedName>
    <definedName name="URAIAN323L_3" localSheetId="14">#REF!</definedName>
    <definedName name="URAIAN323L_3" localSheetId="1">#REF!</definedName>
    <definedName name="URAIAN323L_3" localSheetId="7">#REF!</definedName>
    <definedName name="URAIAN323L_3" localSheetId="9">#REF!</definedName>
    <definedName name="URAIAN323L_3" localSheetId="10">#REF!</definedName>
    <definedName name="URAIAN323L_3">#REF!</definedName>
    <definedName name="Uraian324">'[64]3-DIV3'!$A$2307:$J$2428</definedName>
    <definedName name="URAIAN33" localSheetId="8">#REF!</definedName>
    <definedName name="URAIAN33" localSheetId="13">#REF!</definedName>
    <definedName name="URAIAN33" localSheetId="0">#REF!</definedName>
    <definedName name="URAIAN33" localSheetId="11">#REF!</definedName>
    <definedName name="URAIAN33" localSheetId="12">#REF!</definedName>
    <definedName name="URAIAN33" localSheetId="14">#REF!</definedName>
    <definedName name="URAIAN33" localSheetId="1">#REF!</definedName>
    <definedName name="URAIAN33" localSheetId="7">#REF!</definedName>
    <definedName name="URAIAN33" localSheetId="9">#REF!</definedName>
    <definedName name="URAIAN33" localSheetId="10">#REF!</definedName>
    <definedName name="URAIAN33">#REF!</definedName>
    <definedName name="Uraian331">'[64]3-DIV3'!$A$2429:$J$2548</definedName>
    <definedName name="Uraian346">'[64]3-DIV3'!$A$2549:$J$2609</definedName>
    <definedName name="URAIAN421" localSheetId="8">#REF!</definedName>
    <definedName name="URAIAN421" localSheetId="13">#REF!</definedName>
    <definedName name="URAIAN421" localSheetId="0">#REF!</definedName>
    <definedName name="URAIAN421" localSheetId="11">#REF!</definedName>
    <definedName name="URAIAN421" localSheetId="12">#REF!</definedName>
    <definedName name="URAIAN421" localSheetId="14">#REF!</definedName>
    <definedName name="URAIAN421" localSheetId="1">#REF!</definedName>
    <definedName name="URAIAN421" localSheetId="7">#REF!</definedName>
    <definedName name="URAIAN421" localSheetId="9">#REF!</definedName>
    <definedName name="URAIAN421" localSheetId="10">#REF!</definedName>
    <definedName name="URAIAN421">#REF!</definedName>
    <definedName name="URAIAN422" localSheetId="8">#REF!</definedName>
    <definedName name="URAIAN422" localSheetId="13">#REF!</definedName>
    <definedName name="URAIAN422" localSheetId="0">#REF!</definedName>
    <definedName name="URAIAN422" localSheetId="11">#REF!</definedName>
    <definedName name="URAIAN422" localSheetId="12">#REF!</definedName>
    <definedName name="URAIAN422" localSheetId="14">#REF!</definedName>
    <definedName name="URAIAN422" localSheetId="1">#REF!</definedName>
    <definedName name="URAIAN422" localSheetId="7">#REF!</definedName>
    <definedName name="URAIAN422" localSheetId="9">#REF!</definedName>
    <definedName name="URAIAN422" localSheetId="10">#REF!</definedName>
    <definedName name="URAIAN422">#REF!</definedName>
    <definedName name="URAIAN423" localSheetId="8">[65]DIV4!#REF!</definedName>
    <definedName name="URAIAN423" localSheetId="13">[65]DIV4!#REF!</definedName>
    <definedName name="URAIAN423" localSheetId="0">[65]DIV4!#REF!</definedName>
    <definedName name="URAIAN423" localSheetId="11">[65]DIV4!#REF!</definedName>
    <definedName name="URAIAN423" localSheetId="12">[65]DIV4!#REF!</definedName>
    <definedName name="URAIAN423" localSheetId="14">[65]DIV4!#REF!</definedName>
    <definedName name="URAIAN423" localSheetId="1">[65]DIV4!#REF!</definedName>
    <definedName name="URAIAN423" localSheetId="7">[65]DIV4!#REF!</definedName>
    <definedName name="URAIAN423" localSheetId="9">[65]DIV4!#REF!</definedName>
    <definedName name="URAIAN423" localSheetId="10">[65]DIV4!#REF!</definedName>
    <definedName name="URAIAN423">[65]DIV4!#REF!</definedName>
    <definedName name="URAIAN423_1" localSheetId="8">#REF!</definedName>
    <definedName name="URAIAN423_1" localSheetId="13">#REF!</definedName>
    <definedName name="URAIAN423_1" localSheetId="0">#REF!</definedName>
    <definedName name="URAIAN423_1" localSheetId="11">#REF!</definedName>
    <definedName name="URAIAN423_1" localSheetId="12">#REF!</definedName>
    <definedName name="URAIAN423_1" localSheetId="14">#REF!</definedName>
    <definedName name="URAIAN423_1" localSheetId="1">#REF!</definedName>
    <definedName name="URAIAN423_1" localSheetId="7">#REF!</definedName>
    <definedName name="URAIAN423_1" localSheetId="9">#REF!</definedName>
    <definedName name="URAIAN423_1" localSheetId="10">#REF!</definedName>
    <definedName name="URAIAN423_1">#REF!</definedName>
    <definedName name="URAIAN423_2" localSheetId="8">#REF!</definedName>
    <definedName name="URAIAN423_2" localSheetId="13">#REF!</definedName>
    <definedName name="URAIAN423_2" localSheetId="0">#REF!</definedName>
    <definedName name="URAIAN423_2" localSheetId="11">#REF!</definedName>
    <definedName name="URAIAN423_2" localSheetId="12">#REF!</definedName>
    <definedName name="URAIAN423_2" localSheetId="14">#REF!</definedName>
    <definedName name="URAIAN423_2" localSheetId="1">#REF!</definedName>
    <definedName name="URAIAN423_2" localSheetId="7">#REF!</definedName>
    <definedName name="URAIAN423_2" localSheetId="9">#REF!</definedName>
    <definedName name="URAIAN423_2" localSheetId="10">#REF!</definedName>
    <definedName name="URAIAN423_2">#REF!</definedName>
    <definedName name="URAIAN423_3" localSheetId="8">#REF!</definedName>
    <definedName name="URAIAN423_3" localSheetId="13">#REF!</definedName>
    <definedName name="URAIAN423_3" localSheetId="0">#REF!</definedName>
    <definedName name="URAIAN423_3" localSheetId="11">#REF!</definedName>
    <definedName name="URAIAN423_3" localSheetId="12">#REF!</definedName>
    <definedName name="URAIAN423_3" localSheetId="14">#REF!</definedName>
    <definedName name="URAIAN423_3" localSheetId="1">#REF!</definedName>
    <definedName name="URAIAN423_3" localSheetId="7">#REF!</definedName>
    <definedName name="URAIAN423_3" localSheetId="9">#REF!</definedName>
    <definedName name="URAIAN423_3" localSheetId="10">#REF!</definedName>
    <definedName name="URAIAN423_3">#REF!</definedName>
    <definedName name="URAIAN424" localSheetId="8">[65]DIV4!#REF!</definedName>
    <definedName name="URAIAN424" localSheetId="13">[65]DIV4!#REF!</definedName>
    <definedName name="URAIAN424" localSheetId="0">[65]DIV4!#REF!</definedName>
    <definedName name="URAIAN424" localSheetId="11">[65]DIV4!#REF!</definedName>
    <definedName name="URAIAN424" localSheetId="12">[65]DIV4!#REF!</definedName>
    <definedName name="URAIAN424" localSheetId="14">[65]DIV4!#REF!</definedName>
    <definedName name="URAIAN424" localSheetId="1">[65]DIV4!#REF!</definedName>
    <definedName name="URAIAN424" localSheetId="7">[65]DIV4!#REF!</definedName>
    <definedName name="URAIAN424" localSheetId="9">[65]DIV4!#REF!</definedName>
    <definedName name="URAIAN424" localSheetId="10">[65]DIV4!#REF!</definedName>
    <definedName name="URAIAN424">[65]DIV4!#REF!</definedName>
    <definedName name="URAIAN424_1" localSheetId="8">#REF!</definedName>
    <definedName name="URAIAN424_1" localSheetId="13">#REF!</definedName>
    <definedName name="URAIAN424_1" localSheetId="0">#REF!</definedName>
    <definedName name="URAIAN424_1" localSheetId="11">#REF!</definedName>
    <definedName name="URAIAN424_1" localSheetId="12">#REF!</definedName>
    <definedName name="URAIAN424_1" localSheetId="14">#REF!</definedName>
    <definedName name="URAIAN424_1" localSheetId="1">#REF!</definedName>
    <definedName name="URAIAN424_1" localSheetId="7">#REF!</definedName>
    <definedName name="URAIAN424_1" localSheetId="9">#REF!</definedName>
    <definedName name="URAIAN424_1" localSheetId="10">#REF!</definedName>
    <definedName name="URAIAN424_1">#REF!</definedName>
    <definedName name="URAIAN424_2" localSheetId="8">#REF!</definedName>
    <definedName name="URAIAN424_2" localSheetId="13">#REF!</definedName>
    <definedName name="URAIAN424_2" localSheetId="0">#REF!</definedName>
    <definedName name="URAIAN424_2" localSheetId="11">#REF!</definedName>
    <definedName name="URAIAN424_2" localSheetId="12">#REF!</definedName>
    <definedName name="URAIAN424_2" localSheetId="14">#REF!</definedName>
    <definedName name="URAIAN424_2" localSheetId="1">#REF!</definedName>
    <definedName name="URAIAN424_2" localSheetId="7">#REF!</definedName>
    <definedName name="URAIAN424_2" localSheetId="9">#REF!</definedName>
    <definedName name="URAIAN424_2" localSheetId="10">#REF!</definedName>
    <definedName name="URAIAN424_2">#REF!</definedName>
    <definedName name="URAIAN424_3" localSheetId="8">#REF!</definedName>
    <definedName name="URAIAN424_3" localSheetId="13">#REF!</definedName>
    <definedName name="URAIAN424_3" localSheetId="0">#REF!</definedName>
    <definedName name="URAIAN424_3" localSheetId="11">#REF!</definedName>
    <definedName name="URAIAN424_3" localSheetId="12">#REF!</definedName>
    <definedName name="URAIAN424_3" localSheetId="14">#REF!</definedName>
    <definedName name="URAIAN424_3" localSheetId="1">#REF!</definedName>
    <definedName name="URAIAN424_3" localSheetId="7">#REF!</definedName>
    <definedName name="URAIAN424_3" localSheetId="9">#REF!</definedName>
    <definedName name="URAIAN424_3" localSheetId="10">#REF!</definedName>
    <definedName name="URAIAN424_3">#REF!</definedName>
    <definedName name="URAIAN425" localSheetId="8">[65]DIV4!#REF!</definedName>
    <definedName name="URAIAN425" localSheetId="13">[65]DIV4!#REF!</definedName>
    <definedName name="URAIAN425" localSheetId="0">[65]DIV4!#REF!</definedName>
    <definedName name="URAIAN425" localSheetId="11">[65]DIV4!#REF!</definedName>
    <definedName name="URAIAN425" localSheetId="12">[65]DIV4!#REF!</definedName>
    <definedName name="URAIAN425" localSheetId="14">[65]DIV4!#REF!</definedName>
    <definedName name="URAIAN425" localSheetId="1">[65]DIV4!#REF!</definedName>
    <definedName name="URAIAN425" localSheetId="7">[65]DIV4!#REF!</definedName>
    <definedName name="URAIAN425" localSheetId="9">[65]DIV4!#REF!</definedName>
    <definedName name="URAIAN425" localSheetId="10">[65]DIV4!#REF!</definedName>
    <definedName name="URAIAN425">[65]DIV4!#REF!</definedName>
    <definedName name="URAIAN425_1" localSheetId="8">#REF!</definedName>
    <definedName name="URAIAN425_1" localSheetId="13">#REF!</definedName>
    <definedName name="URAIAN425_1" localSheetId="0">#REF!</definedName>
    <definedName name="URAIAN425_1" localSheetId="11">#REF!</definedName>
    <definedName name="URAIAN425_1" localSheetId="12">#REF!</definedName>
    <definedName name="URAIAN425_1" localSheetId="14">#REF!</definedName>
    <definedName name="URAIAN425_1" localSheetId="1">#REF!</definedName>
    <definedName name="URAIAN425_1" localSheetId="7">#REF!</definedName>
    <definedName name="URAIAN425_1" localSheetId="9">#REF!</definedName>
    <definedName name="URAIAN425_1" localSheetId="10">#REF!</definedName>
    <definedName name="URAIAN425_1">#REF!</definedName>
    <definedName name="URAIAN425_2" localSheetId="8">#REF!</definedName>
    <definedName name="URAIAN425_2" localSheetId="13">#REF!</definedName>
    <definedName name="URAIAN425_2" localSheetId="0">#REF!</definedName>
    <definedName name="URAIAN425_2" localSheetId="11">#REF!</definedName>
    <definedName name="URAIAN425_2" localSheetId="12">#REF!</definedName>
    <definedName name="URAIAN425_2" localSheetId="14">#REF!</definedName>
    <definedName name="URAIAN425_2" localSheetId="1">#REF!</definedName>
    <definedName name="URAIAN425_2" localSheetId="7">#REF!</definedName>
    <definedName name="URAIAN425_2" localSheetId="9">#REF!</definedName>
    <definedName name="URAIAN425_2" localSheetId="10">#REF!</definedName>
    <definedName name="URAIAN425_2">#REF!</definedName>
    <definedName name="URAIAN425_3" localSheetId="8">#REF!</definedName>
    <definedName name="URAIAN425_3" localSheetId="13">#REF!</definedName>
    <definedName name="URAIAN425_3" localSheetId="0">#REF!</definedName>
    <definedName name="URAIAN425_3" localSheetId="11">#REF!</definedName>
    <definedName name="URAIAN425_3" localSheetId="12">#REF!</definedName>
    <definedName name="URAIAN425_3" localSheetId="14">#REF!</definedName>
    <definedName name="URAIAN425_3" localSheetId="1">#REF!</definedName>
    <definedName name="URAIAN425_3" localSheetId="7">#REF!</definedName>
    <definedName name="URAIAN425_3" localSheetId="9">#REF!</definedName>
    <definedName name="URAIAN425_3" localSheetId="10">#REF!</definedName>
    <definedName name="URAIAN425_3">#REF!</definedName>
    <definedName name="URAIAN426" localSheetId="8">[65]DIV4!#REF!</definedName>
    <definedName name="URAIAN426" localSheetId="13">[65]DIV4!#REF!</definedName>
    <definedName name="URAIAN426" localSheetId="0">[65]DIV4!#REF!</definedName>
    <definedName name="URAIAN426" localSheetId="11">[65]DIV4!#REF!</definedName>
    <definedName name="URAIAN426" localSheetId="12">[65]DIV4!#REF!</definedName>
    <definedName name="URAIAN426" localSheetId="14">[65]DIV4!#REF!</definedName>
    <definedName name="URAIAN426" localSheetId="1">[65]DIV4!#REF!</definedName>
    <definedName name="URAIAN426" localSheetId="7">[65]DIV4!#REF!</definedName>
    <definedName name="URAIAN426" localSheetId="9">[65]DIV4!#REF!</definedName>
    <definedName name="URAIAN426" localSheetId="10">[65]DIV4!#REF!</definedName>
    <definedName name="URAIAN426">[65]DIV4!#REF!</definedName>
    <definedName name="URAIAN426_1" localSheetId="8">#REF!</definedName>
    <definedName name="URAIAN426_1" localSheetId="13">#REF!</definedName>
    <definedName name="URAIAN426_1" localSheetId="0">#REF!</definedName>
    <definedName name="URAIAN426_1" localSheetId="11">#REF!</definedName>
    <definedName name="URAIAN426_1" localSheetId="12">#REF!</definedName>
    <definedName name="URAIAN426_1" localSheetId="14">#REF!</definedName>
    <definedName name="URAIAN426_1" localSheetId="1">#REF!</definedName>
    <definedName name="URAIAN426_1" localSheetId="7">#REF!</definedName>
    <definedName name="URAIAN426_1" localSheetId="9">#REF!</definedName>
    <definedName name="URAIAN426_1" localSheetId="10">#REF!</definedName>
    <definedName name="URAIAN426_1">#REF!</definedName>
    <definedName name="URAIAN426_2" localSheetId="0">#REF!</definedName>
    <definedName name="URAIAN426_2" localSheetId="1">#REF!</definedName>
    <definedName name="URAIAN426_3" localSheetId="8">#REF!</definedName>
    <definedName name="URAIAN426_3" localSheetId="13">#REF!</definedName>
    <definedName name="URAIAN426_3" localSheetId="0">#REF!</definedName>
    <definedName name="URAIAN426_3" localSheetId="11">#REF!</definedName>
    <definedName name="URAIAN426_3" localSheetId="12">#REF!</definedName>
    <definedName name="URAIAN426_3" localSheetId="14">#REF!</definedName>
    <definedName name="URAIAN426_3" localSheetId="1">#REF!</definedName>
    <definedName name="URAIAN426_3" localSheetId="7">#REF!</definedName>
    <definedName name="URAIAN426_3" localSheetId="9">#REF!</definedName>
    <definedName name="URAIAN426_3" localSheetId="10">#REF!</definedName>
    <definedName name="URAIAN426_3">#REF!</definedName>
    <definedName name="URAIAN427" localSheetId="8">[65]DIV4!#REF!</definedName>
    <definedName name="URAIAN427" localSheetId="13">[65]DIV4!#REF!</definedName>
    <definedName name="URAIAN427" localSheetId="0">[65]DIV4!#REF!</definedName>
    <definedName name="URAIAN427" localSheetId="11">[65]DIV4!#REF!</definedName>
    <definedName name="URAIAN427" localSheetId="12">[65]DIV4!#REF!</definedName>
    <definedName name="URAIAN427" localSheetId="14">[65]DIV4!#REF!</definedName>
    <definedName name="URAIAN427" localSheetId="1">[65]DIV4!#REF!</definedName>
    <definedName name="URAIAN427" localSheetId="7">[65]DIV4!#REF!</definedName>
    <definedName name="URAIAN427" localSheetId="9">[65]DIV4!#REF!</definedName>
    <definedName name="URAIAN427" localSheetId="10">[65]DIV4!#REF!</definedName>
    <definedName name="URAIAN427">[65]DIV4!#REF!</definedName>
    <definedName name="URAIAN427_1" localSheetId="8">#REF!</definedName>
    <definedName name="URAIAN427_1" localSheetId="13">#REF!</definedName>
    <definedName name="URAIAN427_1" localSheetId="0">#REF!</definedName>
    <definedName name="URAIAN427_1" localSheetId="11">#REF!</definedName>
    <definedName name="URAIAN427_1" localSheetId="12">#REF!</definedName>
    <definedName name="URAIAN427_1" localSheetId="14">#REF!</definedName>
    <definedName name="URAIAN427_1" localSheetId="1">#REF!</definedName>
    <definedName name="URAIAN427_1" localSheetId="7">#REF!</definedName>
    <definedName name="URAIAN427_1" localSheetId="9">#REF!</definedName>
    <definedName name="URAIAN427_1" localSheetId="10">#REF!</definedName>
    <definedName name="URAIAN427_1">#REF!</definedName>
    <definedName name="URAIAN427_2" localSheetId="8">#REF!</definedName>
    <definedName name="URAIAN427_2" localSheetId="13">#REF!</definedName>
    <definedName name="URAIAN427_2" localSheetId="0">#REF!</definedName>
    <definedName name="URAIAN427_2" localSheetId="11">#REF!</definedName>
    <definedName name="URAIAN427_2" localSheetId="12">#REF!</definedName>
    <definedName name="URAIAN427_2" localSheetId="14">#REF!</definedName>
    <definedName name="URAIAN427_2" localSheetId="1">#REF!</definedName>
    <definedName name="URAIAN427_2" localSheetId="7">#REF!</definedName>
    <definedName name="URAIAN427_2" localSheetId="9">#REF!</definedName>
    <definedName name="URAIAN427_2" localSheetId="10">#REF!</definedName>
    <definedName name="URAIAN427_2">#REF!</definedName>
    <definedName name="URAIAN427_3" localSheetId="8">#REF!</definedName>
    <definedName name="URAIAN427_3" localSheetId="13">#REF!</definedName>
    <definedName name="URAIAN427_3" localSheetId="0">#REF!</definedName>
    <definedName name="URAIAN427_3" localSheetId="11">#REF!</definedName>
    <definedName name="URAIAN427_3" localSheetId="12">#REF!</definedName>
    <definedName name="URAIAN427_3" localSheetId="14">#REF!</definedName>
    <definedName name="URAIAN427_3" localSheetId="1">#REF!</definedName>
    <definedName name="URAIAN427_3" localSheetId="7">#REF!</definedName>
    <definedName name="URAIAN427_3" localSheetId="9">#REF!</definedName>
    <definedName name="URAIAN427_3" localSheetId="10">#REF!</definedName>
    <definedName name="URAIAN427_3">#REF!</definedName>
    <definedName name="URAIAN511" localSheetId="8">#REF!</definedName>
    <definedName name="URAIAN511" localSheetId="13">#REF!</definedName>
    <definedName name="URAIAN511" localSheetId="0">#REF!</definedName>
    <definedName name="URAIAN511" localSheetId="11">#REF!</definedName>
    <definedName name="URAIAN511" localSheetId="12">#REF!</definedName>
    <definedName name="URAIAN511" localSheetId="14">#REF!</definedName>
    <definedName name="URAIAN511" localSheetId="1">#REF!</definedName>
    <definedName name="URAIAN511" localSheetId="7">#REF!</definedName>
    <definedName name="URAIAN511" localSheetId="9">#REF!</definedName>
    <definedName name="URAIAN511" localSheetId="10">#REF!</definedName>
    <definedName name="URAIAN511">#REF!</definedName>
    <definedName name="URAIAN512" localSheetId="8">#REF!</definedName>
    <definedName name="URAIAN512" localSheetId="13">#REF!</definedName>
    <definedName name="URAIAN512" localSheetId="0">#REF!</definedName>
    <definedName name="URAIAN512" localSheetId="11">#REF!</definedName>
    <definedName name="URAIAN512" localSheetId="12">#REF!</definedName>
    <definedName name="URAIAN512" localSheetId="14">#REF!</definedName>
    <definedName name="URAIAN512" localSheetId="1">#REF!</definedName>
    <definedName name="URAIAN512" localSheetId="7">#REF!</definedName>
    <definedName name="URAIAN512" localSheetId="9">#REF!</definedName>
    <definedName name="URAIAN512" localSheetId="10">#REF!</definedName>
    <definedName name="URAIAN512">#REF!</definedName>
    <definedName name="URAIAN521" localSheetId="8">#REF!</definedName>
    <definedName name="URAIAN521" localSheetId="13">#REF!</definedName>
    <definedName name="URAIAN521" localSheetId="0">#REF!</definedName>
    <definedName name="URAIAN521" localSheetId="11">#REF!</definedName>
    <definedName name="URAIAN521" localSheetId="12">#REF!</definedName>
    <definedName name="URAIAN521" localSheetId="14">#REF!</definedName>
    <definedName name="URAIAN521" localSheetId="1">#REF!</definedName>
    <definedName name="URAIAN521" localSheetId="7">#REF!</definedName>
    <definedName name="URAIAN521" localSheetId="9">#REF!</definedName>
    <definedName name="URAIAN521" localSheetId="10">#REF!</definedName>
    <definedName name="URAIAN521">#REF!</definedName>
    <definedName name="URAIAN522" localSheetId="8">#REF!</definedName>
    <definedName name="URAIAN522" localSheetId="13">#REF!</definedName>
    <definedName name="URAIAN522" localSheetId="0">#REF!</definedName>
    <definedName name="URAIAN522" localSheetId="11">#REF!</definedName>
    <definedName name="URAIAN522" localSheetId="12">#REF!</definedName>
    <definedName name="URAIAN522" localSheetId="14">#REF!</definedName>
    <definedName name="URAIAN522" localSheetId="1">#REF!</definedName>
    <definedName name="URAIAN522" localSheetId="7">#REF!</definedName>
    <definedName name="URAIAN522" localSheetId="9">#REF!</definedName>
    <definedName name="URAIAN522" localSheetId="10">#REF!</definedName>
    <definedName name="URAIAN522">#REF!</definedName>
    <definedName name="URAIAN541" localSheetId="8">#REF!</definedName>
    <definedName name="URAIAN541" localSheetId="13">#REF!</definedName>
    <definedName name="URAIAN541" localSheetId="0">#REF!</definedName>
    <definedName name="URAIAN541" localSheetId="11">#REF!</definedName>
    <definedName name="URAIAN541" localSheetId="12">#REF!</definedName>
    <definedName name="URAIAN541" localSheetId="14">#REF!</definedName>
    <definedName name="URAIAN541" localSheetId="1">#REF!</definedName>
    <definedName name="URAIAN541" localSheetId="7">#REF!</definedName>
    <definedName name="URAIAN541" localSheetId="9">#REF!</definedName>
    <definedName name="URAIAN541" localSheetId="10">#REF!</definedName>
    <definedName name="URAIAN541">#REF!</definedName>
    <definedName name="URAIAN542" localSheetId="8">#REF!</definedName>
    <definedName name="URAIAN542" localSheetId="13">#REF!</definedName>
    <definedName name="URAIAN542" localSheetId="0">#REF!</definedName>
    <definedName name="URAIAN542" localSheetId="11">#REF!</definedName>
    <definedName name="URAIAN542" localSheetId="12">#REF!</definedName>
    <definedName name="URAIAN542" localSheetId="14">#REF!</definedName>
    <definedName name="URAIAN542" localSheetId="1">#REF!</definedName>
    <definedName name="URAIAN542" localSheetId="7">#REF!</definedName>
    <definedName name="URAIAN542" localSheetId="9">#REF!</definedName>
    <definedName name="URAIAN542" localSheetId="10">#REF!</definedName>
    <definedName name="URAIAN542">#REF!</definedName>
    <definedName name="URAIAN611" localSheetId="8">#REF!</definedName>
    <definedName name="URAIAN611" localSheetId="13">#REF!</definedName>
    <definedName name="URAIAN611" localSheetId="0">#REF!</definedName>
    <definedName name="URAIAN611" localSheetId="11">#REF!</definedName>
    <definedName name="URAIAN611" localSheetId="12">#REF!</definedName>
    <definedName name="URAIAN611" localSheetId="14">#REF!</definedName>
    <definedName name="URAIAN611" localSheetId="1">#REF!</definedName>
    <definedName name="URAIAN611" localSheetId="7">#REF!</definedName>
    <definedName name="URAIAN611" localSheetId="9">#REF!</definedName>
    <definedName name="URAIAN611" localSheetId="10">#REF!</definedName>
    <definedName name="URAIAN611">#REF!</definedName>
    <definedName name="URAIAN612" localSheetId="8">#REF!</definedName>
    <definedName name="URAIAN612" localSheetId="13">#REF!</definedName>
    <definedName name="URAIAN612" localSheetId="0">#REF!</definedName>
    <definedName name="URAIAN612" localSheetId="11">#REF!</definedName>
    <definedName name="URAIAN612" localSheetId="12">#REF!</definedName>
    <definedName name="URAIAN612" localSheetId="14">#REF!</definedName>
    <definedName name="URAIAN612" localSheetId="1">#REF!</definedName>
    <definedName name="URAIAN612" localSheetId="7">#REF!</definedName>
    <definedName name="URAIAN612" localSheetId="9">#REF!</definedName>
    <definedName name="URAIAN612" localSheetId="10">#REF!</definedName>
    <definedName name="URAIAN612">#REF!</definedName>
    <definedName name="URAIAN621" localSheetId="8">#REF!</definedName>
    <definedName name="URAIAN621" localSheetId="13">#REF!</definedName>
    <definedName name="URAIAN621" localSheetId="0">#REF!</definedName>
    <definedName name="URAIAN621" localSheetId="11">#REF!</definedName>
    <definedName name="URAIAN621" localSheetId="12">#REF!</definedName>
    <definedName name="URAIAN621" localSheetId="14">#REF!</definedName>
    <definedName name="URAIAN621" localSheetId="1">#REF!</definedName>
    <definedName name="URAIAN621" localSheetId="7">#REF!</definedName>
    <definedName name="URAIAN621" localSheetId="9">#REF!</definedName>
    <definedName name="URAIAN621" localSheetId="10">#REF!</definedName>
    <definedName name="URAIAN621">#REF!</definedName>
    <definedName name="URAIAN621_1" localSheetId="8">#REF!</definedName>
    <definedName name="URAIAN621_1" localSheetId="13">#REF!</definedName>
    <definedName name="URAIAN621_1" localSheetId="0">#REF!</definedName>
    <definedName name="URAIAN621_1" localSheetId="11">#REF!</definedName>
    <definedName name="URAIAN621_1" localSheetId="12">#REF!</definedName>
    <definedName name="URAIAN621_1" localSheetId="14">#REF!</definedName>
    <definedName name="URAIAN621_1" localSheetId="1">#REF!</definedName>
    <definedName name="URAIAN621_1" localSheetId="7">#REF!</definedName>
    <definedName name="URAIAN621_1" localSheetId="9">#REF!</definedName>
    <definedName name="URAIAN621_1" localSheetId="10">#REF!</definedName>
    <definedName name="URAIAN621_1">#REF!</definedName>
    <definedName name="URAIAN621_2" localSheetId="8">#REF!</definedName>
    <definedName name="URAIAN621_2" localSheetId="13">#REF!</definedName>
    <definedName name="URAIAN621_2" localSheetId="0">#REF!</definedName>
    <definedName name="URAIAN621_2" localSheetId="11">#REF!</definedName>
    <definedName name="URAIAN621_2" localSheetId="12">#REF!</definedName>
    <definedName name="URAIAN621_2" localSheetId="14">#REF!</definedName>
    <definedName name="URAIAN621_2" localSheetId="1">#REF!</definedName>
    <definedName name="URAIAN621_2" localSheetId="7">#REF!</definedName>
    <definedName name="URAIAN621_2" localSheetId="9">#REF!</definedName>
    <definedName name="URAIAN621_2" localSheetId="10">#REF!</definedName>
    <definedName name="URAIAN621_2">#REF!</definedName>
    <definedName name="URAIAN621_3" localSheetId="8">#REF!</definedName>
    <definedName name="URAIAN621_3" localSheetId="13">#REF!</definedName>
    <definedName name="URAIAN621_3" localSheetId="0">#REF!</definedName>
    <definedName name="URAIAN621_3" localSheetId="11">#REF!</definedName>
    <definedName name="URAIAN621_3" localSheetId="12">#REF!</definedName>
    <definedName name="URAIAN621_3" localSheetId="14">#REF!</definedName>
    <definedName name="URAIAN621_3" localSheetId="1">#REF!</definedName>
    <definedName name="URAIAN621_3" localSheetId="7">#REF!</definedName>
    <definedName name="URAIAN621_3" localSheetId="9">#REF!</definedName>
    <definedName name="URAIAN621_3" localSheetId="10">#REF!</definedName>
    <definedName name="URAIAN621_3">#REF!</definedName>
    <definedName name="URAIAN622" localSheetId="8">#REF!</definedName>
    <definedName name="URAIAN622" localSheetId="13">#REF!</definedName>
    <definedName name="URAIAN622" localSheetId="0">#REF!</definedName>
    <definedName name="URAIAN622" localSheetId="11">#REF!</definedName>
    <definedName name="URAIAN622" localSheetId="12">#REF!</definedName>
    <definedName name="URAIAN622" localSheetId="14">#REF!</definedName>
    <definedName name="URAIAN622" localSheetId="1">#REF!</definedName>
    <definedName name="URAIAN622" localSheetId="7">#REF!</definedName>
    <definedName name="URAIAN622" localSheetId="9">#REF!</definedName>
    <definedName name="URAIAN622" localSheetId="10">#REF!</definedName>
    <definedName name="URAIAN622">#REF!</definedName>
    <definedName name="URAIAN622_1" localSheetId="8">#REF!</definedName>
    <definedName name="URAIAN622_1" localSheetId="13">#REF!</definedName>
    <definedName name="URAIAN622_1" localSheetId="0">#REF!</definedName>
    <definedName name="URAIAN622_1" localSheetId="11">#REF!</definedName>
    <definedName name="URAIAN622_1" localSheetId="12">#REF!</definedName>
    <definedName name="URAIAN622_1" localSheetId="14">#REF!</definedName>
    <definedName name="URAIAN622_1" localSheetId="1">#REF!</definedName>
    <definedName name="URAIAN622_1" localSheetId="7">#REF!</definedName>
    <definedName name="URAIAN622_1" localSheetId="9">#REF!</definedName>
    <definedName name="URAIAN622_1" localSheetId="10">#REF!</definedName>
    <definedName name="URAIAN622_1">#REF!</definedName>
    <definedName name="URAIAN622_2" localSheetId="8">#REF!</definedName>
    <definedName name="URAIAN622_2" localSheetId="13">#REF!</definedName>
    <definedName name="URAIAN622_2" localSheetId="0">#REF!</definedName>
    <definedName name="URAIAN622_2" localSheetId="11">#REF!</definedName>
    <definedName name="URAIAN622_2" localSheetId="12">#REF!</definedName>
    <definedName name="URAIAN622_2" localSheetId="14">#REF!</definedName>
    <definedName name="URAIAN622_2" localSheetId="1">#REF!</definedName>
    <definedName name="URAIAN622_2" localSheetId="7">#REF!</definedName>
    <definedName name="URAIAN622_2" localSheetId="9">#REF!</definedName>
    <definedName name="URAIAN622_2" localSheetId="10">#REF!</definedName>
    <definedName name="URAIAN622_2">#REF!</definedName>
    <definedName name="URAIAN622_3" localSheetId="8">#REF!</definedName>
    <definedName name="URAIAN622_3" localSheetId="13">#REF!</definedName>
    <definedName name="URAIAN622_3" localSheetId="0">#REF!</definedName>
    <definedName name="URAIAN622_3" localSheetId="11">#REF!</definedName>
    <definedName name="URAIAN622_3" localSheetId="12">#REF!</definedName>
    <definedName name="URAIAN622_3" localSheetId="14">#REF!</definedName>
    <definedName name="URAIAN622_3" localSheetId="1">#REF!</definedName>
    <definedName name="URAIAN622_3" localSheetId="7">#REF!</definedName>
    <definedName name="URAIAN622_3" localSheetId="9">#REF!</definedName>
    <definedName name="URAIAN622_3" localSheetId="10">#REF!</definedName>
    <definedName name="URAIAN622_3">#REF!</definedName>
    <definedName name="URAIAN623" localSheetId="8">#REF!</definedName>
    <definedName name="URAIAN623" localSheetId="13">#REF!</definedName>
    <definedName name="URAIAN623" localSheetId="0">#REF!</definedName>
    <definedName name="URAIAN623" localSheetId="11">#REF!</definedName>
    <definedName name="URAIAN623" localSheetId="12">#REF!</definedName>
    <definedName name="URAIAN623" localSheetId="14">#REF!</definedName>
    <definedName name="URAIAN623" localSheetId="1">#REF!</definedName>
    <definedName name="URAIAN623" localSheetId="7">#REF!</definedName>
    <definedName name="URAIAN623" localSheetId="9">#REF!</definedName>
    <definedName name="URAIAN623" localSheetId="10">#REF!</definedName>
    <definedName name="URAIAN623">#REF!</definedName>
    <definedName name="URAIAN623_1" localSheetId="8">#REF!</definedName>
    <definedName name="URAIAN623_1" localSheetId="13">#REF!</definedName>
    <definedName name="URAIAN623_1" localSheetId="0">#REF!</definedName>
    <definedName name="URAIAN623_1" localSheetId="11">#REF!</definedName>
    <definedName name="URAIAN623_1" localSheetId="12">#REF!</definedName>
    <definedName name="URAIAN623_1" localSheetId="14">#REF!</definedName>
    <definedName name="URAIAN623_1" localSheetId="1">#REF!</definedName>
    <definedName name="URAIAN623_1" localSheetId="7">#REF!</definedName>
    <definedName name="URAIAN623_1" localSheetId="9">#REF!</definedName>
    <definedName name="URAIAN623_1" localSheetId="10">#REF!</definedName>
    <definedName name="URAIAN623_1">#REF!</definedName>
    <definedName name="URAIAN623_2" localSheetId="8">#REF!</definedName>
    <definedName name="URAIAN623_2" localSheetId="13">#REF!</definedName>
    <definedName name="URAIAN623_2" localSheetId="0">#REF!</definedName>
    <definedName name="URAIAN623_2" localSheetId="11">#REF!</definedName>
    <definedName name="URAIAN623_2" localSheetId="12">#REF!</definedName>
    <definedName name="URAIAN623_2" localSheetId="14">#REF!</definedName>
    <definedName name="URAIAN623_2" localSheetId="1">#REF!</definedName>
    <definedName name="URAIAN623_2" localSheetId="7">#REF!</definedName>
    <definedName name="URAIAN623_2" localSheetId="9">#REF!</definedName>
    <definedName name="URAIAN623_2" localSheetId="10">#REF!</definedName>
    <definedName name="URAIAN623_2">#REF!</definedName>
    <definedName name="URAIAN623_3" localSheetId="8">#REF!</definedName>
    <definedName name="URAIAN623_3" localSheetId="13">#REF!</definedName>
    <definedName name="URAIAN623_3" localSheetId="0">#REF!</definedName>
    <definedName name="URAIAN623_3" localSheetId="11">#REF!</definedName>
    <definedName name="URAIAN623_3" localSheetId="12">#REF!</definedName>
    <definedName name="URAIAN623_3" localSheetId="14">#REF!</definedName>
    <definedName name="URAIAN623_3" localSheetId="1">#REF!</definedName>
    <definedName name="URAIAN623_3" localSheetId="7">#REF!</definedName>
    <definedName name="URAIAN623_3" localSheetId="9">#REF!</definedName>
    <definedName name="URAIAN623_3" localSheetId="10">#REF!</definedName>
    <definedName name="URAIAN623_3">#REF!</definedName>
    <definedName name="URAIAN624" localSheetId="8">#REF!</definedName>
    <definedName name="URAIAN624" localSheetId="13">#REF!</definedName>
    <definedName name="URAIAN624" localSheetId="0">#REF!</definedName>
    <definedName name="URAIAN624" localSheetId="11">#REF!</definedName>
    <definedName name="URAIAN624" localSheetId="12">#REF!</definedName>
    <definedName name="URAIAN624" localSheetId="14">#REF!</definedName>
    <definedName name="URAIAN624" localSheetId="1">#REF!</definedName>
    <definedName name="URAIAN624" localSheetId="7">#REF!</definedName>
    <definedName name="URAIAN624" localSheetId="9">#REF!</definedName>
    <definedName name="URAIAN624" localSheetId="10">#REF!</definedName>
    <definedName name="URAIAN624">#REF!</definedName>
    <definedName name="URAIAN631" localSheetId="8">#REF!</definedName>
    <definedName name="URAIAN631" localSheetId="13">#REF!</definedName>
    <definedName name="URAIAN631" localSheetId="0">#REF!</definedName>
    <definedName name="URAIAN631" localSheetId="11">#REF!</definedName>
    <definedName name="URAIAN631" localSheetId="12">#REF!</definedName>
    <definedName name="URAIAN631" localSheetId="14">#REF!</definedName>
    <definedName name="URAIAN631" localSheetId="1">#REF!</definedName>
    <definedName name="URAIAN631" localSheetId="7">#REF!</definedName>
    <definedName name="URAIAN631" localSheetId="9">#REF!</definedName>
    <definedName name="URAIAN631" localSheetId="10">#REF!</definedName>
    <definedName name="URAIAN631">#REF!</definedName>
    <definedName name="URAIAN631_1" localSheetId="8">#REF!</definedName>
    <definedName name="URAIAN631_1" localSheetId="13">#REF!</definedName>
    <definedName name="URAIAN631_1" localSheetId="0">#REF!</definedName>
    <definedName name="URAIAN631_1" localSheetId="11">#REF!</definedName>
    <definedName name="URAIAN631_1" localSheetId="12">#REF!</definedName>
    <definedName name="URAIAN631_1" localSheetId="14">#REF!</definedName>
    <definedName name="URAIAN631_1" localSheetId="1">#REF!</definedName>
    <definedName name="URAIAN631_1" localSheetId="7">#REF!</definedName>
    <definedName name="URAIAN631_1" localSheetId="9">#REF!</definedName>
    <definedName name="URAIAN631_1" localSheetId="10">#REF!</definedName>
    <definedName name="URAIAN631_1">#REF!</definedName>
    <definedName name="URAIAN631_2" localSheetId="8">#REF!</definedName>
    <definedName name="URAIAN631_2" localSheetId="13">#REF!</definedName>
    <definedName name="URAIAN631_2" localSheetId="0">#REF!</definedName>
    <definedName name="URAIAN631_2" localSheetId="11">#REF!</definedName>
    <definedName name="URAIAN631_2" localSheetId="12">#REF!</definedName>
    <definedName name="URAIAN631_2" localSheetId="14">#REF!</definedName>
    <definedName name="URAIAN631_2" localSheetId="1">#REF!</definedName>
    <definedName name="URAIAN631_2" localSheetId="7">#REF!</definedName>
    <definedName name="URAIAN631_2" localSheetId="9">#REF!</definedName>
    <definedName name="URAIAN631_2" localSheetId="10">#REF!</definedName>
    <definedName name="URAIAN631_2">#REF!</definedName>
    <definedName name="URAIAN631_3" localSheetId="8">#REF!</definedName>
    <definedName name="URAIAN631_3" localSheetId="13">#REF!</definedName>
    <definedName name="URAIAN631_3" localSheetId="0">#REF!</definedName>
    <definedName name="URAIAN631_3" localSheetId="11">#REF!</definedName>
    <definedName name="URAIAN631_3" localSheetId="12">#REF!</definedName>
    <definedName name="URAIAN631_3" localSheetId="14">#REF!</definedName>
    <definedName name="URAIAN631_3" localSheetId="1">#REF!</definedName>
    <definedName name="URAIAN631_3" localSheetId="7">#REF!</definedName>
    <definedName name="URAIAN631_3" localSheetId="9">#REF!</definedName>
    <definedName name="URAIAN631_3" localSheetId="10">#REF!</definedName>
    <definedName name="URAIAN631_3">#REF!</definedName>
    <definedName name="URAIAN632" localSheetId="8">#REF!</definedName>
    <definedName name="URAIAN632" localSheetId="13">#REF!</definedName>
    <definedName name="URAIAN632" localSheetId="0">#REF!</definedName>
    <definedName name="URAIAN632" localSheetId="11">#REF!</definedName>
    <definedName name="URAIAN632" localSheetId="12">#REF!</definedName>
    <definedName name="URAIAN632" localSheetId="14">#REF!</definedName>
    <definedName name="URAIAN632" localSheetId="1">#REF!</definedName>
    <definedName name="URAIAN632" localSheetId="7">#REF!</definedName>
    <definedName name="URAIAN632" localSheetId="9">#REF!</definedName>
    <definedName name="URAIAN632" localSheetId="10">#REF!</definedName>
    <definedName name="URAIAN632">#REF!</definedName>
    <definedName name="URAIAN632_1" localSheetId="8">#REF!</definedName>
    <definedName name="URAIAN632_1" localSheetId="13">#REF!</definedName>
    <definedName name="URAIAN632_1" localSheetId="0">#REF!</definedName>
    <definedName name="URAIAN632_1" localSheetId="11">#REF!</definedName>
    <definedName name="URAIAN632_1" localSheetId="12">#REF!</definedName>
    <definedName name="URAIAN632_1" localSheetId="14">#REF!</definedName>
    <definedName name="URAIAN632_1" localSheetId="1">#REF!</definedName>
    <definedName name="URAIAN632_1" localSheetId="7">#REF!</definedName>
    <definedName name="URAIAN632_1" localSheetId="9">#REF!</definedName>
    <definedName name="URAIAN632_1" localSheetId="10">#REF!</definedName>
    <definedName name="URAIAN632_1">#REF!</definedName>
    <definedName name="URAIAN632_2" localSheetId="8">#REF!</definedName>
    <definedName name="URAIAN632_2" localSheetId="13">#REF!</definedName>
    <definedName name="URAIAN632_2" localSheetId="0">#REF!</definedName>
    <definedName name="URAIAN632_2" localSheetId="11">#REF!</definedName>
    <definedName name="URAIAN632_2" localSheetId="12">#REF!</definedName>
    <definedName name="URAIAN632_2" localSheetId="14">#REF!</definedName>
    <definedName name="URAIAN632_2" localSheetId="1">#REF!</definedName>
    <definedName name="URAIAN632_2" localSheetId="7">#REF!</definedName>
    <definedName name="URAIAN632_2" localSheetId="9">#REF!</definedName>
    <definedName name="URAIAN632_2" localSheetId="10">#REF!</definedName>
    <definedName name="URAIAN632_2">#REF!</definedName>
    <definedName name="URAIAN632_3" localSheetId="8">#REF!</definedName>
    <definedName name="URAIAN632_3" localSheetId="13">#REF!</definedName>
    <definedName name="URAIAN632_3" localSheetId="0">#REF!</definedName>
    <definedName name="URAIAN632_3" localSheetId="11">#REF!</definedName>
    <definedName name="URAIAN632_3" localSheetId="12">#REF!</definedName>
    <definedName name="URAIAN632_3" localSheetId="14">#REF!</definedName>
    <definedName name="URAIAN632_3" localSheetId="1">#REF!</definedName>
    <definedName name="URAIAN632_3" localSheetId="7">#REF!</definedName>
    <definedName name="URAIAN632_3" localSheetId="9">#REF!</definedName>
    <definedName name="URAIAN632_3" localSheetId="10">#REF!</definedName>
    <definedName name="URAIAN632_3">#REF!</definedName>
    <definedName name="URAIAN633" localSheetId="8">#REF!</definedName>
    <definedName name="URAIAN633" localSheetId="13">#REF!</definedName>
    <definedName name="URAIAN633" localSheetId="0">#REF!</definedName>
    <definedName name="URAIAN633" localSheetId="11">#REF!</definedName>
    <definedName name="URAIAN633" localSheetId="12">#REF!</definedName>
    <definedName name="URAIAN633" localSheetId="14">#REF!</definedName>
    <definedName name="URAIAN633" localSheetId="1">#REF!</definedName>
    <definedName name="URAIAN633" localSheetId="7">#REF!</definedName>
    <definedName name="URAIAN633" localSheetId="9">#REF!</definedName>
    <definedName name="URAIAN633" localSheetId="10">#REF!</definedName>
    <definedName name="URAIAN633">#REF!</definedName>
    <definedName name="URAIAN633_1" localSheetId="8">#REF!</definedName>
    <definedName name="URAIAN633_1" localSheetId="13">#REF!</definedName>
    <definedName name="URAIAN633_1" localSheetId="0">#REF!</definedName>
    <definedName name="URAIAN633_1" localSheetId="11">#REF!</definedName>
    <definedName name="URAIAN633_1" localSheetId="12">#REF!</definedName>
    <definedName name="URAIAN633_1" localSheetId="14">#REF!</definedName>
    <definedName name="URAIAN633_1" localSheetId="1">#REF!</definedName>
    <definedName name="URAIAN633_1" localSheetId="7">#REF!</definedName>
    <definedName name="URAIAN633_1" localSheetId="9">#REF!</definedName>
    <definedName name="URAIAN633_1" localSheetId="10">#REF!</definedName>
    <definedName name="URAIAN633_1">#REF!</definedName>
    <definedName name="URAIAN633_2" localSheetId="8">#REF!</definedName>
    <definedName name="URAIAN633_2" localSheetId="13">#REF!</definedName>
    <definedName name="URAIAN633_2" localSheetId="0">#REF!</definedName>
    <definedName name="URAIAN633_2" localSheetId="11">#REF!</definedName>
    <definedName name="URAIAN633_2" localSheetId="12">#REF!</definedName>
    <definedName name="URAIAN633_2" localSheetId="14">#REF!</definedName>
    <definedName name="URAIAN633_2" localSheetId="1">#REF!</definedName>
    <definedName name="URAIAN633_2" localSheetId="7">#REF!</definedName>
    <definedName name="URAIAN633_2" localSheetId="9">#REF!</definedName>
    <definedName name="URAIAN633_2" localSheetId="10">#REF!</definedName>
    <definedName name="URAIAN633_2">#REF!</definedName>
    <definedName name="URAIAN633_3" localSheetId="8">#REF!</definedName>
    <definedName name="URAIAN633_3" localSheetId="13">#REF!</definedName>
    <definedName name="URAIAN633_3" localSheetId="0">#REF!</definedName>
    <definedName name="URAIAN633_3" localSheetId="11">#REF!</definedName>
    <definedName name="URAIAN633_3" localSheetId="12">#REF!</definedName>
    <definedName name="URAIAN633_3" localSheetId="14">#REF!</definedName>
    <definedName name="URAIAN633_3" localSheetId="1">#REF!</definedName>
    <definedName name="URAIAN633_3" localSheetId="7">#REF!</definedName>
    <definedName name="URAIAN633_3" localSheetId="9">#REF!</definedName>
    <definedName name="URAIAN633_3" localSheetId="10">#REF!</definedName>
    <definedName name="URAIAN633_3">#REF!</definedName>
    <definedName name="URAIAN634" localSheetId="8">#REF!</definedName>
    <definedName name="URAIAN634" localSheetId="13">#REF!</definedName>
    <definedName name="URAIAN634" localSheetId="0">#REF!</definedName>
    <definedName name="URAIAN634" localSheetId="11">#REF!</definedName>
    <definedName name="URAIAN634" localSheetId="12">#REF!</definedName>
    <definedName name="URAIAN634" localSheetId="14">#REF!</definedName>
    <definedName name="URAIAN634" localSheetId="1">#REF!</definedName>
    <definedName name="URAIAN634" localSheetId="7">#REF!</definedName>
    <definedName name="URAIAN634" localSheetId="9">#REF!</definedName>
    <definedName name="URAIAN634" localSheetId="10">#REF!</definedName>
    <definedName name="URAIAN634">#REF!</definedName>
    <definedName name="URAIAN635" localSheetId="8">#REF!</definedName>
    <definedName name="URAIAN635" localSheetId="13">#REF!</definedName>
    <definedName name="URAIAN635" localSheetId="0">#REF!</definedName>
    <definedName name="URAIAN635" localSheetId="11">#REF!</definedName>
    <definedName name="URAIAN635" localSheetId="12">#REF!</definedName>
    <definedName name="URAIAN635" localSheetId="14">#REF!</definedName>
    <definedName name="URAIAN635" localSheetId="1">#REF!</definedName>
    <definedName name="URAIAN635" localSheetId="7">#REF!</definedName>
    <definedName name="URAIAN635" localSheetId="9">#REF!</definedName>
    <definedName name="URAIAN635" localSheetId="10">#REF!</definedName>
    <definedName name="URAIAN635">#REF!</definedName>
    <definedName name="URAIAN635A" localSheetId="8">#REF!</definedName>
    <definedName name="URAIAN635A" localSheetId="13">#REF!</definedName>
    <definedName name="URAIAN635A" localSheetId="0">#REF!</definedName>
    <definedName name="URAIAN635A" localSheetId="11">#REF!</definedName>
    <definedName name="URAIAN635A" localSheetId="12">#REF!</definedName>
    <definedName name="URAIAN635A" localSheetId="14">#REF!</definedName>
    <definedName name="URAIAN635A" localSheetId="1">#REF!</definedName>
    <definedName name="URAIAN635A" localSheetId="7">#REF!</definedName>
    <definedName name="URAIAN635A" localSheetId="9">#REF!</definedName>
    <definedName name="URAIAN635A" localSheetId="10">#REF!</definedName>
    <definedName name="URAIAN635A">#REF!</definedName>
    <definedName name="URAIAN636" localSheetId="8">'[65]DIV6(2)'!#REF!</definedName>
    <definedName name="URAIAN636" localSheetId="13">'[65]DIV6(2)'!#REF!</definedName>
    <definedName name="URAIAN636" localSheetId="0">'[65]DIV6(2)'!#REF!</definedName>
    <definedName name="URAIAN636" localSheetId="11">'[65]DIV6(2)'!#REF!</definedName>
    <definedName name="URAIAN636" localSheetId="12">'[65]DIV6(2)'!#REF!</definedName>
    <definedName name="URAIAN636" localSheetId="14">'[65]DIV6(2)'!#REF!</definedName>
    <definedName name="URAIAN636" localSheetId="1">'[65]DIV6(2)'!#REF!</definedName>
    <definedName name="URAIAN636" localSheetId="7">'[65]DIV6(2)'!#REF!</definedName>
    <definedName name="URAIAN636" localSheetId="9">'[65]DIV6(2)'!#REF!</definedName>
    <definedName name="URAIAN636" localSheetId="10">'[65]DIV6(2)'!#REF!</definedName>
    <definedName name="URAIAN636">'[65]DIV6(2)'!#REF!</definedName>
    <definedName name="URAIAN641L" localSheetId="8">#REF!</definedName>
    <definedName name="URAIAN641L" localSheetId="13">#REF!</definedName>
    <definedName name="URAIAN641L" localSheetId="0">#REF!</definedName>
    <definedName name="URAIAN641L" localSheetId="11">#REF!</definedName>
    <definedName name="URAIAN641L" localSheetId="12">#REF!</definedName>
    <definedName name="URAIAN641L" localSheetId="14">#REF!</definedName>
    <definedName name="URAIAN641L" localSheetId="1">#REF!</definedName>
    <definedName name="URAIAN641L" localSheetId="7">#REF!</definedName>
    <definedName name="URAIAN641L" localSheetId="9">#REF!</definedName>
    <definedName name="URAIAN641L" localSheetId="10">#REF!</definedName>
    <definedName name="URAIAN641L">#REF!</definedName>
    <definedName name="URAIAN642" localSheetId="8">#REF!</definedName>
    <definedName name="URAIAN642" localSheetId="13">#REF!</definedName>
    <definedName name="URAIAN642" localSheetId="0">#REF!</definedName>
    <definedName name="URAIAN642" localSheetId="11">#REF!</definedName>
    <definedName name="URAIAN642" localSheetId="12">#REF!</definedName>
    <definedName name="URAIAN642" localSheetId="14">#REF!</definedName>
    <definedName name="URAIAN642" localSheetId="1">#REF!</definedName>
    <definedName name="URAIAN642" localSheetId="7">#REF!</definedName>
    <definedName name="URAIAN642" localSheetId="9">#REF!</definedName>
    <definedName name="URAIAN642" localSheetId="10">#REF!</definedName>
    <definedName name="URAIAN642">#REF!</definedName>
    <definedName name="URAIAN65" localSheetId="8">#REF!</definedName>
    <definedName name="URAIAN65" localSheetId="13">#REF!</definedName>
    <definedName name="URAIAN65" localSheetId="0">#REF!</definedName>
    <definedName name="URAIAN65" localSheetId="11">#REF!</definedName>
    <definedName name="URAIAN65" localSheetId="12">#REF!</definedName>
    <definedName name="URAIAN65" localSheetId="14">#REF!</definedName>
    <definedName name="URAIAN65" localSheetId="1">#REF!</definedName>
    <definedName name="URAIAN65" localSheetId="7">#REF!</definedName>
    <definedName name="URAIAN65" localSheetId="9">#REF!</definedName>
    <definedName name="URAIAN65" localSheetId="10">#REF!</definedName>
    <definedName name="URAIAN65">#REF!</definedName>
    <definedName name="URAIAN651" localSheetId="8">#REF!</definedName>
    <definedName name="URAIAN651" localSheetId="13">#REF!</definedName>
    <definedName name="URAIAN651" localSheetId="0">#REF!</definedName>
    <definedName name="URAIAN651" localSheetId="11">#REF!</definedName>
    <definedName name="URAIAN651" localSheetId="12">#REF!</definedName>
    <definedName name="URAIAN651" localSheetId="14">#REF!</definedName>
    <definedName name="URAIAN651" localSheetId="1">#REF!</definedName>
    <definedName name="URAIAN651" localSheetId="7">#REF!</definedName>
    <definedName name="URAIAN651" localSheetId="9">#REF!</definedName>
    <definedName name="URAIAN651" localSheetId="10">#REF!</definedName>
    <definedName name="URAIAN651">#REF!</definedName>
    <definedName name="URAIAN651_1" localSheetId="8">#REF!</definedName>
    <definedName name="URAIAN651_1" localSheetId="13">#REF!</definedName>
    <definedName name="URAIAN651_1" localSheetId="0">#REF!</definedName>
    <definedName name="URAIAN651_1" localSheetId="11">#REF!</definedName>
    <definedName name="URAIAN651_1" localSheetId="12">#REF!</definedName>
    <definedName name="URAIAN651_1" localSheetId="14">#REF!</definedName>
    <definedName name="URAIAN651_1" localSheetId="1">#REF!</definedName>
    <definedName name="URAIAN651_1" localSheetId="7">#REF!</definedName>
    <definedName name="URAIAN651_1" localSheetId="9">#REF!</definedName>
    <definedName name="URAIAN651_1" localSheetId="10">#REF!</definedName>
    <definedName name="URAIAN651_1">#REF!</definedName>
    <definedName name="URAIAN651_2" localSheetId="8">#REF!</definedName>
    <definedName name="URAIAN651_2" localSheetId="13">#REF!</definedName>
    <definedName name="URAIAN651_2" localSheetId="0">#REF!</definedName>
    <definedName name="URAIAN651_2" localSheetId="11">#REF!</definedName>
    <definedName name="URAIAN651_2" localSheetId="12">#REF!</definedName>
    <definedName name="URAIAN651_2" localSheetId="14">#REF!</definedName>
    <definedName name="URAIAN651_2" localSheetId="1">#REF!</definedName>
    <definedName name="URAIAN651_2" localSheetId="7">#REF!</definedName>
    <definedName name="URAIAN651_2" localSheetId="9">#REF!</definedName>
    <definedName name="URAIAN651_2" localSheetId="10">#REF!</definedName>
    <definedName name="URAIAN651_2">#REF!</definedName>
    <definedName name="URAIAN651_3" localSheetId="8">#REF!</definedName>
    <definedName name="URAIAN651_3" localSheetId="13">#REF!</definedName>
    <definedName name="URAIAN651_3" localSheetId="0">#REF!</definedName>
    <definedName name="URAIAN651_3" localSheetId="11">#REF!</definedName>
    <definedName name="URAIAN651_3" localSheetId="12">#REF!</definedName>
    <definedName name="URAIAN651_3" localSheetId="14">#REF!</definedName>
    <definedName name="URAIAN651_3" localSheetId="1">#REF!</definedName>
    <definedName name="URAIAN651_3" localSheetId="7">#REF!</definedName>
    <definedName name="URAIAN651_3" localSheetId="9">#REF!</definedName>
    <definedName name="URAIAN651_3" localSheetId="10">#REF!</definedName>
    <definedName name="URAIAN651_3">#REF!</definedName>
    <definedName name="URAIAN66" localSheetId="8">#REF!</definedName>
    <definedName name="URAIAN66" localSheetId="13">#REF!</definedName>
    <definedName name="URAIAN66" localSheetId="0">#REF!</definedName>
    <definedName name="URAIAN66" localSheetId="11">#REF!</definedName>
    <definedName name="URAIAN66" localSheetId="12">#REF!</definedName>
    <definedName name="URAIAN66" localSheetId="14">#REF!</definedName>
    <definedName name="URAIAN66" localSheetId="1">#REF!</definedName>
    <definedName name="URAIAN66" localSheetId="7">#REF!</definedName>
    <definedName name="URAIAN66" localSheetId="9">#REF!</definedName>
    <definedName name="URAIAN66" localSheetId="10">#REF!</definedName>
    <definedName name="URAIAN66">#REF!</definedName>
    <definedName name="URAIAN66_1" localSheetId="8">#REF!</definedName>
    <definedName name="URAIAN66_1" localSheetId="13">#REF!</definedName>
    <definedName name="URAIAN66_1" localSheetId="0">#REF!</definedName>
    <definedName name="URAIAN66_1" localSheetId="11">#REF!</definedName>
    <definedName name="URAIAN66_1" localSheetId="12">#REF!</definedName>
    <definedName name="URAIAN66_1" localSheetId="14">#REF!</definedName>
    <definedName name="URAIAN66_1" localSheetId="1">#REF!</definedName>
    <definedName name="URAIAN66_1" localSheetId="7">#REF!</definedName>
    <definedName name="URAIAN66_1" localSheetId="9">#REF!</definedName>
    <definedName name="URAIAN66_1" localSheetId="10">#REF!</definedName>
    <definedName name="URAIAN66_1">#REF!</definedName>
    <definedName name="URAIAN66_2" localSheetId="8">#REF!</definedName>
    <definedName name="URAIAN66_2" localSheetId="13">#REF!</definedName>
    <definedName name="URAIAN66_2" localSheetId="0">#REF!</definedName>
    <definedName name="URAIAN66_2" localSheetId="11">#REF!</definedName>
    <definedName name="URAIAN66_2" localSheetId="12">#REF!</definedName>
    <definedName name="URAIAN66_2" localSheetId="14">#REF!</definedName>
    <definedName name="URAIAN66_2" localSheetId="1">#REF!</definedName>
    <definedName name="URAIAN66_2" localSheetId="7">#REF!</definedName>
    <definedName name="URAIAN66_2" localSheetId="9">#REF!</definedName>
    <definedName name="URAIAN66_2" localSheetId="10">#REF!</definedName>
    <definedName name="URAIAN66_2">#REF!</definedName>
    <definedName name="URAIAN66_3" localSheetId="8">#REF!</definedName>
    <definedName name="URAIAN66_3" localSheetId="13">#REF!</definedName>
    <definedName name="URAIAN66_3" localSheetId="0">#REF!</definedName>
    <definedName name="URAIAN66_3" localSheetId="11">#REF!</definedName>
    <definedName name="URAIAN66_3" localSheetId="12">#REF!</definedName>
    <definedName name="URAIAN66_3" localSheetId="14">#REF!</definedName>
    <definedName name="URAIAN66_3" localSheetId="1">#REF!</definedName>
    <definedName name="URAIAN66_3" localSheetId="7">#REF!</definedName>
    <definedName name="URAIAN66_3" localSheetId="9">#REF!</definedName>
    <definedName name="URAIAN66_3" localSheetId="10">#REF!</definedName>
    <definedName name="URAIAN66_3">#REF!</definedName>
    <definedName name="URAIAN661" localSheetId="8">#REF!</definedName>
    <definedName name="URAIAN661" localSheetId="13">#REF!</definedName>
    <definedName name="URAIAN661" localSheetId="0">#REF!</definedName>
    <definedName name="URAIAN661" localSheetId="11">#REF!</definedName>
    <definedName name="URAIAN661" localSheetId="12">#REF!</definedName>
    <definedName name="URAIAN661" localSheetId="14">#REF!</definedName>
    <definedName name="URAIAN661" localSheetId="1">#REF!</definedName>
    <definedName name="URAIAN661" localSheetId="7">#REF!</definedName>
    <definedName name="URAIAN661" localSheetId="9">#REF!</definedName>
    <definedName name="URAIAN661" localSheetId="10">#REF!</definedName>
    <definedName name="URAIAN661">#REF!</definedName>
    <definedName name="URAIAN662" localSheetId="8">#REF!</definedName>
    <definedName name="URAIAN662" localSheetId="13">#REF!</definedName>
    <definedName name="URAIAN662" localSheetId="0">#REF!</definedName>
    <definedName name="URAIAN662" localSheetId="11">#REF!</definedName>
    <definedName name="URAIAN662" localSheetId="12">#REF!</definedName>
    <definedName name="URAIAN662" localSheetId="14">#REF!</definedName>
    <definedName name="URAIAN662" localSheetId="1">#REF!</definedName>
    <definedName name="URAIAN662" localSheetId="7">#REF!</definedName>
    <definedName name="URAIAN662" localSheetId="9">#REF!</definedName>
    <definedName name="URAIAN662" localSheetId="10">#REF!</definedName>
    <definedName name="URAIAN662">#REF!</definedName>
    <definedName name="URAIAN66PERATA" localSheetId="8">#REF!</definedName>
    <definedName name="URAIAN66PERATA" localSheetId="13">#REF!</definedName>
    <definedName name="URAIAN66PERATA" localSheetId="0">#REF!</definedName>
    <definedName name="URAIAN66PERATA" localSheetId="11">#REF!</definedName>
    <definedName name="URAIAN66PERATA" localSheetId="12">#REF!</definedName>
    <definedName name="URAIAN66PERATA" localSheetId="14">#REF!</definedName>
    <definedName name="URAIAN66PERATA" localSheetId="1">#REF!</definedName>
    <definedName name="URAIAN66PERATA" localSheetId="7">#REF!</definedName>
    <definedName name="URAIAN66PERATA" localSheetId="9">#REF!</definedName>
    <definedName name="URAIAN66PERATA" localSheetId="10">#REF!</definedName>
    <definedName name="URAIAN66PERATA">#REF!</definedName>
    <definedName name="URAIAN66PERMUKAAN" localSheetId="8">#REF!</definedName>
    <definedName name="URAIAN66PERMUKAAN" localSheetId="13">#REF!</definedName>
    <definedName name="URAIAN66PERMUKAAN" localSheetId="0">#REF!</definedName>
    <definedName name="URAIAN66PERMUKAAN" localSheetId="11">#REF!</definedName>
    <definedName name="URAIAN66PERMUKAAN" localSheetId="12">#REF!</definedName>
    <definedName name="URAIAN66PERMUKAAN" localSheetId="14">#REF!</definedName>
    <definedName name="URAIAN66PERMUKAAN" localSheetId="1">#REF!</definedName>
    <definedName name="URAIAN66PERMUKAAN" localSheetId="7">#REF!</definedName>
    <definedName name="URAIAN66PERMUKAAN" localSheetId="9">#REF!</definedName>
    <definedName name="URAIAN66PERMUKAAN" localSheetId="10">#REF!</definedName>
    <definedName name="URAIAN66PERMUKAAN">#REF!</definedName>
    <definedName name="URAIAN7101">[14]NP!$A$1924:$J$2043</definedName>
    <definedName name="URAIAN7102">[14]NP!$A$2044:$J$2104</definedName>
    <definedName name="URAIAN7103">[14]NP!$A$2105:$J$2224</definedName>
    <definedName name="URAIAN711" localSheetId="8">#REF!</definedName>
    <definedName name="URAIAN711" localSheetId="13">#REF!</definedName>
    <definedName name="URAIAN711" localSheetId="0">#REF!</definedName>
    <definedName name="URAIAN711" localSheetId="11">#REF!</definedName>
    <definedName name="URAIAN711" localSheetId="12">#REF!</definedName>
    <definedName name="URAIAN711" localSheetId="14">#REF!</definedName>
    <definedName name="URAIAN711" localSheetId="1">#REF!</definedName>
    <definedName name="URAIAN711" localSheetId="7">#REF!</definedName>
    <definedName name="URAIAN711" localSheetId="9">#REF!</definedName>
    <definedName name="URAIAN711" localSheetId="10">#REF!</definedName>
    <definedName name="URAIAN711">#REF!</definedName>
    <definedName name="URAIAN712" localSheetId="8">[14]NP!#REF!</definedName>
    <definedName name="URAIAN712" localSheetId="13">[14]NP!#REF!</definedName>
    <definedName name="URAIAN712" localSheetId="0">[14]NP!#REF!</definedName>
    <definedName name="URAIAN712" localSheetId="11">[14]NP!#REF!</definedName>
    <definedName name="URAIAN712" localSheetId="12">[14]NP!#REF!</definedName>
    <definedName name="URAIAN712" localSheetId="14">[14]NP!#REF!</definedName>
    <definedName name="URAIAN712" localSheetId="1">[14]NP!#REF!</definedName>
    <definedName name="URAIAN712" localSheetId="7">[14]NP!#REF!</definedName>
    <definedName name="URAIAN712" localSheetId="9">[14]NP!#REF!</definedName>
    <definedName name="URAIAN712" localSheetId="10">[14]NP!#REF!</definedName>
    <definedName name="URAIAN712">[14]NP!#REF!</definedName>
    <definedName name="URAIAN713">[14]NP!$A$1:$J$1</definedName>
    <definedName name="URAIAN714" localSheetId="8">#REF!</definedName>
    <definedName name="URAIAN714" localSheetId="13">#REF!</definedName>
    <definedName name="URAIAN714" localSheetId="0">#REF!</definedName>
    <definedName name="URAIAN714" localSheetId="11">#REF!</definedName>
    <definedName name="URAIAN714" localSheetId="12">#REF!</definedName>
    <definedName name="URAIAN714" localSheetId="14">#REF!</definedName>
    <definedName name="URAIAN714" localSheetId="1">#REF!</definedName>
    <definedName name="URAIAN714" localSheetId="7">#REF!</definedName>
    <definedName name="URAIAN714" localSheetId="9">#REF!</definedName>
    <definedName name="URAIAN714" localSheetId="10">#REF!</definedName>
    <definedName name="URAIAN714">#REF!</definedName>
    <definedName name="URAIAN715">[14]NP!$A$2:$J$180</definedName>
    <definedName name="URAIAN716">[14]NP!$A$181:$J$361</definedName>
    <definedName name="URAIAN717">[14]NP!$A$362:$J$540</definedName>
    <definedName name="URAIAN718" localSheetId="8">[14]NP!#REF!</definedName>
    <definedName name="URAIAN718" localSheetId="13">[14]NP!#REF!</definedName>
    <definedName name="URAIAN718" localSheetId="0">[14]NP!#REF!</definedName>
    <definedName name="URAIAN718" localSheetId="11">[14]NP!#REF!</definedName>
    <definedName name="URAIAN718" localSheetId="12">[14]NP!#REF!</definedName>
    <definedName name="URAIAN718" localSheetId="14">[14]NP!#REF!</definedName>
    <definedName name="URAIAN718" localSheetId="1">[14]NP!#REF!</definedName>
    <definedName name="URAIAN718" localSheetId="7">[14]NP!#REF!</definedName>
    <definedName name="URAIAN718" localSheetId="9">[14]NP!#REF!</definedName>
    <definedName name="URAIAN718" localSheetId="10">[14]NP!#REF!</definedName>
    <definedName name="URAIAN718">[14]NP!#REF!</definedName>
    <definedName name="URAIAN721" localSheetId="8">#REF!</definedName>
    <definedName name="URAIAN721" localSheetId="13">#REF!</definedName>
    <definedName name="URAIAN721" localSheetId="0">#REF!</definedName>
    <definedName name="URAIAN721" localSheetId="11">#REF!</definedName>
    <definedName name="URAIAN721" localSheetId="12">#REF!</definedName>
    <definedName name="URAIAN721" localSheetId="14">#REF!</definedName>
    <definedName name="URAIAN721" localSheetId="1">#REF!</definedName>
    <definedName name="URAIAN721" localSheetId="7">#REF!</definedName>
    <definedName name="URAIAN721" localSheetId="9">#REF!</definedName>
    <definedName name="URAIAN721" localSheetId="10">#REF!</definedName>
    <definedName name="URAIAN721">#REF!</definedName>
    <definedName name="URAIAN731" localSheetId="8">#REF!</definedName>
    <definedName name="URAIAN731" localSheetId="13">#REF!</definedName>
    <definedName name="URAIAN731" localSheetId="0">#REF!</definedName>
    <definedName name="URAIAN731" localSheetId="11">#REF!</definedName>
    <definedName name="URAIAN731" localSheetId="12">#REF!</definedName>
    <definedName name="URAIAN731" localSheetId="14">#REF!</definedName>
    <definedName name="URAIAN731" localSheetId="1">#REF!</definedName>
    <definedName name="URAIAN731" localSheetId="7">#REF!</definedName>
    <definedName name="URAIAN731" localSheetId="9">#REF!</definedName>
    <definedName name="URAIAN731" localSheetId="10">#REF!</definedName>
    <definedName name="URAIAN731">#REF!</definedName>
    <definedName name="URAIAN732" localSheetId="8">#REF!</definedName>
    <definedName name="URAIAN732" localSheetId="13">#REF!</definedName>
    <definedName name="URAIAN732" localSheetId="0">#REF!</definedName>
    <definedName name="URAIAN732" localSheetId="11">#REF!</definedName>
    <definedName name="URAIAN732" localSheetId="12">#REF!</definedName>
    <definedName name="URAIAN732" localSheetId="14">#REF!</definedName>
    <definedName name="URAIAN732" localSheetId="1">#REF!</definedName>
    <definedName name="URAIAN732" localSheetId="7">#REF!</definedName>
    <definedName name="URAIAN732" localSheetId="9">#REF!</definedName>
    <definedName name="URAIAN732" localSheetId="10">#REF!</definedName>
    <definedName name="URAIAN732">#REF!</definedName>
    <definedName name="URAIAN733" localSheetId="8">#REF!</definedName>
    <definedName name="URAIAN733" localSheetId="13">#REF!</definedName>
    <definedName name="URAIAN733" localSheetId="0">#REF!</definedName>
    <definedName name="URAIAN733" localSheetId="11">#REF!</definedName>
    <definedName name="URAIAN733" localSheetId="12">#REF!</definedName>
    <definedName name="URAIAN733" localSheetId="14">#REF!</definedName>
    <definedName name="URAIAN733" localSheetId="1">#REF!</definedName>
    <definedName name="URAIAN733" localSheetId="7">#REF!</definedName>
    <definedName name="URAIAN733" localSheetId="9">#REF!</definedName>
    <definedName name="URAIAN733" localSheetId="10">#REF!</definedName>
    <definedName name="URAIAN733">#REF!</definedName>
    <definedName name="URAIAN734" localSheetId="8">#REF!</definedName>
    <definedName name="URAIAN734" localSheetId="13">#REF!</definedName>
    <definedName name="URAIAN734" localSheetId="0">#REF!</definedName>
    <definedName name="URAIAN734" localSheetId="11">#REF!</definedName>
    <definedName name="URAIAN734" localSheetId="12">#REF!</definedName>
    <definedName name="URAIAN734" localSheetId="14">#REF!</definedName>
    <definedName name="URAIAN734" localSheetId="1">#REF!</definedName>
    <definedName name="URAIAN734" localSheetId="7">#REF!</definedName>
    <definedName name="URAIAN734" localSheetId="9">#REF!</definedName>
    <definedName name="URAIAN734" localSheetId="10">#REF!</definedName>
    <definedName name="URAIAN734">#REF!</definedName>
    <definedName name="URAIAN735" localSheetId="8">#REF!</definedName>
    <definedName name="URAIAN735" localSheetId="13">#REF!</definedName>
    <definedName name="URAIAN735" localSheetId="0">#REF!</definedName>
    <definedName name="URAIAN735" localSheetId="11">#REF!</definedName>
    <definedName name="URAIAN735" localSheetId="12">#REF!</definedName>
    <definedName name="URAIAN735" localSheetId="14">#REF!</definedName>
    <definedName name="URAIAN735" localSheetId="1">#REF!</definedName>
    <definedName name="URAIAN735" localSheetId="7">#REF!</definedName>
    <definedName name="URAIAN735" localSheetId="9">#REF!</definedName>
    <definedName name="URAIAN735" localSheetId="10">#REF!</definedName>
    <definedName name="URAIAN735">#REF!</definedName>
    <definedName name="URAIAN73PL" localSheetId="8">#REF!</definedName>
    <definedName name="URAIAN73PL" localSheetId="13">#REF!</definedName>
    <definedName name="URAIAN73PL" localSheetId="0">#REF!</definedName>
    <definedName name="URAIAN73PL" localSheetId="11">#REF!</definedName>
    <definedName name="URAIAN73PL" localSheetId="12">#REF!</definedName>
    <definedName name="URAIAN73PL" localSheetId="14">#REF!</definedName>
    <definedName name="URAIAN73PL" localSheetId="1">#REF!</definedName>
    <definedName name="URAIAN73PL" localSheetId="7">#REF!</definedName>
    <definedName name="URAIAN73PL" localSheetId="9">#REF!</definedName>
    <definedName name="URAIAN73PL" localSheetId="10">#REF!</definedName>
    <definedName name="URAIAN73PL">#REF!</definedName>
    <definedName name="URAIAN73UL" localSheetId="8">#REF!</definedName>
    <definedName name="URAIAN73UL" localSheetId="13">#REF!</definedName>
    <definedName name="URAIAN73UL" localSheetId="0">#REF!</definedName>
    <definedName name="URAIAN73UL" localSheetId="11">#REF!</definedName>
    <definedName name="URAIAN73UL" localSheetId="12">#REF!</definedName>
    <definedName name="URAIAN73UL" localSheetId="14">#REF!</definedName>
    <definedName name="URAIAN73UL" localSheetId="1">#REF!</definedName>
    <definedName name="URAIAN73UL" localSheetId="7">#REF!</definedName>
    <definedName name="URAIAN73UL" localSheetId="9">#REF!</definedName>
    <definedName name="URAIAN73UL" localSheetId="10">#REF!</definedName>
    <definedName name="URAIAN73UL">#REF!</definedName>
    <definedName name="URAIAN744">[14]NP!$A$541:$J$541</definedName>
    <definedName name="URAIAN744_1" localSheetId="8">#REF!</definedName>
    <definedName name="URAIAN744_1" localSheetId="13">#REF!</definedName>
    <definedName name="URAIAN744_1" localSheetId="0">#REF!</definedName>
    <definedName name="URAIAN744_1" localSheetId="11">#REF!</definedName>
    <definedName name="URAIAN744_1" localSheetId="12">#REF!</definedName>
    <definedName name="URAIAN744_1" localSheetId="14">#REF!</definedName>
    <definedName name="URAIAN744_1" localSheetId="1">#REF!</definedName>
    <definedName name="URAIAN744_1" localSheetId="7">#REF!</definedName>
    <definedName name="URAIAN744_1" localSheetId="9">#REF!</definedName>
    <definedName name="URAIAN744_1" localSheetId="10">#REF!</definedName>
    <definedName name="URAIAN744_1">#REF!</definedName>
    <definedName name="URAIAN744_2" localSheetId="8">#REF!</definedName>
    <definedName name="URAIAN744_2" localSheetId="13">#REF!</definedName>
    <definedName name="URAIAN744_2" localSheetId="0">#REF!</definedName>
    <definedName name="URAIAN744_2" localSheetId="11">#REF!</definedName>
    <definedName name="URAIAN744_2" localSheetId="12">#REF!</definedName>
    <definedName name="URAIAN744_2" localSheetId="14">#REF!</definedName>
    <definedName name="URAIAN744_2" localSheetId="1">#REF!</definedName>
    <definedName name="URAIAN744_2" localSheetId="7">#REF!</definedName>
    <definedName name="URAIAN744_2" localSheetId="9">#REF!</definedName>
    <definedName name="URAIAN744_2" localSheetId="10">#REF!</definedName>
    <definedName name="URAIAN744_2">#REF!</definedName>
    <definedName name="URAIAN744_3" localSheetId="8">#REF!</definedName>
    <definedName name="URAIAN744_3" localSheetId="13">#REF!</definedName>
    <definedName name="URAIAN744_3" localSheetId="0">#REF!</definedName>
    <definedName name="URAIAN744_3" localSheetId="11">#REF!</definedName>
    <definedName name="URAIAN744_3" localSheetId="12">#REF!</definedName>
    <definedName name="URAIAN744_3" localSheetId="14">#REF!</definedName>
    <definedName name="URAIAN744_3" localSheetId="1">#REF!</definedName>
    <definedName name="URAIAN744_3" localSheetId="7">#REF!</definedName>
    <definedName name="URAIAN744_3" localSheetId="9">#REF!</definedName>
    <definedName name="URAIAN744_3" localSheetId="10">#REF!</definedName>
    <definedName name="URAIAN744_3">#REF!</definedName>
    <definedName name="URAIAN745">[14]NP!$A$542:$J$722</definedName>
    <definedName name="URAIAN745_1" localSheetId="8">#REF!</definedName>
    <definedName name="URAIAN745_1" localSheetId="13">#REF!</definedName>
    <definedName name="URAIAN745_1" localSheetId="0">#REF!</definedName>
    <definedName name="URAIAN745_1" localSheetId="11">#REF!</definedName>
    <definedName name="URAIAN745_1" localSheetId="12">#REF!</definedName>
    <definedName name="URAIAN745_1" localSheetId="14">#REF!</definedName>
    <definedName name="URAIAN745_1" localSheetId="1">#REF!</definedName>
    <definedName name="URAIAN745_1" localSheetId="7">#REF!</definedName>
    <definedName name="URAIAN745_1" localSheetId="9">#REF!</definedName>
    <definedName name="URAIAN745_1" localSheetId="10">#REF!</definedName>
    <definedName name="URAIAN745_1">#REF!</definedName>
    <definedName name="URAIAN745_2" localSheetId="8">#REF!</definedName>
    <definedName name="URAIAN745_2" localSheetId="13">#REF!</definedName>
    <definedName name="URAIAN745_2" localSheetId="0">#REF!</definedName>
    <definedName name="URAIAN745_2" localSheetId="11">#REF!</definedName>
    <definedName name="URAIAN745_2" localSheetId="12">#REF!</definedName>
    <definedName name="URAIAN745_2" localSheetId="14">#REF!</definedName>
    <definedName name="URAIAN745_2" localSheetId="1">#REF!</definedName>
    <definedName name="URAIAN745_2" localSheetId="7">#REF!</definedName>
    <definedName name="URAIAN745_2" localSheetId="9">#REF!</definedName>
    <definedName name="URAIAN745_2" localSheetId="10">#REF!</definedName>
    <definedName name="URAIAN745_2">#REF!</definedName>
    <definedName name="URAIAN745_3" localSheetId="8">#REF!</definedName>
    <definedName name="URAIAN745_3" localSheetId="13">#REF!</definedName>
    <definedName name="URAIAN745_3" localSheetId="0">#REF!</definedName>
    <definedName name="URAIAN745_3" localSheetId="11">#REF!</definedName>
    <definedName name="URAIAN745_3" localSheetId="12">#REF!</definedName>
    <definedName name="URAIAN745_3" localSheetId="14">#REF!</definedName>
    <definedName name="URAIAN745_3" localSheetId="1">#REF!</definedName>
    <definedName name="URAIAN745_3" localSheetId="7">#REF!</definedName>
    <definedName name="URAIAN745_3" localSheetId="9">#REF!</definedName>
    <definedName name="URAIAN745_3" localSheetId="10">#REF!</definedName>
    <definedName name="URAIAN745_3">#REF!</definedName>
    <definedName name="URAIAN751" localSheetId="8">#REF!</definedName>
    <definedName name="URAIAN751" localSheetId="13">#REF!</definedName>
    <definedName name="URAIAN751" localSheetId="0">#REF!</definedName>
    <definedName name="URAIAN751" localSheetId="11">#REF!</definedName>
    <definedName name="URAIAN751" localSheetId="12">#REF!</definedName>
    <definedName name="URAIAN751" localSheetId="14">#REF!</definedName>
    <definedName name="URAIAN751" localSheetId="1">#REF!</definedName>
    <definedName name="URAIAN751" localSheetId="7">#REF!</definedName>
    <definedName name="URAIAN751" localSheetId="9">#REF!</definedName>
    <definedName name="URAIAN751" localSheetId="10">#REF!</definedName>
    <definedName name="URAIAN751">#REF!</definedName>
    <definedName name="URAIAN752" localSheetId="8">#REF!</definedName>
    <definedName name="URAIAN752" localSheetId="13">#REF!</definedName>
    <definedName name="URAIAN752" localSheetId="0">#REF!</definedName>
    <definedName name="URAIAN752" localSheetId="11">#REF!</definedName>
    <definedName name="URAIAN752" localSheetId="12">#REF!</definedName>
    <definedName name="URAIAN752" localSheetId="14">#REF!</definedName>
    <definedName name="URAIAN752" localSheetId="1">#REF!</definedName>
    <definedName name="URAIAN752" localSheetId="7">#REF!</definedName>
    <definedName name="URAIAN752" localSheetId="9">#REF!</definedName>
    <definedName name="URAIAN752" localSheetId="10">#REF!</definedName>
    <definedName name="URAIAN752">#REF!</definedName>
    <definedName name="URAIAN7610">[14]NP!$A$962:$J$1082</definedName>
    <definedName name="URAIAN7610_1" localSheetId="8">#REF!</definedName>
    <definedName name="URAIAN7610_1" localSheetId="13">#REF!</definedName>
    <definedName name="URAIAN7610_1" localSheetId="0">#REF!</definedName>
    <definedName name="URAIAN7610_1" localSheetId="11">#REF!</definedName>
    <definedName name="URAIAN7610_1" localSheetId="12">#REF!</definedName>
    <definedName name="URAIAN7610_1" localSheetId="14">#REF!</definedName>
    <definedName name="URAIAN7610_1" localSheetId="1">#REF!</definedName>
    <definedName name="URAIAN7610_1" localSheetId="7">#REF!</definedName>
    <definedName name="URAIAN7610_1" localSheetId="9">#REF!</definedName>
    <definedName name="URAIAN7610_1" localSheetId="10">#REF!</definedName>
    <definedName name="URAIAN7610_1">#REF!</definedName>
    <definedName name="URAIAN7610_2" localSheetId="8">#REF!</definedName>
    <definedName name="URAIAN7610_2" localSheetId="13">#REF!</definedName>
    <definedName name="URAIAN7610_2" localSheetId="0">#REF!</definedName>
    <definedName name="URAIAN7610_2" localSheetId="11">#REF!</definedName>
    <definedName name="URAIAN7610_2" localSheetId="12">#REF!</definedName>
    <definedName name="URAIAN7610_2" localSheetId="14">#REF!</definedName>
    <definedName name="URAIAN7610_2" localSheetId="1">#REF!</definedName>
    <definedName name="URAIAN7610_2" localSheetId="7">#REF!</definedName>
    <definedName name="URAIAN7610_2" localSheetId="9">#REF!</definedName>
    <definedName name="URAIAN7610_2" localSheetId="10">#REF!</definedName>
    <definedName name="URAIAN7610_2">#REF!</definedName>
    <definedName name="URAIAN7610_3" localSheetId="8">#REF!</definedName>
    <definedName name="URAIAN7610_3" localSheetId="13">#REF!</definedName>
    <definedName name="URAIAN7610_3" localSheetId="0">#REF!</definedName>
    <definedName name="URAIAN7610_3" localSheetId="11">#REF!</definedName>
    <definedName name="URAIAN7610_3" localSheetId="12">#REF!</definedName>
    <definedName name="URAIAN7610_3" localSheetId="14">#REF!</definedName>
    <definedName name="URAIAN7610_3" localSheetId="1">#REF!</definedName>
    <definedName name="URAIAN7610_3" localSheetId="7">#REF!</definedName>
    <definedName name="URAIAN7610_3" localSheetId="9">#REF!</definedName>
    <definedName name="URAIAN7610_3" localSheetId="10">#REF!</definedName>
    <definedName name="URAIAN7610_3">#REF!</definedName>
    <definedName name="URAIAN7611" localSheetId="8">#REF!</definedName>
    <definedName name="URAIAN7611" localSheetId="13">#REF!</definedName>
    <definedName name="URAIAN7611" localSheetId="0">#REF!</definedName>
    <definedName name="URAIAN7611" localSheetId="11">#REF!</definedName>
    <definedName name="URAIAN7611" localSheetId="12">#REF!</definedName>
    <definedName name="URAIAN7611" localSheetId="14">#REF!</definedName>
    <definedName name="URAIAN7611" localSheetId="1">#REF!</definedName>
    <definedName name="URAIAN7611" localSheetId="7">#REF!</definedName>
    <definedName name="URAIAN7611" localSheetId="9">#REF!</definedName>
    <definedName name="URAIAN7611" localSheetId="10">#REF!</definedName>
    <definedName name="URAIAN7611">#REF!</definedName>
    <definedName name="URAIAN7612" localSheetId="8">#REF!</definedName>
    <definedName name="URAIAN7612" localSheetId="13">#REF!</definedName>
    <definedName name="URAIAN7612" localSheetId="0">#REF!</definedName>
    <definedName name="URAIAN7612" localSheetId="11">#REF!</definedName>
    <definedName name="URAIAN7612" localSheetId="12">#REF!</definedName>
    <definedName name="URAIAN7612" localSheetId="14">#REF!</definedName>
    <definedName name="URAIAN7612" localSheetId="1">#REF!</definedName>
    <definedName name="URAIAN7612" localSheetId="7">#REF!</definedName>
    <definedName name="URAIAN7612" localSheetId="9">#REF!</definedName>
    <definedName name="URAIAN7612" localSheetId="10">#REF!</definedName>
    <definedName name="URAIAN7612">#REF!</definedName>
    <definedName name="URAIAN7612a">[14]NP!$A$1203:$J$1322</definedName>
    <definedName name="URAIAN7612a_1" localSheetId="8">#REF!</definedName>
    <definedName name="URAIAN7612a_1" localSheetId="13">#REF!</definedName>
    <definedName name="URAIAN7612a_1" localSheetId="0">#REF!</definedName>
    <definedName name="URAIAN7612a_1" localSheetId="11">#REF!</definedName>
    <definedName name="URAIAN7612a_1" localSheetId="12">#REF!</definedName>
    <definedName name="URAIAN7612a_1" localSheetId="14">#REF!</definedName>
    <definedName name="URAIAN7612a_1" localSheetId="1">#REF!</definedName>
    <definedName name="URAIAN7612a_1" localSheetId="7">#REF!</definedName>
    <definedName name="URAIAN7612a_1" localSheetId="9">#REF!</definedName>
    <definedName name="URAIAN7612a_1" localSheetId="10">#REF!</definedName>
    <definedName name="URAIAN7612a_1">#REF!</definedName>
    <definedName name="URAIAN7612a_2" localSheetId="8">#REF!</definedName>
    <definedName name="URAIAN7612a_2" localSheetId="13">#REF!</definedName>
    <definedName name="URAIAN7612a_2" localSheetId="0">#REF!</definedName>
    <definedName name="URAIAN7612a_2" localSheetId="11">#REF!</definedName>
    <definedName name="URAIAN7612a_2" localSheetId="12">#REF!</definedName>
    <definedName name="URAIAN7612a_2" localSheetId="14">#REF!</definedName>
    <definedName name="URAIAN7612a_2" localSheetId="1">#REF!</definedName>
    <definedName name="URAIAN7612a_2" localSheetId="7">#REF!</definedName>
    <definedName name="URAIAN7612a_2" localSheetId="9">#REF!</definedName>
    <definedName name="URAIAN7612a_2" localSheetId="10">#REF!</definedName>
    <definedName name="URAIAN7612a_2">#REF!</definedName>
    <definedName name="URAIAN7612a_3" localSheetId="8">#REF!</definedName>
    <definedName name="URAIAN7612a_3" localSheetId="13">#REF!</definedName>
    <definedName name="URAIAN7612a_3" localSheetId="0">#REF!</definedName>
    <definedName name="URAIAN7612a_3" localSheetId="11">#REF!</definedName>
    <definedName name="URAIAN7612a_3" localSheetId="12">#REF!</definedName>
    <definedName name="URAIAN7612a_3" localSheetId="14">#REF!</definedName>
    <definedName name="URAIAN7612a_3" localSheetId="1">#REF!</definedName>
    <definedName name="URAIAN7612a_3" localSheetId="7">#REF!</definedName>
    <definedName name="URAIAN7612a_3" localSheetId="9">#REF!</definedName>
    <definedName name="URAIAN7612a_3" localSheetId="10">#REF!</definedName>
    <definedName name="URAIAN7612a_3">#REF!</definedName>
    <definedName name="URAIAN7612b" localSheetId="8">[14]NP!#REF!</definedName>
    <definedName name="URAIAN7612b" localSheetId="13">[14]NP!#REF!</definedName>
    <definedName name="URAIAN7612b" localSheetId="0">[14]NP!#REF!</definedName>
    <definedName name="URAIAN7612b" localSheetId="11">[14]NP!#REF!</definedName>
    <definedName name="URAIAN7612b" localSheetId="12">[14]NP!#REF!</definedName>
    <definedName name="URAIAN7612b" localSheetId="14">[14]NP!#REF!</definedName>
    <definedName name="URAIAN7612b" localSheetId="1">[14]NP!#REF!</definedName>
    <definedName name="URAIAN7612b" localSheetId="7">[14]NP!#REF!</definedName>
    <definedName name="URAIAN7612b" localSheetId="9">[14]NP!#REF!</definedName>
    <definedName name="URAIAN7612b" localSheetId="10">[14]NP!#REF!</definedName>
    <definedName name="URAIAN7612b">[14]NP!#REF!</definedName>
    <definedName name="URAIAN7612b_1" localSheetId="8">#REF!</definedName>
    <definedName name="URAIAN7612b_1" localSheetId="13">#REF!</definedName>
    <definedName name="URAIAN7612b_1" localSheetId="0">#REF!</definedName>
    <definedName name="URAIAN7612b_1" localSheetId="11">#REF!</definedName>
    <definedName name="URAIAN7612b_1" localSheetId="12">#REF!</definedName>
    <definedName name="URAIAN7612b_1" localSheetId="14">#REF!</definedName>
    <definedName name="URAIAN7612b_1" localSheetId="1">#REF!</definedName>
    <definedName name="URAIAN7612b_1" localSheetId="7">#REF!</definedName>
    <definedName name="URAIAN7612b_1" localSheetId="9">#REF!</definedName>
    <definedName name="URAIAN7612b_1" localSheetId="10">#REF!</definedName>
    <definedName name="URAIAN7612b_1">#REF!</definedName>
    <definedName name="URAIAN7612b_2" localSheetId="8">#REF!</definedName>
    <definedName name="URAIAN7612b_2" localSheetId="13">#REF!</definedName>
    <definedName name="URAIAN7612b_2" localSheetId="0">#REF!</definedName>
    <definedName name="URAIAN7612b_2" localSheetId="11">#REF!</definedName>
    <definedName name="URAIAN7612b_2" localSheetId="12">#REF!</definedName>
    <definedName name="URAIAN7612b_2" localSheetId="14">#REF!</definedName>
    <definedName name="URAIAN7612b_2" localSheetId="1">#REF!</definedName>
    <definedName name="URAIAN7612b_2" localSheetId="7">#REF!</definedName>
    <definedName name="URAIAN7612b_2" localSheetId="9">#REF!</definedName>
    <definedName name="URAIAN7612b_2" localSheetId="10">#REF!</definedName>
    <definedName name="URAIAN7612b_2">#REF!</definedName>
    <definedName name="URAIAN7612b_3" localSheetId="8">#REF!</definedName>
    <definedName name="URAIAN7612b_3" localSheetId="13">#REF!</definedName>
    <definedName name="URAIAN7612b_3" localSheetId="0">#REF!</definedName>
    <definedName name="URAIAN7612b_3" localSheetId="11">#REF!</definedName>
    <definedName name="URAIAN7612b_3" localSheetId="12">#REF!</definedName>
    <definedName name="URAIAN7612b_3" localSheetId="14">#REF!</definedName>
    <definedName name="URAIAN7612b_3" localSheetId="1">#REF!</definedName>
    <definedName name="URAIAN7612b_3" localSheetId="7">#REF!</definedName>
    <definedName name="URAIAN7612b_3" localSheetId="9">#REF!</definedName>
    <definedName name="URAIAN7612b_3" localSheetId="10">#REF!</definedName>
    <definedName name="URAIAN7612b_3">#REF!</definedName>
    <definedName name="URAIAN7612c" localSheetId="8">[14]NP!#REF!</definedName>
    <definedName name="URAIAN7612c" localSheetId="13">[14]NP!#REF!</definedName>
    <definedName name="URAIAN7612c" localSheetId="0">[14]NP!#REF!</definedName>
    <definedName name="URAIAN7612c" localSheetId="11">[14]NP!#REF!</definedName>
    <definedName name="URAIAN7612c" localSheetId="12">[14]NP!#REF!</definedName>
    <definedName name="URAIAN7612c" localSheetId="14">[14]NP!#REF!</definedName>
    <definedName name="URAIAN7612c" localSheetId="1">[14]NP!#REF!</definedName>
    <definedName name="URAIAN7612c" localSheetId="7">[14]NP!#REF!</definedName>
    <definedName name="URAIAN7612c" localSheetId="9">[14]NP!#REF!</definedName>
    <definedName name="URAIAN7612c" localSheetId="10">[14]NP!#REF!</definedName>
    <definedName name="URAIAN7612c">[14]NP!#REF!</definedName>
    <definedName name="URAIAN7612c_1" localSheetId="8">#REF!</definedName>
    <definedName name="URAIAN7612c_1" localSheetId="13">#REF!</definedName>
    <definedName name="URAIAN7612c_1" localSheetId="0">#REF!</definedName>
    <definedName name="URAIAN7612c_1" localSheetId="11">#REF!</definedName>
    <definedName name="URAIAN7612c_1" localSheetId="12">#REF!</definedName>
    <definedName name="URAIAN7612c_1" localSheetId="14">#REF!</definedName>
    <definedName name="URAIAN7612c_1" localSheetId="1">#REF!</definedName>
    <definedName name="URAIAN7612c_1" localSheetId="7">#REF!</definedName>
    <definedName name="URAIAN7612c_1" localSheetId="9">#REF!</definedName>
    <definedName name="URAIAN7612c_1" localSheetId="10">#REF!</definedName>
    <definedName name="URAIAN7612c_1">#REF!</definedName>
    <definedName name="URAIAN7612c_2" localSheetId="8">#REF!</definedName>
    <definedName name="URAIAN7612c_2" localSheetId="13">#REF!</definedName>
    <definedName name="URAIAN7612c_2" localSheetId="0">#REF!</definedName>
    <definedName name="URAIAN7612c_2" localSheetId="11">#REF!</definedName>
    <definedName name="URAIAN7612c_2" localSheetId="12">#REF!</definedName>
    <definedName name="URAIAN7612c_2" localSheetId="14">#REF!</definedName>
    <definedName name="URAIAN7612c_2" localSheetId="1">#REF!</definedName>
    <definedName name="URAIAN7612c_2" localSheetId="7">#REF!</definedName>
    <definedName name="URAIAN7612c_2" localSheetId="9">#REF!</definedName>
    <definedName name="URAIAN7612c_2" localSheetId="10">#REF!</definedName>
    <definedName name="URAIAN7612c_2">#REF!</definedName>
    <definedName name="URAIAN7612c_3" localSheetId="8">#REF!</definedName>
    <definedName name="URAIAN7612c_3" localSheetId="13">#REF!</definedName>
    <definedName name="URAIAN7612c_3" localSheetId="0">#REF!</definedName>
    <definedName name="URAIAN7612c_3" localSheetId="11">#REF!</definedName>
    <definedName name="URAIAN7612c_3" localSheetId="12">#REF!</definedName>
    <definedName name="URAIAN7612c_3" localSheetId="14">#REF!</definedName>
    <definedName name="URAIAN7612c_3" localSheetId="1">#REF!</definedName>
    <definedName name="URAIAN7612c_3" localSheetId="7">#REF!</definedName>
    <definedName name="URAIAN7612c_3" localSheetId="9">#REF!</definedName>
    <definedName name="URAIAN7612c_3" localSheetId="10">#REF!</definedName>
    <definedName name="URAIAN7612c_3">#REF!</definedName>
    <definedName name="URAIAN7613" localSheetId="8">#REF!</definedName>
    <definedName name="URAIAN7613" localSheetId="13">#REF!</definedName>
    <definedName name="URAIAN7613" localSheetId="0">#REF!</definedName>
    <definedName name="URAIAN7613" localSheetId="11">#REF!</definedName>
    <definedName name="URAIAN7613" localSheetId="12">#REF!</definedName>
    <definedName name="URAIAN7613" localSheetId="14">#REF!</definedName>
    <definedName name="URAIAN7613" localSheetId="1">#REF!</definedName>
    <definedName name="URAIAN7613" localSheetId="7">#REF!</definedName>
    <definedName name="URAIAN7613" localSheetId="9">#REF!</definedName>
    <definedName name="URAIAN7613" localSheetId="10">#REF!</definedName>
    <definedName name="URAIAN7613">#REF!</definedName>
    <definedName name="URAIAN7613a">[14]NP!$A$1083:$J$1202</definedName>
    <definedName name="URAIAN7613a_1" localSheetId="8">#REF!</definedName>
    <definedName name="URAIAN7613a_1" localSheetId="13">#REF!</definedName>
    <definedName name="URAIAN7613a_1" localSheetId="0">#REF!</definedName>
    <definedName name="URAIAN7613a_1" localSheetId="11">#REF!</definedName>
    <definedName name="URAIAN7613a_1" localSheetId="12">#REF!</definedName>
    <definedName name="URAIAN7613a_1" localSheetId="14">#REF!</definedName>
    <definedName name="URAIAN7613a_1" localSheetId="1">#REF!</definedName>
    <definedName name="URAIAN7613a_1" localSheetId="7">#REF!</definedName>
    <definedName name="URAIAN7613a_1" localSheetId="9">#REF!</definedName>
    <definedName name="URAIAN7613a_1" localSheetId="10">#REF!</definedName>
    <definedName name="URAIAN7613a_1">#REF!</definedName>
    <definedName name="URAIAN7613a_2" localSheetId="8">#REF!</definedName>
    <definedName name="URAIAN7613a_2" localSheetId="13">#REF!</definedName>
    <definedName name="URAIAN7613a_2" localSheetId="0">#REF!</definedName>
    <definedName name="URAIAN7613a_2" localSheetId="11">#REF!</definedName>
    <definedName name="URAIAN7613a_2" localSheetId="12">#REF!</definedName>
    <definedName name="URAIAN7613a_2" localSheetId="14">#REF!</definedName>
    <definedName name="URAIAN7613a_2" localSheetId="1">#REF!</definedName>
    <definedName name="URAIAN7613a_2" localSheetId="7">#REF!</definedName>
    <definedName name="URAIAN7613a_2" localSheetId="9">#REF!</definedName>
    <definedName name="URAIAN7613a_2" localSheetId="10">#REF!</definedName>
    <definedName name="URAIAN7613a_2">#REF!</definedName>
    <definedName name="URAIAN7613a_3" localSheetId="8">#REF!</definedName>
    <definedName name="URAIAN7613a_3" localSheetId="13">#REF!</definedName>
    <definedName name="URAIAN7613a_3" localSheetId="0">#REF!</definedName>
    <definedName name="URAIAN7613a_3" localSheetId="11">#REF!</definedName>
    <definedName name="URAIAN7613a_3" localSheetId="12">#REF!</definedName>
    <definedName name="URAIAN7613a_3" localSheetId="14">#REF!</definedName>
    <definedName name="URAIAN7613a_3" localSheetId="1">#REF!</definedName>
    <definedName name="URAIAN7613a_3" localSheetId="7">#REF!</definedName>
    <definedName name="URAIAN7613a_3" localSheetId="9">#REF!</definedName>
    <definedName name="URAIAN7613a_3" localSheetId="10">#REF!</definedName>
    <definedName name="URAIAN7613a_3">#REF!</definedName>
    <definedName name="URAIAN7613b" localSheetId="8">[14]NP!#REF!</definedName>
    <definedName name="URAIAN7613b" localSheetId="13">[14]NP!#REF!</definedName>
    <definedName name="URAIAN7613b" localSheetId="0">[14]NP!#REF!</definedName>
    <definedName name="URAIAN7613b" localSheetId="11">[14]NP!#REF!</definedName>
    <definedName name="URAIAN7613b" localSheetId="12">[14]NP!#REF!</definedName>
    <definedName name="URAIAN7613b" localSheetId="14">[14]NP!#REF!</definedName>
    <definedName name="URAIAN7613b" localSheetId="1">[14]NP!#REF!</definedName>
    <definedName name="URAIAN7613b" localSheetId="7">[14]NP!#REF!</definedName>
    <definedName name="URAIAN7613b" localSheetId="9">[14]NP!#REF!</definedName>
    <definedName name="URAIAN7613b" localSheetId="10">[14]NP!#REF!</definedName>
    <definedName name="URAIAN7613b">[14]NP!#REF!</definedName>
    <definedName name="URAIAN7613b_1" localSheetId="8">#REF!</definedName>
    <definedName name="URAIAN7613b_1" localSheetId="13">#REF!</definedName>
    <definedName name="URAIAN7613b_1" localSheetId="0">#REF!</definedName>
    <definedName name="URAIAN7613b_1" localSheetId="11">#REF!</definedName>
    <definedName name="URAIAN7613b_1" localSheetId="12">#REF!</definedName>
    <definedName name="URAIAN7613b_1" localSheetId="14">#REF!</definedName>
    <definedName name="URAIAN7613b_1" localSheetId="1">#REF!</definedName>
    <definedName name="URAIAN7613b_1" localSheetId="7">#REF!</definedName>
    <definedName name="URAIAN7613b_1" localSheetId="9">#REF!</definedName>
    <definedName name="URAIAN7613b_1" localSheetId="10">#REF!</definedName>
    <definedName name="URAIAN7613b_1">#REF!</definedName>
    <definedName name="URAIAN7613b_2" localSheetId="8">#REF!</definedName>
    <definedName name="URAIAN7613b_2" localSheetId="13">#REF!</definedName>
    <definedName name="URAIAN7613b_2" localSheetId="0">#REF!</definedName>
    <definedName name="URAIAN7613b_2" localSheetId="11">#REF!</definedName>
    <definedName name="URAIAN7613b_2" localSheetId="12">#REF!</definedName>
    <definedName name="URAIAN7613b_2" localSheetId="14">#REF!</definedName>
    <definedName name="URAIAN7613b_2" localSheetId="1">#REF!</definedName>
    <definedName name="URAIAN7613b_2" localSheetId="7">#REF!</definedName>
    <definedName name="URAIAN7613b_2" localSheetId="9">#REF!</definedName>
    <definedName name="URAIAN7613b_2" localSheetId="10">#REF!</definedName>
    <definedName name="URAIAN7613b_2">#REF!</definedName>
    <definedName name="URAIAN7613b_3" localSheetId="8">#REF!</definedName>
    <definedName name="URAIAN7613b_3" localSheetId="13">#REF!</definedName>
    <definedName name="URAIAN7613b_3" localSheetId="0">#REF!</definedName>
    <definedName name="URAIAN7613b_3" localSheetId="11">#REF!</definedName>
    <definedName name="URAIAN7613b_3" localSheetId="12">#REF!</definedName>
    <definedName name="URAIAN7613b_3" localSheetId="14">#REF!</definedName>
    <definedName name="URAIAN7613b_3" localSheetId="1">#REF!</definedName>
    <definedName name="URAIAN7613b_3" localSheetId="7">#REF!</definedName>
    <definedName name="URAIAN7613b_3" localSheetId="9">#REF!</definedName>
    <definedName name="URAIAN7613b_3" localSheetId="10">#REF!</definedName>
    <definedName name="URAIAN7613b_3">#REF!</definedName>
    <definedName name="URAIAN7613c" localSheetId="8">[14]NP!#REF!</definedName>
    <definedName name="URAIAN7613c" localSheetId="13">[14]NP!#REF!</definedName>
    <definedName name="URAIAN7613c" localSheetId="0">[14]NP!#REF!</definedName>
    <definedName name="URAIAN7613c" localSheetId="11">[14]NP!#REF!</definedName>
    <definedName name="URAIAN7613c" localSheetId="12">[14]NP!#REF!</definedName>
    <definedName name="URAIAN7613c" localSheetId="14">[14]NP!#REF!</definedName>
    <definedName name="URAIAN7613c" localSheetId="1">[14]NP!#REF!</definedName>
    <definedName name="URAIAN7613c" localSheetId="7">[14]NP!#REF!</definedName>
    <definedName name="URAIAN7613c" localSheetId="9">[14]NP!#REF!</definedName>
    <definedName name="URAIAN7613c" localSheetId="10">[14]NP!#REF!</definedName>
    <definedName name="URAIAN7613c">[14]NP!#REF!</definedName>
    <definedName name="URAIAN7613c_1" localSheetId="8">#REF!</definedName>
    <definedName name="URAIAN7613c_1" localSheetId="13">#REF!</definedName>
    <definedName name="URAIAN7613c_1" localSheetId="0">#REF!</definedName>
    <definedName name="URAIAN7613c_1" localSheetId="11">#REF!</definedName>
    <definedName name="URAIAN7613c_1" localSheetId="12">#REF!</definedName>
    <definedName name="URAIAN7613c_1" localSheetId="14">#REF!</definedName>
    <definedName name="URAIAN7613c_1" localSheetId="1">#REF!</definedName>
    <definedName name="URAIAN7613c_1" localSheetId="7">#REF!</definedName>
    <definedName name="URAIAN7613c_1" localSheetId="9">#REF!</definedName>
    <definedName name="URAIAN7613c_1" localSheetId="10">#REF!</definedName>
    <definedName name="URAIAN7613c_1">#REF!</definedName>
    <definedName name="URAIAN7613c_2" localSheetId="8">#REF!</definedName>
    <definedName name="URAIAN7613c_2" localSheetId="13">#REF!</definedName>
    <definedName name="URAIAN7613c_2" localSheetId="0">#REF!</definedName>
    <definedName name="URAIAN7613c_2" localSheetId="11">#REF!</definedName>
    <definedName name="URAIAN7613c_2" localSheetId="12">#REF!</definedName>
    <definedName name="URAIAN7613c_2" localSheetId="14">#REF!</definedName>
    <definedName name="URAIAN7613c_2" localSheetId="1">#REF!</definedName>
    <definedName name="URAIAN7613c_2" localSheetId="7">#REF!</definedName>
    <definedName name="URAIAN7613c_2" localSheetId="9">#REF!</definedName>
    <definedName name="URAIAN7613c_2" localSheetId="10">#REF!</definedName>
    <definedName name="URAIAN7613c_2">#REF!</definedName>
    <definedName name="URAIAN7613c_3" localSheetId="8">#REF!</definedName>
    <definedName name="URAIAN7613c_3" localSheetId="13">#REF!</definedName>
    <definedName name="URAIAN7613c_3" localSheetId="0">#REF!</definedName>
    <definedName name="URAIAN7613c_3" localSheetId="11">#REF!</definedName>
    <definedName name="URAIAN7613c_3" localSheetId="12">#REF!</definedName>
    <definedName name="URAIAN7613c_3" localSheetId="14">#REF!</definedName>
    <definedName name="URAIAN7613c_3" localSheetId="1">#REF!</definedName>
    <definedName name="URAIAN7613c_3" localSheetId="7">#REF!</definedName>
    <definedName name="URAIAN7613c_3" localSheetId="9">#REF!</definedName>
    <definedName name="URAIAN7613c_3" localSheetId="10">#REF!</definedName>
    <definedName name="URAIAN7613c_3">#REF!</definedName>
    <definedName name="URAIAN7614" localSheetId="8">#REF!</definedName>
    <definedName name="URAIAN7614" localSheetId="13">#REF!</definedName>
    <definedName name="URAIAN7614" localSheetId="0">#REF!</definedName>
    <definedName name="URAIAN7614" localSheetId="11">#REF!</definedName>
    <definedName name="URAIAN7614" localSheetId="12">#REF!</definedName>
    <definedName name="URAIAN7614" localSheetId="14">#REF!</definedName>
    <definedName name="URAIAN7614" localSheetId="1">#REF!</definedName>
    <definedName name="URAIAN7614" localSheetId="7">#REF!</definedName>
    <definedName name="URAIAN7614" localSheetId="9">#REF!</definedName>
    <definedName name="URAIAN7614" localSheetId="10">#REF!</definedName>
    <definedName name="URAIAN7614">#REF!</definedName>
    <definedName name="URAIAN7614a" localSheetId="8">[14]NP!#REF!</definedName>
    <definedName name="URAIAN7614a" localSheetId="13">[14]NP!#REF!</definedName>
    <definedName name="URAIAN7614a" localSheetId="0">[14]NP!#REF!</definedName>
    <definedName name="URAIAN7614a" localSheetId="11">[14]NP!#REF!</definedName>
    <definedName name="URAIAN7614a" localSheetId="12">[14]NP!#REF!</definedName>
    <definedName name="URAIAN7614a" localSheetId="14">[14]NP!#REF!</definedName>
    <definedName name="URAIAN7614a" localSheetId="1">[14]NP!#REF!</definedName>
    <definedName name="URAIAN7614a" localSheetId="7">[14]NP!#REF!</definedName>
    <definedName name="URAIAN7614a" localSheetId="9">[14]NP!#REF!</definedName>
    <definedName name="URAIAN7614a" localSheetId="10">[14]NP!#REF!</definedName>
    <definedName name="URAIAN7614a">[14]NP!#REF!</definedName>
    <definedName name="URAIAN7614a_1" localSheetId="8">#REF!</definedName>
    <definedName name="URAIAN7614a_1" localSheetId="13">#REF!</definedName>
    <definedName name="URAIAN7614a_1" localSheetId="0">#REF!</definedName>
    <definedName name="URAIAN7614a_1" localSheetId="11">#REF!</definedName>
    <definedName name="URAIAN7614a_1" localSheetId="12">#REF!</definedName>
    <definedName name="URAIAN7614a_1" localSheetId="14">#REF!</definedName>
    <definedName name="URAIAN7614a_1" localSheetId="1">#REF!</definedName>
    <definedName name="URAIAN7614a_1" localSheetId="7">#REF!</definedName>
    <definedName name="URAIAN7614a_1" localSheetId="9">#REF!</definedName>
    <definedName name="URAIAN7614a_1" localSheetId="10">#REF!</definedName>
    <definedName name="URAIAN7614a_1">#REF!</definedName>
    <definedName name="URAIAN7614a_2" localSheetId="8">#REF!</definedName>
    <definedName name="URAIAN7614a_2" localSheetId="13">#REF!</definedName>
    <definedName name="URAIAN7614a_2" localSheetId="0">#REF!</definedName>
    <definedName name="URAIAN7614a_2" localSheetId="11">#REF!</definedName>
    <definedName name="URAIAN7614a_2" localSheetId="12">#REF!</definedName>
    <definedName name="URAIAN7614a_2" localSheetId="14">#REF!</definedName>
    <definedName name="URAIAN7614a_2" localSheetId="1">#REF!</definedName>
    <definedName name="URAIAN7614a_2" localSheetId="7">#REF!</definedName>
    <definedName name="URAIAN7614a_2" localSheetId="9">#REF!</definedName>
    <definedName name="URAIAN7614a_2" localSheetId="10">#REF!</definedName>
    <definedName name="URAIAN7614a_2">#REF!</definedName>
    <definedName name="URAIAN7614a_3" localSheetId="8">#REF!</definedName>
    <definedName name="URAIAN7614a_3" localSheetId="13">#REF!</definedName>
    <definedName name="URAIAN7614a_3" localSheetId="0">#REF!</definedName>
    <definedName name="URAIAN7614a_3" localSheetId="11">#REF!</definedName>
    <definedName name="URAIAN7614a_3" localSheetId="12">#REF!</definedName>
    <definedName name="URAIAN7614a_3" localSheetId="14">#REF!</definedName>
    <definedName name="URAIAN7614a_3" localSheetId="1">#REF!</definedName>
    <definedName name="URAIAN7614a_3" localSheetId="7">#REF!</definedName>
    <definedName name="URAIAN7614a_3" localSheetId="9">#REF!</definedName>
    <definedName name="URAIAN7614a_3" localSheetId="10">#REF!</definedName>
    <definedName name="URAIAN7614a_3">#REF!</definedName>
    <definedName name="URAIAN7614b" localSheetId="8">[14]NP!#REF!</definedName>
    <definedName name="URAIAN7614b" localSheetId="13">[14]NP!#REF!</definedName>
    <definedName name="URAIAN7614b" localSheetId="0">[14]NP!#REF!</definedName>
    <definedName name="URAIAN7614b" localSheetId="11">[14]NP!#REF!</definedName>
    <definedName name="URAIAN7614b" localSheetId="12">[14]NP!#REF!</definedName>
    <definedName name="URAIAN7614b" localSheetId="14">[14]NP!#REF!</definedName>
    <definedName name="URAIAN7614b" localSheetId="1">[14]NP!#REF!</definedName>
    <definedName name="URAIAN7614b" localSheetId="7">[14]NP!#REF!</definedName>
    <definedName name="URAIAN7614b" localSheetId="9">[14]NP!#REF!</definedName>
    <definedName name="URAIAN7614b" localSheetId="10">[14]NP!#REF!</definedName>
    <definedName name="URAIAN7614b">[14]NP!#REF!</definedName>
    <definedName name="URAIAN7614b_1" localSheetId="8">#REF!</definedName>
    <definedName name="URAIAN7614b_1" localSheetId="13">#REF!</definedName>
    <definedName name="URAIAN7614b_1" localSheetId="0">#REF!</definedName>
    <definedName name="URAIAN7614b_1" localSheetId="11">#REF!</definedName>
    <definedName name="URAIAN7614b_1" localSheetId="12">#REF!</definedName>
    <definedName name="URAIAN7614b_1" localSheetId="14">#REF!</definedName>
    <definedName name="URAIAN7614b_1" localSheetId="1">#REF!</definedName>
    <definedName name="URAIAN7614b_1" localSheetId="7">#REF!</definedName>
    <definedName name="URAIAN7614b_1" localSheetId="9">#REF!</definedName>
    <definedName name="URAIAN7614b_1" localSheetId="10">#REF!</definedName>
    <definedName name="URAIAN7614b_1">#REF!</definedName>
    <definedName name="URAIAN7614b_2" localSheetId="8">#REF!</definedName>
    <definedName name="URAIAN7614b_2" localSheetId="13">#REF!</definedName>
    <definedName name="URAIAN7614b_2" localSheetId="0">#REF!</definedName>
    <definedName name="URAIAN7614b_2" localSheetId="11">#REF!</definedName>
    <definedName name="URAIAN7614b_2" localSheetId="12">#REF!</definedName>
    <definedName name="URAIAN7614b_2" localSheetId="14">#REF!</definedName>
    <definedName name="URAIAN7614b_2" localSheetId="1">#REF!</definedName>
    <definedName name="URAIAN7614b_2" localSheetId="7">#REF!</definedName>
    <definedName name="URAIAN7614b_2" localSheetId="9">#REF!</definedName>
    <definedName name="URAIAN7614b_2" localSheetId="10">#REF!</definedName>
    <definedName name="URAIAN7614b_2">#REF!</definedName>
    <definedName name="URAIAN7614b_3" localSheetId="8">#REF!</definedName>
    <definedName name="URAIAN7614b_3" localSheetId="13">#REF!</definedName>
    <definedName name="URAIAN7614b_3" localSheetId="0">#REF!</definedName>
    <definedName name="URAIAN7614b_3" localSheetId="11">#REF!</definedName>
    <definedName name="URAIAN7614b_3" localSheetId="12">#REF!</definedName>
    <definedName name="URAIAN7614b_3" localSheetId="14">#REF!</definedName>
    <definedName name="URAIAN7614b_3" localSheetId="1">#REF!</definedName>
    <definedName name="URAIAN7614b_3" localSheetId="7">#REF!</definedName>
    <definedName name="URAIAN7614b_3" localSheetId="9">#REF!</definedName>
    <definedName name="URAIAN7614b_3" localSheetId="10">#REF!</definedName>
    <definedName name="URAIAN7614b_3">#REF!</definedName>
    <definedName name="URAIAN7614d" localSheetId="8">[14]NP!#REF!</definedName>
    <definedName name="URAIAN7614d" localSheetId="13">[14]NP!#REF!</definedName>
    <definedName name="URAIAN7614d" localSheetId="0">[14]NP!#REF!</definedName>
    <definedName name="URAIAN7614d" localSheetId="11">[14]NP!#REF!</definedName>
    <definedName name="URAIAN7614d" localSheetId="12">[14]NP!#REF!</definedName>
    <definedName name="URAIAN7614d" localSheetId="14">[14]NP!#REF!</definedName>
    <definedName name="URAIAN7614d" localSheetId="1">[14]NP!#REF!</definedName>
    <definedName name="URAIAN7614d" localSheetId="7">[14]NP!#REF!</definedName>
    <definedName name="URAIAN7614d" localSheetId="9">[14]NP!#REF!</definedName>
    <definedName name="URAIAN7614d" localSheetId="10">[14]NP!#REF!</definedName>
    <definedName name="URAIAN7614d">[14]NP!#REF!</definedName>
    <definedName name="URAIAN7614d_1" localSheetId="8">#REF!</definedName>
    <definedName name="URAIAN7614d_1" localSheetId="13">#REF!</definedName>
    <definedName name="URAIAN7614d_1" localSheetId="0">#REF!</definedName>
    <definedName name="URAIAN7614d_1" localSheetId="11">#REF!</definedName>
    <definedName name="URAIAN7614d_1" localSheetId="12">#REF!</definedName>
    <definedName name="URAIAN7614d_1" localSheetId="14">#REF!</definedName>
    <definedName name="URAIAN7614d_1" localSheetId="1">#REF!</definedName>
    <definedName name="URAIAN7614d_1" localSheetId="7">#REF!</definedName>
    <definedName name="URAIAN7614d_1" localSheetId="9">#REF!</definedName>
    <definedName name="URAIAN7614d_1" localSheetId="10">#REF!</definedName>
    <definedName name="URAIAN7614d_1">#REF!</definedName>
    <definedName name="URAIAN7614d_2" localSheetId="8">#REF!</definedName>
    <definedName name="URAIAN7614d_2" localSheetId="13">#REF!</definedName>
    <definedName name="URAIAN7614d_2" localSheetId="0">#REF!</definedName>
    <definedName name="URAIAN7614d_2" localSheetId="11">#REF!</definedName>
    <definedName name="URAIAN7614d_2" localSheetId="12">#REF!</definedName>
    <definedName name="URAIAN7614d_2" localSheetId="14">#REF!</definedName>
    <definedName name="URAIAN7614d_2" localSheetId="1">#REF!</definedName>
    <definedName name="URAIAN7614d_2" localSheetId="7">#REF!</definedName>
    <definedName name="URAIAN7614d_2" localSheetId="9">#REF!</definedName>
    <definedName name="URAIAN7614d_2" localSheetId="10">#REF!</definedName>
    <definedName name="URAIAN7614d_2">#REF!</definedName>
    <definedName name="URAIAN7614d_3" localSheetId="8">#REF!</definedName>
    <definedName name="URAIAN7614d_3" localSheetId="13">#REF!</definedName>
    <definedName name="URAIAN7614d_3" localSheetId="0">#REF!</definedName>
    <definedName name="URAIAN7614d_3" localSheetId="11">#REF!</definedName>
    <definedName name="URAIAN7614d_3" localSheetId="12">#REF!</definedName>
    <definedName name="URAIAN7614d_3" localSheetId="14">#REF!</definedName>
    <definedName name="URAIAN7614d_3" localSheetId="1">#REF!</definedName>
    <definedName name="URAIAN7614d_3" localSheetId="7">#REF!</definedName>
    <definedName name="URAIAN7614d_3" localSheetId="9">#REF!</definedName>
    <definedName name="URAIAN7614d_3" localSheetId="10">#REF!</definedName>
    <definedName name="URAIAN7614d_3">#REF!</definedName>
    <definedName name="URAIAN7614e">[14]NP!$A$1443:$J$1443</definedName>
    <definedName name="URAIAN7614e_1" localSheetId="8">#REF!</definedName>
    <definedName name="URAIAN7614e_1" localSheetId="13">#REF!</definedName>
    <definedName name="URAIAN7614e_1" localSheetId="0">#REF!</definedName>
    <definedName name="URAIAN7614e_1" localSheetId="11">#REF!</definedName>
    <definedName name="URAIAN7614e_1" localSheetId="12">#REF!</definedName>
    <definedName name="URAIAN7614e_1" localSheetId="14">#REF!</definedName>
    <definedName name="URAIAN7614e_1" localSheetId="1">#REF!</definedName>
    <definedName name="URAIAN7614e_1" localSheetId="7">#REF!</definedName>
    <definedName name="URAIAN7614e_1" localSheetId="9">#REF!</definedName>
    <definedName name="URAIAN7614e_1" localSheetId="10">#REF!</definedName>
    <definedName name="URAIAN7614e_1">#REF!</definedName>
    <definedName name="URAIAN7614e_2" localSheetId="8">#REF!</definedName>
    <definedName name="URAIAN7614e_2" localSheetId="13">#REF!</definedName>
    <definedName name="URAIAN7614e_2" localSheetId="0">#REF!</definedName>
    <definedName name="URAIAN7614e_2" localSheetId="11">#REF!</definedName>
    <definedName name="URAIAN7614e_2" localSheetId="12">#REF!</definedName>
    <definedName name="URAIAN7614e_2" localSheetId="14">#REF!</definedName>
    <definedName name="URAIAN7614e_2" localSheetId="1">#REF!</definedName>
    <definedName name="URAIAN7614e_2" localSheetId="7">#REF!</definedName>
    <definedName name="URAIAN7614e_2" localSheetId="9">#REF!</definedName>
    <definedName name="URAIAN7614e_2" localSheetId="10">#REF!</definedName>
    <definedName name="URAIAN7614e_2">#REF!</definedName>
    <definedName name="URAIAN7614e_3" localSheetId="8">#REF!</definedName>
    <definedName name="URAIAN7614e_3" localSheetId="13">#REF!</definedName>
    <definedName name="URAIAN7614e_3" localSheetId="0">#REF!</definedName>
    <definedName name="URAIAN7614e_3" localSheetId="11">#REF!</definedName>
    <definedName name="URAIAN7614e_3" localSheetId="12">#REF!</definedName>
    <definedName name="URAIAN7614e_3" localSheetId="14">#REF!</definedName>
    <definedName name="URAIAN7614e_3" localSheetId="1">#REF!</definedName>
    <definedName name="URAIAN7614e_3" localSheetId="7">#REF!</definedName>
    <definedName name="URAIAN7614e_3" localSheetId="9">#REF!</definedName>
    <definedName name="URAIAN7614e_3" localSheetId="10">#REF!</definedName>
    <definedName name="URAIAN7614e_3">#REF!</definedName>
    <definedName name="URAIAN7615" localSheetId="8">#REF!</definedName>
    <definedName name="URAIAN7615" localSheetId="13">#REF!</definedName>
    <definedName name="URAIAN7615" localSheetId="0">#REF!</definedName>
    <definedName name="URAIAN7615" localSheetId="11">#REF!</definedName>
    <definedName name="URAIAN7615" localSheetId="12">#REF!</definedName>
    <definedName name="URAIAN7615" localSheetId="14">#REF!</definedName>
    <definedName name="URAIAN7615" localSheetId="1">#REF!</definedName>
    <definedName name="URAIAN7615" localSheetId="7">#REF!</definedName>
    <definedName name="URAIAN7615" localSheetId="9">#REF!</definedName>
    <definedName name="URAIAN7615" localSheetId="10">#REF!</definedName>
    <definedName name="URAIAN7615">#REF!</definedName>
    <definedName name="URAIAN7616" localSheetId="8">#REF!</definedName>
    <definedName name="URAIAN7616" localSheetId="13">#REF!</definedName>
    <definedName name="URAIAN7616" localSheetId="0">#REF!</definedName>
    <definedName name="URAIAN7616" localSheetId="11">#REF!</definedName>
    <definedName name="URAIAN7616" localSheetId="12">#REF!</definedName>
    <definedName name="URAIAN7616" localSheetId="14">#REF!</definedName>
    <definedName name="URAIAN7616" localSheetId="1">#REF!</definedName>
    <definedName name="URAIAN7616" localSheetId="7">#REF!</definedName>
    <definedName name="URAIAN7616" localSheetId="9">#REF!</definedName>
    <definedName name="URAIAN7616" localSheetId="10">#REF!</definedName>
    <definedName name="URAIAN7616">#REF!</definedName>
    <definedName name="URAIAN7617" localSheetId="8">#REF!</definedName>
    <definedName name="URAIAN7617" localSheetId="13">#REF!</definedName>
    <definedName name="URAIAN7617" localSheetId="0">#REF!</definedName>
    <definedName name="URAIAN7617" localSheetId="11">#REF!</definedName>
    <definedName name="URAIAN7617" localSheetId="12">#REF!</definedName>
    <definedName name="URAIAN7617" localSheetId="14">#REF!</definedName>
    <definedName name="URAIAN7617" localSheetId="1">#REF!</definedName>
    <definedName name="URAIAN7617" localSheetId="7">#REF!</definedName>
    <definedName name="URAIAN7617" localSheetId="9">#REF!</definedName>
    <definedName name="URAIAN7617" localSheetId="10">#REF!</definedName>
    <definedName name="URAIAN7617">#REF!</definedName>
    <definedName name="URAIAN7618">[14]NP!$A$1444:$J$1563</definedName>
    <definedName name="URAIAN7619">[14]NP!$A$1564:$J$1683</definedName>
    <definedName name="URAIAN7620" localSheetId="8">#REF!</definedName>
    <definedName name="URAIAN7620" localSheetId="13">#REF!</definedName>
    <definedName name="URAIAN7620" localSheetId="0">#REF!</definedName>
    <definedName name="URAIAN7620" localSheetId="11">#REF!</definedName>
    <definedName name="URAIAN7620" localSheetId="12">#REF!</definedName>
    <definedName name="URAIAN7620" localSheetId="14">#REF!</definedName>
    <definedName name="URAIAN7620" localSheetId="1">#REF!</definedName>
    <definedName name="URAIAN7620" localSheetId="7">#REF!</definedName>
    <definedName name="URAIAN7620" localSheetId="9">#REF!</definedName>
    <definedName name="URAIAN7620" localSheetId="10">#REF!</definedName>
    <definedName name="URAIAN7620">#REF!</definedName>
    <definedName name="URAIAN7621" localSheetId="8">#REF!</definedName>
    <definedName name="URAIAN7621" localSheetId="13">#REF!</definedName>
    <definedName name="URAIAN7621" localSheetId="0">#REF!</definedName>
    <definedName name="URAIAN7621" localSheetId="11">#REF!</definedName>
    <definedName name="URAIAN7621" localSheetId="12">#REF!</definedName>
    <definedName name="URAIAN7621" localSheetId="14">#REF!</definedName>
    <definedName name="URAIAN7621" localSheetId="1">#REF!</definedName>
    <definedName name="URAIAN7621" localSheetId="7">#REF!</definedName>
    <definedName name="URAIAN7621" localSheetId="9">#REF!</definedName>
    <definedName name="URAIAN7621" localSheetId="10">#REF!</definedName>
    <definedName name="URAIAN7621">#REF!</definedName>
    <definedName name="URAIAN7625" localSheetId="8">#REF!</definedName>
    <definedName name="URAIAN7625" localSheetId="13">#REF!</definedName>
    <definedName name="URAIAN7625" localSheetId="0">#REF!</definedName>
    <definedName name="URAIAN7625" localSheetId="11">#REF!</definedName>
    <definedName name="URAIAN7625" localSheetId="12">#REF!</definedName>
    <definedName name="URAIAN7625" localSheetId="14">#REF!</definedName>
    <definedName name="URAIAN7625" localSheetId="1">#REF!</definedName>
    <definedName name="URAIAN7625" localSheetId="7">#REF!</definedName>
    <definedName name="URAIAN7625" localSheetId="9">#REF!</definedName>
    <definedName name="URAIAN7625" localSheetId="10">#REF!</definedName>
    <definedName name="URAIAN7625">#REF!</definedName>
    <definedName name="URAIAN7626" localSheetId="8">#REF!</definedName>
    <definedName name="URAIAN7626" localSheetId="13">#REF!</definedName>
    <definedName name="URAIAN7626" localSheetId="0">#REF!</definedName>
    <definedName name="URAIAN7626" localSheetId="11">#REF!</definedName>
    <definedName name="URAIAN7626" localSheetId="12">#REF!</definedName>
    <definedName name="URAIAN7626" localSheetId="14">#REF!</definedName>
    <definedName name="URAIAN7626" localSheetId="1">#REF!</definedName>
    <definedName name="URAIAN7626" localSheetId="7">#REF!</definedName>
    <definedName name="URAIAN7626" localSheetId="9">#REF!</definedName>
    <definedName name="URAIAN7626" localSheetId="10">#REF!</definedName>
    <definedName name="URAIAN7626">#REF!</definedName>
    <definedName name="URAIAN767" localSheetId="8">#REF!</definedName>
    <definedName name="URAIAN767" localSheetId="13">#REF!</definedName>
    <definedName name="URAIAN767" localSheetId="0">#REF!</definedName>
    <definedName name="URAIAN767" localSheetId="11">#REF!</definedName>
    <definedName name="URAIAN767" localSheetId="12">#REF!</definedName>
    <definedName name="URAIAN767" localSheetId="14">#REF!</definedName>
    <definedName name="URAIAN767" localSheetId="1">#REF!</definedName>
    <definedName name="URAIAN767" localSheetId="7">#REF!</definedName>
    <definedName name="URAIAN767" localSheetId="9">#REF!</definedName>
    <definedName name="URAIAN767" localSheetId="10">#REF!</definedName>
    <definedName name="URAIAN767">#REF!</definedName>
    <definedName name="URAIAN768">[14]NP!$A$723:$J$841</definedName>
    <definedName name="URAIAN769">[14]NP!$A$842:$J$961</definedName>
    <definedName name="URAIAN76x">[14]NP!$A$1323:$J$1442</definedName>
    <definedName name="URAIAN771" localSheetId="8">#REF!</definedName>
    <definedName name="URAIAN771" localSheetId="13">#REF!</definedName>
    <definedName name="URAIAN771" localSheetId="0">#REF!</definedName>
    <definedName name="URAIAN771" localSheetId="11">#REF!</definedName>
    <definedName name="URAIAN771" localSheetId="12">#REF!</definedName>
    <definedName name="URAIAN771" localSheetId="14">#REF!</definedName>
    <definedName name="URAIAN771" localSheetId="1">#REF!</definedName>
    <definedName name="URAIAN771" localSheetId="7">#REF!</definedName>
    <definedName name="URAIAN771" localSheetId="9">#REF!</definedName>
    <definedName name="URAIAN771" localSheetId="10">#REF!</definedName>
    <definedName name="URAIAN771">#REF!</definedName>
    <definedName name="URAIAN771a" localSheetId="8">#REF!</definedName>
    <definedName name="URAIAN771a" localSheetId="13">#REF!</definedName>
    <definedName name="URAIAN771a" localSheetId="0">#REF!</definedName>
    <definedName name="URAIAN771a" localSheetId="11">#REF!</definedName>
    <definedName name="URAIAN771a" localSheetId="12">#REF!</definedName>
    <definedName name="URAIAN771a" localSheetId="14">#REF!</definedName>
    <definedName name="URAIAN771a" localSheetId="1">#REF!</definedName>
    <definedName name="URAIAN771a" localSheetId="7">#REF!</definedName>
    <definedName name="URAIAN771a" localSheetId="9">#REF!</definedName>
    <definedName name="URAIAN771a" localSheetId="10">#REF!</definedName>
    <definedName name="URAIAN771a">#REF!</definedName>
    <definedName name="URAIAN771b" localSheetId="8">#REF!</definedName>
    <definedName name="URAIAN771b" localSheetId="13">#REF!</definedName>
    <definedName name="URAIAN771b" localSheetId="0">#REF!</definedName>
    <definedName name="URAIAN771b" localSheetId="11">#REF!</definedName>
    <definedName name="URAIAN771b" localSheetId="12">#REF!</definedName>
    <definedName name="URAIAN771b" localSheetId="14">#REF!</definedName>
    <definedName name="URAIAN771b" localSheetId="1">#REF!</definedName>
    <definedName name="URAIAN771b" localSheetId="7">#REF!</definedName>
    <definedName name="URAIAN771b" localSheetId="9">#REF!</definedName>
    <definedName name="URAIAN771b" localSheetId="10">#REF!</definedName>
    <definedName name="URAIAN771b">#REF!</definedName>
    <definedName name="URAIAN771c" localSheetId="8">#REF!</definedName>
    <definedName name="URAIAN771c" localSheetId="13">#REF!</definedName>
    <definedName name="URAIAN771c" localSheetId="0">#REF!</definedName>
    <definedName name="URAIAN771c" localSheetId="11">#REF!</definedName>
    <definedName name="URAIAN771c" localSheetId="12">#REF!</definedName>
    <definedName name="URAIAN771c" localSheetId="14">#REF!</definedName>
    <definedName name="URAIAN771c" localSheetId="1">#REF!</definedName>
    <definedName name="URAIAN771c" localSheetId="7">#REF!</definedName>
    <definedName name="URAIAN771c" localSheetId="9">#REF!</definedName>
    <definedName name="URAIAN771c" localSheetId="10">#REF!</definedName>
    <definedName name="URAIAN771c">#REF!</definedName>
    <definedName name="URAIAN771d" localSheetId="8">#REF!</definedName>
    <definedName name="URAIAN771d" localSheetId="13">#REF!</definedName>
    <definedName name="URAIAN771d" localSheetId="0">#REF!</definedName>
    <definedName name="URAIAN771d" localSheetId="11">#REF!</definedName>
    <definedName name="URAIAN771d" localSheetId="12">#REF!</definedName>
    <definedName name="URAIAN771d" localSheetId="14">#REF!</definedName>
    <definedName name="URAIAN771d" localSheetId="1">#REF!</definedName>
    <definedName name="URAIAN771d" localSheetId="7">#REF!</definedName>
    <definedName name="URAIAN771d" localSheetId="9">#REF!</definedName>
    <definedName name="URAIAN771d" localSheetId="10">#REF!</definedName>
    <definedName name="URAIAN771d">#REF!</definedName>
    <definedName name="URAIAN772a" localSheetId="8">#REF!</definedName>
    <definedName name="URAIAN772a" localSheetId="13">#REF!</definedName>
    <definedName name="URAIAN772a" localSheetId="0">#REF!</definedName>
    <definedName name="URAIAN772a" localSheetId="11">#REF!</definedName>
    <definedName name="URAIAN772a" localSheetId="12">#REF!</definedName>
    <definedName name="URAIAN772a" localSheetId="14">#REF!</definedName>
    <definedName name="URAIAN772a" localSheetId="1">#REF!</definedName>
    <definedName name="URAIAN772a" localSheetId="7">#REF!</definedName>
    <definedName name="URAIAN772a" localSheetId="9">#REF!</definedName>
    <definedName name="URAIAN772a" localSheetId="10">#REF!</definedName>
    <definedName name="URAIAN772a">#REF!</definedName>
    <definedName name="URAIAN772b" localSheetId="8">#REF!</definedName>
    <definedName name="URAIAN772b" localSheetId="13">#REF!</definedName>
    <definedName name="URAIAN772b" localSheetId="0">#REF!</definedName>
    <definedName name="URAIAN772b" localSheetId="11">#REF!</definedName>
    <definedName name="URAIAN772b" localSheetId="12">#REF!</definedName>
    <definedName name="URAIAN772b" localSheetId="14">#REF!</definedName>
    <definedName name="URAIAN772b" localSheetId="1">#REF!</definedName>
    <definedName name="URAIAN772b" localSheetId="7">#REF!</definedName>
    <definedName name="URAIAN772b" localSheetId="9">#REF!</definedName>
    <definedName name="URAIAN772b" localSheetId="10">#REF!</definedName>
    <definedName name="URAIAN772b">#REF!</definedName>
    <definedName name="URAIAN772c" localSheetId="8">#REF!</definedName>
    <definedName name="URAIAN772c" localSheetId="13">#REF!</definedName>
    <definedName name="URAIAN772c" localSheetId="0">#REF!</definedName>
    <definedName name="URAIAN772c" localSheetId="11">#REF!</definedName>
    <definedName name="URAIAN772c" localSheetId="12">#REF!</definedName>
    <definedName name="URAIAN772c" localSheetId="14">#REF!</definedName>
    <definedName name="URAIAN772c" localSheetId="1">#REF!</definedName>
    <definedName name="URAIAN772c" localSheetId="7">#REF!</definedName>
    <definedName name="URAIAN772c" localSheetId="9">#REF!</definedName>
    <definedName name="URAIAN772c" localSheetId="10">#REF!</definedName>
    <definedName name="URAIAN772c">#REF!</definedName>
    <definedName name="URAIAN772d" localSheetId="8">#REF!</definedName>
    <definedName name="URAIAN772d" localSheetId="13">#REF!</definedName>
    <definedName name="URAIAN772d" localSheetId="0">#REF!</definedName>
    <definedName name="URAIAN772d" localSheetId="11">#REF!</definedName>
    <definedName name="URAIAN772d" localSheetId="12">#REF!</definedName>
    <definedName name="URAIAN772d" localSheetId="14">#REF!</definedName>
    <definedName name="URAIAN772d" localSheetId="1">#REF!</definedName>
    <definedName name="URAIAN772d" localSheetId="7">#REF!</definedName>
    <definedName name="URAIAN772d" localSheetId="9">#REF!</definedName>
    <definedName name="URAIAN772d" localSheetId="10">#REF!</definedName>
    <definedName name="URAIAN772d">#REF!</definedName>
    <definedName name="URAIAN775" localSheetId="8">#REF!</definedName>
    <definedName name="URAIAN775" localSheetId="13">#REF!</definedName>
    <definedName name="URAIAN775" localSheetId="0">#REF!</definedName>
    <definedName name="URAIAN775" localSheetId="11">#REF!</definedName>
    <definedName name="URAIAN775" localSheetId="12">#REF!</definedName>
    <definedName name="URAIAN775" localSheetId="14">#REF!</definedName>
    <definedName name="URAIAN775" localSheetId="1">#REF!</definedName>
    <definedName name="URAIAN775" localSheetId="7">#REF!</definedName>
    <definedName name="URAIAN775" localSheetId="9">#REF!</definedName>
    <definedName name="URAIAN775" localSheetId="10">#REF!</definedName>
    <definedName name="URAIAN775">#REF!</definedName>
    <definedName name="URAIAN79" localSheetId="8">#REF!</definedName>
    <definedName name="URAIAN79" localSheetId="13">#REF!</definedName>
    <definedName name="URAIAN79" localSheetId="0">#REF!</definedName>
    <definedName name="URAIAN79" localSheetId="11">#REF!</definedName>
    <definedName name="URAIAN79" localSheetId="12">#REF!</definedName>
    <definedName name="URAIAN79" localSheetId="14">#REF!</definedName>
    <definedName name="URAIAN79" localSheetId="1">#REF!</definedName>
    <definedName name="URAIAN79" localSheetId="7">#REF!</definedName>
    <definedName name="URAIAN79" localSheetId="9">#REF!</definedName>
    <definedName name="URAIAN79" localSheetId="10">#REF!</definedName>
    <definedName name="URAIAN79">#REF!</definedName>
    <definedName name="URAIAN79L" localSheetId="8">#REF!</definedName>
    <definedName name="URAIAN79L" localSheetId="13">#REF!</definedName>
    <definedName name="URAIAN79L" localSheetId="0">#REF!</definedName>
    <definedName name="URAIAN79L" localSheetId="11">#REF!</definedName>
    <definedName name="URAIAN79L" localSheetId="12">#REF!</definedName>
    <definedName name="URAIAN79L" localSheetId="14">#REF!</definedName>
    <definedName name="URAIAN79L" localSheetId="1">#REF!</definedName>
    <definedName name="URAIAN79L" localSheetId="7">#REF!</definedName>
    <definedName name="URAIAN79L" localSheetId="9">#REF!</definedName>
    <definedName name="URAIAN79L" localSheetId="10">#REF!</definedName>
    <definedName name="URAIAN79L">#REF!</definedName>
    <definedName name="URAIAN79manual">[14]NP!$A$1684:$J$1803</definedName>
    <definedName name="URAIAN79manual_1" localSheetId="8">#REF!</definedName>
    <definedName name="URAIAN79manual_1" localSheetId="13">#REF!</definedName>
    <definedName name="URAIAN79manual_1" localSheetId="0">#REF!</definedName>
    <definedName name="URAIAN79manual_1" localSheetId="11">#REF!</definedName>
    <definedName name="URAIAN79manual_1" localSheetId="12">#REF!</definedName>
    <definedName name="URAIAN79manual_1" localSheetId="14">#REF!</definedName>
    <definedName name="URAIAN79manual_1" localSheetId="1">#REF!</definedName>
    <definedName name="URAIAN79manual_1" localSheetId="7">#REF!</definedName>
    <definedName name="URAIAN79manual_1" localSheetId="9">#REF!</definedName>
    <definedName name="URAIAN79manual_1" localSheetId="10">#REF!</definedName>
    <definedName name="URAIAN79manual_1">#REF!</definedName>
    <definedName name="URAIAN79manual_2" localSheetId="8">#REF!</definedName>
    <definedName name="URAIAN79manual_2" localSheetId="13">#REF!</definedName>
    <definedName name="URAIAN79manual_2" localSheetId="0">#REF!</definedName>
    <definedName name="URAIAN79manual_2" localSheetId="11">#REF!</definedName>
    <definedName name="URAIAN79manual_2" localSheetId="12">#REF!</definedName>
    <definedName name="URAIAN79manual_2" localSheetId="14">#REF!</definedName>
    <definedName name="URAIAN79manual_2" localSheetId="1">#REF!</definedName>
    <definedName name="URAIAN79manual_2" localSheetId="7">#REF!</definedName>
    <definedName name="URAIAN79manual_2" localSheetId="9">#REF!</definedName>
    <definedName name="URAIAN79manual_2" localSheetId="10">#REF!</definedName>
    <definedName name="URAIAN79manual_2">#REF!</definedName>
    <definedName name="URAIAN79manual_3" localSheetId="8">#REF!</definedName>
    <definedName name="URAIAN79manual_3" localSheetId="13">#REF!</definedName>
    <definedName name="URAIAN79manual_3" localSheetId="0">#REF!</definedName>
    <definedName name="URAIAN79manual_3" localSheetId="11">#REF!</definedName>
    <definedName name="URAIAN79manual_3" localSheetId="12">#REF!</definedName>
    <definedName name="URAIAN79manual_3" localSheetId="14">#REF!</definedName>
    <definedName name="URAIAN79manual_3" localSheetId="1">#REF!</definedName>
    <definedName name="URAIAN79manual_3" localSheetId="7">#REF!</definedName>
    <definedName name="URAIAN79manual_3" localSheetId="9">#REF!</definedName>
    <definedName name="URAIAN79manual_3" localSheetId="10">#REF!</definedName>
    <definedName name="URAIAN79manual_3">#REF!</definedName>
    <definedName name="URAIAN79mekanis">[14]NP!$A$1804:$J$1923</definedName>
    <definedName name="URAIAN79mekanis_1" localSheetId="8">#REF!</definedName>
    <definedName name="URAIAN79mekanis_1" localSheetId="13">#REF!</definedName>
    <definedName name="URAIAN79mekanis_1" localSheetId="0">#REF!</definedName>
    <definedName name="URAIAN79mekanis_1" localSheetId="11">#REF!</definedName>
    <definedName name="URAIAN79mekanis_1" localSheetId="12">#REF!</definedName>
    <definedName name="URAIAN79mekanis_1" localSheetId="14">#REF!</definedName>
    <definedName name="URAIAN79mekanis_1" localSheetId="1">#REF!</definedName>
    <definedName name="URAIAN79mekanis_1" localSheetId="7">#REF!</definedName>
    <definedName name="URAIAN79mekanis_1" localSheetId="9">#REF!</definedName>
    <definedName name="URAIAN79mekanis_1" localSheetId="10">#REF!</definedName>
    <definedName name="URAIAN79mekanis_1">#REF!</definedName>
    <definedName name="URAIAN79mekanis_2" localSheetId="8">#REF!</definedName>
    <definedName name="URAIAN79mekanis_2" localSheetId="13">#REF!</definedName>
    <definedName name="URAIAN79mekanis_2" localSheetId="0">#REF!</definedName>
    <definedName name="URAIAN79mekanis_2" localSheetId="11">#REF!</definedName>
    <definedName name="URAIAN79mekanis_2" localSheetId="12">#REF!</definedName>
    <definedName name="URAIAN79mekanis_2" localSheetId="14">#REF!</definedName>
    <definedName name="URAIAN79mekanis_2" localSheetId="1">#REF!</definedName>
    <definedName name="URAIAN79mekanis_2" localSheetId="7">#REF!</definedName>
    <definedName name="URAIAN79mekanis_2" localSheetId="9">#REF!</definedName>
    <definedName name="URAIAN79mekanis_2" localSheetId="10">#REF!</definedName>
    <definedName name="URAIAN79mekanis_2">#REF!</definedName>
    <definedName name="URAIAN79mekanis_3" localSheetId="8">#REF!</definedName>
    <definedName name="URAIAN79mekanis_3" localSheetId="13">#REF!</definedName>
    <definedName name="URAIAN79mekanis_3" localSheetId="0">#REF!</definedName>
    <definedName name="URAIAN79mekanis_3" localSheetId="11">#REF!</definedName>
    <definedName name="URAIAN79mekanis_3" localSheetId="12">#REF!</definedName>
    <definedName name="URAIAN79mekanis_3" localSheetId="14">#REF!</definedName>
    <definedName name="URAIAN79mekanis_3" localSheetId="1">#REF!</definedName>
    <definedName name="URAIAN79mekanis_3" localSheetId="7">#REF!</definedName>
    <definedName name="URAIAN79mekanis_3" localSheetId="9">#REF!</definedName>
    <definedName name="URAIAN79mekanis_3" localSheetId="10">#REF!</definedName>
    <definedName name="URAIAN79mekanis_3">#REF!</definedName>
    <definedName name="URAIAN811" localSheetId="8">#REF!</definedName>
    <definedName name="URAIAN811" localSheetId="13">#REF!</definedName>
    <definedName name="URAIAN811" localSheetId="0">#REF!</definedName>
    <definedName name="URAIAN811" localSheetId="11">#REF!</definedName>
    <definedName name="URAIAN811" localSheetId="12">#REF!</definedName>
    <definedName name="URAIAN811" localSheetId="14">#REF!</definedName>
    <definedName name="URAIAN811" localSheetId="1">#REF!</definedName>
    <definedName name="URAIAN811" localSheetId="7">#REF!</definedName>
    <definedName name="URAIAN811" localSheetId="9">#REF!</definedName>
    <definedName name="URAIAN811" localSheetId="10">#REF!</definedName>
    <definedName name="URAIAN811">#REF!</definedName>
    <definedName name="URAIAN811_1" localSheetId="8">#REF!</definedName>
    <definedName name="URAIAN811_1" localSheetId="13">#REF!</definedName>
    <definedName name="URAIAN811_1" localSheetId="0">#REF!</definedName>
    <definedName name="URAIAN811_1" localSheetId="11">#REF!</definedName>
    <definedName name="URAIAN811_1" localSheetId="12">#REF!</definedName>
    <definedName name="URAIAN811_1" localSheetId="14">#REF!</definedName>
    <definedName name="URAIAN811_1" localSheetId="1">#REF!</definedName>
    <definedName name="URAIAN811_1" localSheetId="7">#REF!</definedName>
    <definedName name="URAIAN811_1" localSheetId="9">#REF!</definedName>
    <definedName name="URAIAN811_1" localSheetId="10">#REF!</definedName>
    <definedName name="URAIAN811_1">#REF!</definedName>
    <definedName name="URAIAN811_2" localSheetId="8">#REF!</definedName>
    <definedName name="URAIAN811_2" localSheetId="13">#REF!</definedName>
    <definedName name="URAIAN811_2" localSheetId="0">#REF!</definedName>
    <definedName name="URAIAN811_2" localSheetId="11">#REF!</definedName>
    <definedName name="URAIAN811_2" localSheetId="12">#REF!</definedName>
    <definedName name="URAIAN811_2" localSheetId="14">#REF!</definedName>
    <definedName name="URAIAN811_2" localSheetId="1">#REF!</definedName>
    <definedName name="URAIAN811_2" localSheetId="7">#REF!</definedName>
    <definedName name="URAIAN811_2" localSheetId="9">#REF!</definedName>
    <definedName name="URAIAN811_2" localSheetId="10">#REF!</definedName>
    <definedName name="URAIAN811_2">#REF!</definedName>
    <definedName name="URAIAN811_3" localSheetId="8">#REF!</definedName>
    <definedName name="URAIAN811_3" localSheetId="13">#REF!</definedName>
    <definedName name="URAIAN811_3" localSheetId="0">#REF!</definedName>
    <definedName name="URAIAN811_3" localSheetId="11">#REF!</definedName>
    <definedName name="URAIAN811_3" localSheetId="12">#REF!</definedName>
    <definedName name="URAIAN811_3" localSheetId="14">#REF!</definedName>
    <definedName name="URAIAN811_3" localSheetId="1">#REF!</definedName>
    <definedName name="URAIAN811_3" localSheetId="7">#REF!</definedName>
    <definedName name="URAIAN811_3" localSheetId="9">#REF!</definedName>
    <definedName name="URAIAN811_3" localSheetId="10">#REF!</definedName>
    <definedName name="URAIAN811_3">#REF!</definedName>
    <definedName name="URAIAN812" localSheetId="8">#REF!</definedName>
    <definedName name="URAIAN812" localSheetId="13">#REF!</definedName>
    <definedName name="URAIAN812" localSheetId="0">#REF!</definedName>
    <definedName name="URAIAN812" localSheetId="11">#REF!</definedName>
    <definedName name="URAIAN812" localSheetId="12">#REF!</definedName>
    <definedName name="URAIAN812" localSheetId="14">#REF!</definedName>
    <definedName name="URAIAN812" localSheetId="1">#REF!</definedName>
    <definedName name="URAIAN812" localSheetId="7">#REF!</definedName>
    <definedName name="URAIAN812" localSheetId="9">#REF!</definedName>
    <definedName name="URAIAN812" localSheetId="10">#REF!</definedName>
    <definedName name="URAIAN812">#REF!</definedName>
    <definedName name="URAIAN812_1" localSheetId="8">#REF!</definedName>
    <definedName name="URAIAN812_1" localSheetId="13">#REF!</definedName>
    <definedName name="URAIAN812_1" localSheetId="0">#REF!</definedName>
    <definedName name="URAIAN812_1" localSheetId="11">#REF!</definedName>
    <definedName name="URAIAN812_1" localSheetId="12">#REF!</definedName>
    <definedName name="URAIAN812_1" localSheetId="14">#REF!</definedName>
    <definedName name="URAIAN812_1" localSheetId="1">#REF!</definedName>
    <definedName name="URAIAN812_1" localSheetId="7">#REF!</definedName>
    <definedName name="URAIAN812_1" localSheetId="9">#REF!</definedName>
    <definedName name="URAIAN812_1" localSheetId="10">#REF!</definedName>
    <definedName name="URAIAN812_1">#REF!</definedName>
    <definedName name="URAIAN812_2" localSheetId="8">#REF!</definedName>
    <definedName name="URAIAN812_2" localSheetId="13">#REF!</definedName>
    <definedName name="URAIAN812_2" localSheetId="0">#REF!</definedName>
    <definedName name="URAIAN812_2" localSheetId="11">#REF!</definedName>
    <definedName name="URAIAN812_2" localSheetId="12">#REF!</definedName>
    <definedName name="URAIAN812_2" localSheetId="14">#REF!</definedName>
    <definedName name="URAIAN812_2" localSheetId="1">#REF!</definedName>
    <definedName name="URAIAN812_2" localSheetId="7">#REF!</definedName>
    <definedName name="URAIAN812_2" localSheetId="9">#REF!</definedName>
    <definedName name="URAIAN812_2" localSheetId="10">#REF!</definedName>
    <definedName name="URAIAN812_2">#REF!</definedName>
    <definedName name="URAIAN812_3" localSheetId="8">#REF!</definedName>
    <definedName name="URAIAN812_3" localSheetId="13">#REF!</definedName>
    <definedName name="URAIAN812_3" localSheetId="0">#REF!</definedName>
    <definedName name="URAIAN812_3" localSheetId="11">#REF!</definedName>
    <definedName name="URAIAN812_3" localSheetId="12">#REF!</definedName>
    <definedName name="URAIAN812_3" localSheetId="14">#REF!</definedName>
    <definedName name="URAIAN812_3" localSheetId="1">#REF!</definedName>
    <definedName name="URAIAN812_3" localSheetId="7">#REF!</definedName>
    <definedName name="URAIAN812_3" localSheetId="9">#REF!</definedName>
    <definedName name="URAIAN812_3" localSheetId="10">#REF!</definedName>
    <definedName name="URAIAN812_3">#REF!</definedName>
    <definedName name="URAIAN813" localSheetId="8">[65]DIV8!#REF!</definedName>
    <definedName name="URAIAN813" localSheetId="13">[65]DIV8!#REF!</definedName>
    <definedName name="URAIAN813" localSheetId="0">[65]DIV8!#REF!</definedName>
    <definedName name="URAIAN813" localSheetId="11">[65]DIV8!#REF!</definedName>
    <definedName name="URAIAN813" localSheetId="12">[65]DIV8!#REF!</definedName>
    <definedName name="URAIAN813" localSheetId="14">[65]DIV8!#REF!</definedName>
    <definedName name="URAIAN813" localSheetId="1">[65]DIV8!#REF!</definedName>
    <definedName name="URAIAN813" localSheetId="7">[65]DIV8!#REF!</definedName>
    <definedName name="URAIAN813" localSheetId="9">[65]DIV8!#REF!</definedName>
    <definedName name="URAIAN813" localSheetId="10">[65]DIV8!#REF!</definedName>
    <definedName name="URAIAN813">[65]DIV8!#REF!</definedName>
    <definedName name="URAIAN813_1" localSheetId="8">#REF!</definedName>
    <definedName name="URAIAN813_1" localSheetId="13">#REF!</definedName>
    <definedName name="URAIAN813_1" localSheetId="0">#REF!</definedName>
    <definedName name="URAIAN813_1" localSheetId="11">#REF!</definedName>
    <definedName name="URAIAN813_1" localSheetId="12">#REF!</definedName>
    <definedName name="URAIAN813_1" localSheetId="14">#REF!</definedName>
    <definedName name="URAIAN813_1" localSheetId="1">#REF!</definedName>
    <definedName name="URAIAN813_1" localSheetId="7">#REF!</definedName>
    <definedName name="URAIAN813_1" localSheetId="9">#REF!</definedName>
    <definedName name="URAIAN813_1" localSheetId="10">#REF!</definedName>
    <definedName name="URAIAN813_1">#REF!</definedName>
    <definedName name="URAIAN813_2" localSheetId="8">#REF!</definedName>
    <definedName name="URAIAN813_2" localSheetId="13">#REF!</definedName>
    <definedName name="URAIAN813_2" localSheetId="0">#REF!</definedName>
    <definedName name="URAIAN813_2" localSheetId="11">#REF!</definedName>
    <definedName name="URAIAN813_2" localSheetId="12">#REF!</definedName>
    <definedName name="URAIAN813_2" localSheetId="14">#REF!</definedName>
    <definedName name="URAIAN813_2" localSheetId="1">#REF!</definedName>
    <definedName name="URAIAN813_2" localSheetId="7">#REF!</definedName>
    <definedName name="URAIAN813_2" localSheetId="9">#REF!</definedName>
    <definedName name="URAIAN813_2" localSheetId="10">#REF!</definedName>
    <definedName name="URAIAN813_2">#REF!</definedName>
    <definedName name="URAIAN813_3" localSheetId="8">#REF!</definedName>
    <definedName name="URAIAN813_3" localSheetId="13">#REF!</definedName>
    <definedName name="URAIAN813_3" localSheetId="0">#REF!</definedName>
    <definedName name="URAIAN813_3" localSheetId="11">#REF!</definedName>
    <definedName name="URAIAN813_3" localSheetId="12">#REF!</definedName>
    <definedName name="URAIAN813_3" localSheetId="14">#REF!</definedName>
    <definedName name="URAIAN813_3" localSheetId="1">#REF!</definedName>
    <definedName name="URAIAN813_3" localSheetId="7">#REF!</definedName>
    <definedName name="URAIAN813_3" localSheetId="9">#REF!</definedName>
    <definedName name="URAIAN813_3" localSheetId="10">#REF!</definedName>
    <definedName name="URAIAN813_3">#REF!</definedName>
    <definedName name="URAIAN814" localSheetId="8">[65]DIV8!#REF!</definedName>
    <definedName name="URAIAN814" localSheetId="13">[65]DIV8!#REF!</definedName>
    <definedName name="URAIAN814" localSheetId="0">[65]DIV8!#REF!</definedName>
    <definedName name="URAIAN814" localSheetId="11">[65]DIV8!#REF!</definedName>
    <definedName name="URAIAN814" localSheetId="12">[65]DIV8!#REF!</definedName>
    <definedName name="URAIAN814" localSheetId="14">[65]DIV8!#REF!</definedName>
    <definedName name="URAIAN814" localSheetId="1">[65]DIV8!#REF!</definedName>
    <definedName name="URAIAN814" localSheetId="7">[65]DIV8!#REF!</definedName>
    <definedName name="URAIAN814" localSheetId="9">[65]DIV8!#REF!</definedName>
    <definedName name="URAIAN814" localSheetId="10">[65]DIV8!#REF!</definedName>
    <definedName name="URAIAN814">[65]DIV8!#REF!</definedName>
    <definedName name="URAIAN814_1" localSheetId="8">#REF!</definedName>
    <definedName name="URAIAN814_1" localSheetId="13">#REF!</definedName>
    <definedName name="URAIAN814_1" localSheetId="0">#REF!</definedName>
    <definedName name="URAIAN814_1" localSheetId="11">#REF!</definedName>
    <definedName name="URAIAN814_1" localSheetId="12">#REF!</definedName>
    <definedName name="URAIAN814_1" localSheetId="14">#REF!</definedName>
    <definedName name="URAIAN814_1" localSheetId="1">#REF!</definedName>
    <definedName name="URAIAN814_1" localSheetId="7">#REF!</definedName>
    <definedName name="URAIAN814_1" localSheetId="9">#REF!</definedName>
    <definedName name="URAIAN814_1" localSheetId="10">#REF!</definedName>
    <definedName name="URAIAN814_1">#REF!</definedName>
    <definedName name="URAIAN814_2" localSheetId="8">#REF!</definedName>
    <definedName name="URAIAN814_2" localSheetId="13">#REF!</definedName>
    <definedName name="URAIAN814_2" localSheetId="0">#REF!</definedName>
    <definedName name="URAIAN814_2" localSheetId="11">#REF!</definedName>
    <definedName name="URAIAN814_2" localSheetId="12">#REF!</definedName>
    <definedName name="URAIAN814_2" localSheetId="14">#REF!</definedName>
    <definedName name="URAIAN814_2" localSheetId="1">#REF!</definedName>
    <definedName name="URAIAN814_2" localSheetId="7">#REF!</definedName>
    <definedName name="URAIAN814_2" localSheetId="9">#REF!</definedName>
    <definedName name="URAIAN814_2" localSheetId="10">#REF!</definedName>
    <definedName name="URAIAN814_2">#REF!</definedName>
    <definedName name="URAIAN814_3" localSheetId="8">#REF!</definedName>
    <definedName name="URAIAN814_3" localSheetId="13">#REF!</definedName>
    <definedName name="URAIAN814_3" localSheetId="0">#REF!</definedName>
    <definedName name="URAIAN814_3" localSheetId="11">#REF!</definedName>
    <definedName name="URAIAN814_3" localSheetId="12">#REF!</definedName>
    <definedName name="URAIAN814_3" localSheetId="14">#REF!</definedName>
    <definedName name="URAIAN814_3" localSheetId="1">#REF!</definedName>
    <definedName name="URAIAN814_3" localSheetId="7">#REF!</definedName>
    <definedName name="URAIAN814_3" localSheetId="9">#REF!</definedName>
    <definedName name="URAIAN814_3" localSheetId="10">#REF!</definedName>
    <definedName name="URAIAN814_3">#REF!</definedName>
    <definedName name="URAIAN815" localSheetId="8">[65]DIV8!#REF!</definedName>
    <definedName name="URAIAN815" localSheetId="13">[65]DIV8!#REF!</definedName>
    <definedName name="URAIAN815" localSheetId="0">[65]DIV8!#REF!</definedName>
    <definedName name="URAIAN815" localSheetId="11">[65]DIV8!#REF!</definedName>
    <definedName name="URAIAN815" localSheetId="12">[65]DIV8!#REF!</definedName>
    <definedName name="URAIAN815" localSheetId="14">[65]DIV8!#REF!</definedName>
    <definedName name="URAIAN815" localSheetId="1">[65]DIV8!#REF!</definedName>
    <definedName name="URAIAN815" localSheetId="7">[65]DIV8!#REF!</definedName>
    <definedName name="URAIAN815" localSheetId="9">[65]DIV8!#REF!</definedName>
    <definedName name="URAIAN815" localSheetId="10">[65]DIV8!#REF!</definedName>
    <definedName name="URAIAN815">[65]DIV8!#REF!</definedName>
    <definedName name="URAIAN815_1" localSheetId="8">#REF!</definedName>
    <definedName name="URAIAN815_1" localSheetId="13">#REF!</definedName>
    <definedName name="URAIAN815_1" localSheetId="0">#REF!</definedName>
    <definedName name="URAIAN815_1" localSheetId="11">#REF!</definedName>
    <definedName name="URAIAN815_1" localSheetId="12">#REF!</definedName>
    <definedName name="URAIAN815_1" localSheetId="14">#REF!</definedName>
    <definedName name="URAIAN815_1" localSheetId="1">#REF!</definedName>
    <definedName name="URAIAN815_1" localSheetId="7">#REF!</definedName>
    <definedName name="URAIAN815_1" localSheetId="9">#REF!</definedName>
    <definedName name="URAIAN815_1" localSheetId="10">#REF!</definedName>
    <definedName name="URAIAN815_1">#REF!</definedName>
    <definedName name="URAIAN815_2" localSheetId="8">#REF!</definedName>
    <definedName name="URAIAN815_2" localSheetId="13">#REF!</definedName>
    <definedName name="URAIAN815_2" localSheetId="0">#REF!</definedName>
    <definedName name="URAIAN815_2" localSheetId="11">#REF!</definedName>
    <definedName name="URAIAN815_2" localSheetId="12">#REF!</definedName>
    <definedName name="URAIAN815_2" localSheetId="14">#REF!</definedName>
    <definedName name="URAIAN815_2" localSheetId="1">#REF!</definedName>
    <definedName name="URAIAN815_2" localSheetId="7">#REF!</definedName>
    <definedName name="URAIAN815_2" localSheetId="9">#REF!</definedName>
    <definedName name="URAIAN815_2" localSheetId="10">#REF!</definedName>
    <definedName name="URAIAN815_2">#REF!</definedName>
    <definedName name="URAIAN815_3" localSheetId="8">#REF!</definedName>
    <definedName name="URAIAN815_3" localSheetId="13">#REF!</definedName>
    <definedName name="URAIAN815_3" localSheetId="0">#REF!</definedName>
    <definedName name="URAIAN815_3" localSheetId="11">#REF!</definedName>
    <definedName name="URAIAN815_3" localSheetId="12">#REF!</definedName>
    <definedName name="URAIAN815_3" localSheetId="14">#REF!</definedName>
    <definedName name="URAIAN815_3" localSheetId="1">#REF!</definedName>
    <definedName name="URAIAN815_3" localSheetId="7">#REF!</definedName>
    <definedName name="URAIAN815_3" localSheetId="9">#REF!</definedName>
    <definedName name="URAIAN815_3" localSheetId="10">#REF!</definedName>
    <definedName name="URAIAN815_3">#REF!</definedName>
    <definedName name="URAIAN817" localSheetId="8">[65]DIV8!#REF!</definedName>
    <definedName name="URAIAN817" localSheetId="13">[65]DIV8!#REF!</definedName>
    <definedName name="URAIAN817" localSheetId="0">[65]DIV8!#REF!</definedName>
    <definedName name="URAIAN817" localSheetId="11">[65]DIV8!#REF!</definedName>
    <definedName name="URAIAN817" localSheetId="12">[65]DIV8!#REF!</definedName>
    <definedName name="URAIAN817" localSheetId="14">[65]DIV8!#REF!</definedName>
    <definedName name="URAIAN817" localSheetId="1">[65]DIV8!#REF!</definedName>
    <definedName name="URAIAN817" localSheetId="7">[65]DIV8!#REF!</definedName>
    <definedName name="URAIAN817" localSheetId="9">[65]DIV8!#REF!</definedName>
    <definedName name="URAIAN817" localSheetId="10">[65]DIV8!#REF!</definedName>
    <definedName name="URAIAN817">[65]DIV8!#REF!</definedName>
    <definedName name="URAIAN817_1" localSheetId="8">#REF!</definedName>
    <definedName name="URAIAN817_1" localSheetId="13">#REF!</definedName>
    <definedName name="URAIAN817_1" localSheetId="0">#REF!</definedName>
    <definedName name="URAIAN817_1" localSheetId="11">#REF!</definedName>
    <definedName name="URAIAN817_1" localSheetId="12">#REF!</definedName>
    <definedName name="URAIAN817_1" localSheetId="14">#REF!</definedName>
    <definedName name="URAIAN817_1" localSheetId="1">#REF!</definedName>
    <definedName name="URAIAN817_1" localSheetId="7">#REF!</definedName>
    <definedName name="URAIAN817_1" localSheetId="9">#REF!</definedName>
    <definedName name="URAIAN817_1" localSheetId="10">#REF!</definedName>
    <definedName name="URAIAN817_1">#REF!</definedName>
    <definedName name="URAIAN817_2" localSheetId="8">#REF!</definedName>
    <definedName name="URAIAN817_2" localSheetId="13">#REF!</definedName>
    <definedName name="URAIAN817_2" localSheetId="0">#REF!</definedName>
    <definedName name="URAIAN817_2" localSheetId="11">#REF!</definedName>
    <definedName name="URAIAN817_2" localSheetId="12">#REF!</definedName>
    <definedName name="URAIAN817_2" localSheetId="14">#REF!</definedName>
    <definedName name="URAIAN817_2" localSheetId="1">#REF!</definedName>
    <definedName name="URAIAN817_2" localSheetId="7">#REF!</definedName>
    <definedName name="URAIAN817_2" localSheetId="9">#REF!</definedName>
    <definedName name="URAIAN817_2" localSheetId="10">#REF!</definedName>
    <definedName name="URAIAN817_2">#REF!</definedName>
    <definedName name="URAIAN817_3" localSheetId="8">#REF!</definedName>
    <definedName name="URAIAN817_3" localSheetId="13">#REF!</definedName>
    <definedName name="URAIAN817_3" localSheetId="0">#REF!</definedName>
    <definedName name="URAIAN817_3" localSheetId="11">#REF!</definedName>
    <definedName name="URAIAN817_3" localSheetId="12">#REF!</definedName>
    <definedName name="URAIAN817_3" localSheetId="14">#REF!</definedName>
    <definedName name="URAIAN817_3" localSheetId="1">#REF!</definedName>
    <definedName name="URAIAN817_3" localSheetId="7">#REF!</definedName>
    <definedName name="URAIAN817_3" localSheetId="9">#REF!</definedName>
    <definedName name="URAIAN817_3" localSheetId="10">#REF!</definedName>
    <definedName name="URAIAN817_3">#REF!</definedName>
    <definedName name="URAIAN818" localSheetId="8">[65]DIV8!#REF!</definedName>
    <definedName name="URAIAN818" localSheetId="13">[65]DIV8!#REF!</definedName>
    <definedName name="URAIAN818" localSheetId="0">[65]DIV8!#REF!</definedName>
    <definedName name="URAIAN818" localSheetId="11">[65]DIV8!#REF!</definedName>
    <definedName name="URAIAN818" localSheetId="12">[65]DIV8!#REF!</definedName>
    <definedName name="URAIAN818" localSheetId="14">[65]DIV8!#REF!</definedName>
    <definedName name="URAIAN818" localSheetId="1">[65]DIV8!#REF!</definedName>
    <definedName name="URAIAN818" localSheetId="7">[65]DIV8!#REF!</definedName>
    <definedName name="URAIAN818" localSheetId="9">[65]DIV8!#REF!</definedName>
    <definedName name="URAIAN818" localSheetId="10">[65]DIV8!#REF!</definedName>
    <definedName name="URAIAN818">[65]DIV8!#REF!</definedName>
    <definedName name="URAIAN818_1" localSheetId="8">#REF!</definedName>
    <definedName name="URAIAN818_1" localSheetId="13">#REF!</definedName>
    <definedName name="URAIAN818_1" localSheetId="0">#REF!</definedName>
    <definedName name="URAIAN818_1" localSheetId="11">#REF!</definedName>
    <definedName name="URAIAN818_1" localSheetId="12">#REF!</definedName>
    <definedName name="URAIAN818_1" localSheetId="14">#REF!</definedName>
    <definedName name="URAIAN818_1" localSheetId="1">#REF!</definedName>
    <definedName name="URAIAN818_1" localSheetId="7">#REF!</definedName>
    <definedName name="URAIAN818_1" localSheetId="9">#REF!</definedName>
    <definedName name="URAIAN818_1" localSheetId="10">#REF!</definedName>
    <definedName name="URAIAN818_1">#REF!</definedName>
    <definedName name="URAIAN818_2" localSheetId="8">#REF!</definedName>
    <definedName name="URAIAN818_2" localSheetId="13">#REF!</definedName>
    <definedName name="URAIAN818_2" localSheetId="0">#REF!</definedName>
    <definedName name="URAIAN818_2" localSheetId="11">#REF!</definedName>
    <definedName name="URAIAN818_2" localSheetId="12">#REF!</definedName>
    <definedName name="URAIAN818_2" localSheetId="14">#REF!</definedName>
    <definedName name="URAIAN818_2" localSheetId="1">#REF!</definedName>
    <definedName name="URAIAN818_2" localSheetId="7">#REF!</definedName>
    <definedName name="URAIAN818_2" localSheetId="9">#REF!</definedName>
    <definedName name="URAIAN818_2" localSheetId="10">#REF!</definedName>
    <definedName name="URAIAN818_2">#REF!</definedName>
    <definedName name="URAIAN818_3" localSheetId="8">#REF!</definedName>
    <definedName name="URAIAN818_3" localSheetId="13">#REF!</definedName>
    <definedName name="URAIAN818_3" localSheetId="0">#REF!</definedName>
    <definedName name="URAIAN818_3" localSheetId="11">#REF!</definedName>
    <definedName name="URAIAN818_3" localSheetId="12">#REF!</definedName>
    <definedName name="URAIAN818_3" localSheetId="14">#REF!</definedName>
    <definedName name="URAIAN818_3" localSheetId="1">#REF!</definedName>
    <definedName name="URAIAN818_3" localSheetId="7">#REF!</definedName>
    <definedName name="URAIAN818_3" localSheetId="9">#REF!</definedName>
    <definedName name="URAIAN818_3" localSheetId="10">#REF!</definedName>
    <definedName name="URAIAN818_3">#REF!</definedName>
    <definedName name="URAIAN819" localSheetId="8">[65]DIV8!#REF!</definedName>
    <definedName name="URAIAN819" localSheetId="13">[65]DIV8!#REF!</definedName>
    <definedName name="URAIAN819" localSheetId="0">[65]DIV8!#REF!</definedName>
    <definedName name="URAIAN819" localSheetId="11">[65]DIV8!#REF!</definedName>
    <definedName name="URAIAN819" localSheetId="12">[65]DIV8!#REF!</definedName>
    <definedName name="URAIAN819" localSheetId="14">[65]DIV8!#REF!</definedName>
    <definedName name="URAIAN819" localSheetId="1">[65]DIV8!#REF!</definedName>
    <definedName name="URAIAN819" localSheetId="7">[65]DIV8!#REF!</definedName>
    <definedName name="URAIAN819" localSheetId="9">[65]DIV8!#REF!</definedName>
    <definedName name="URAIAN819" localSheetId="10">[65]DIV8!#REF!</definedName>
    <definedName name="URAIAN819">[65]DIV8!#REF!</definedName>
    <definedName name="URAIAN819_1" localSheetId="8">#REF!</definedName>
    <definedName name="URAIAN819_1" localSheetId="13">#REF!</definedName>
    <definedName name="URAIAN819_1" localSheetId="0">#REF!</definedName>
    <definedName name="URAIAN819_1" localSheetId="11">#REF!</definedName>
    <definedName name="URAIAN819_1" localSheetId="12">#REF!</definedName>
    <definedName name="URAIAN819_1" localSheetId="14">#REF!</definedName>
    <definedName name="URAIAN819_1" localSheetId="1">#REF!</definedName>
    <definedName name="URAIAN819_1" localSheetId="7">#REF!</definedName>
    <definedName name="URAIAN819_1" localSheetId="9">#REF!</definedName>
    <definedName name="URAIAN819_1" localSheetId="10">#REF!</definedName>
    <definedName name="URAIAN819_1">#REF!</definedName>
    <definedName name="URAIAN819_2" localSheetId="8">#REF!</definedName>
    <definedName name="URAIAN819_2" localSheetId="13">#REF!</definedName>
    <definedName name="URAIAN819_2" localSheetId="0">#REF!</definedName>
    <definedName name="URAIAN819_2" localSheetId="11">#REF!</definedName>
    <definedName name="URAIAN819_2" localSheetId="12">#REF!</definedName>
    <definedName name="URAIAN819_2" localSheetId="14">#REF!</definedName>
    <definedName name="URAIAN819_2" localSheetId="1">#REF!</definedName>
    <definedName name="URAIAN819_2" localSheetId="7">#REF!</definedName>
    <definedName name="URAIAN819_2" localSheetId="9">#REF!</definedName>
    <definedName name="URAIAN819_2" localSheetId="10">#REF!</definedName>
    <definedName name="URAIAN819_2">#REF!</definedName>
    <definedName name="URAIAN819_3" localSheetId="8">#REF!</definedName>
    <definedName name="URAIAN819_3" localSheetId="13">#REF!</definedName>
    <definedName name="URAIAN819_3" localSheetId="0">#REF!</definedName>
    <definedName name="URAIAN819_3" localSheetId="11">#REF!</definedName>
    <definedName name="URAIAN819_3" localSheetId="12">#REF!</definedName>
    <definedName name="URAIAN819_3" localSheetId="14">#REF!</definedName>
    <definedName name="URAIAN819_3" localSheetId="1">#REF!</definedName>
    <definedName name="URAIAN819_3" localSheetId="7">#REF!</definedName>
    <definedName name="URAIAN819_3" localSheetId="9">#REF!</definedName>
    <definedName name="URAIAN819_3" localSheetId="10">#REF!</definedName>
    <definedName name="URAIAN819_3">#REF!</definedName>
    <definedName name="URAIAN82" localSheetId="8">#REF!</definedName>
    <definedName name="URAIAN82" localSheetId="13">#REF!</definedName>
    <definedName name="URAIAN82" localSheetId="0">#REF!</definedName>
    <definedName name="URAIAN82" localSheetId="11">#REF!</definedName>
    <definedName name="URAIAN82" localSheetId="12">#REF!</definedName>
    <definedName name="URAIAN82" localSheetId="14">#REF!</definedName>
    <definedName name="URAIAN82" localSheetId="1">#REF!</definedName>
    <definedName name="URAIAN82" localSheetId="7">#REF!</definedName>
    <definedName name="URAIAN82" localSheetId="9">#REF!</definedName>
    <definedName name="URAIAN82" localSheetId="10">#REF!</definedName>
    <definedName name="URAIAN82">#REF!</definedName>
    <definedName name="URAIAN82_1" localSheetId="8">#REF!</definedName>
    <definedName name="URAIAN82_1" localSheetId="13">#REF!</definedName>
    <definedName name="URAIAN82_1" localSheetId="0">#REF!</definedName>
    <definedName name="URAIAN82_1" localSheetId="11">#REF!</definedName>
    <definedName name="URAIAN82_1" localSheetId="12">#REF!</definedName>
    <definedName name="URAIAN82_1" localSheetId="14">#REF!</definedName>
    <definedName name="URAIAN82_1" localSheetId="1">#REF!</definedName>
    <definedName name="URAIAN82_1" localSheetId="7">#REF!</definedName>
    <definedName name="URAIAN82_1" localSheetId="9">#REF!</definedName>
    <definedName name="URAIAN82_1" localSheetId="10">#REF!</definedName>
    <definedName name="URAIAN82_1">#REF!</definedName>
    <definedName name="URAIAN82_2" localSheetId="8">#REF!</definedName>
    <definedName name="URAIAN82_2" localSheetId="13">#REF!</definedName>
    <definedName name="URAIAN82_2" localSheetId="0">#REF!</definedName>
    <definedName name="URAIAN82_2" localSheetId="11">#REF!</definedName>
    <definedName name="URAIAN82_2" localSheetId="12">#REF!</definedName>
    <definedName name="URAIAN82_2" localSheetId="14">#REF!</definedName>
    <definedName name="URAIAN82_2" localSheetId="1">#REF!</definedName>
    <definedName name="URAIAN82_2" localSheetId="7">#REF!</definedName>
    <definedName name="URAIAN82_2" localSheetId="9">#REF!</definedName>
    <definedName name="URAIAN82_2" localSheetId="10">#REF!</definedName>
    <definedName name="URAIAN82_2">#REF!</definedName>
    <definedName name="URAIAN82_3" localSheetId="8">#REF!</definedName>
    <definedName name="URAIAN82_3" localSheetId="13">#REF!</definedName>
    <definedName name="URAIAN82_3" localSheetId="0">#REF!</definedName>
    <definedName name="URAIAN82_3" localSheetId="11">#REF!</definedName>
    <definedName name="URAIAN82_3" localSheetId="12">#REF!</definedName>
    <definedName name="URAIAN82_3" localSheetId="14">#REF!</definedName>
    <definedName name="URAIAN82_3" localSheetId="1">#REF!</definedName>
    <definedName name="URAIAN82_3" localSheetId="7">#REF!</definedName>
    <definedName name="URAIAN82_3" localSheetId="9">#REF!</definedName>
    <definedName name="URAIAN82_3" localSheetId="10">#REF!</definedName>
    <definedName name="URAIAN82_3">#REF!</definedName>
    <definedName name="URAIAN83" localSheetId="8">[65]DIV8!#REF!</definedName>
    <definedName name="URAIAN83" localSheetId="13">[65]DIV8!#REF!</definedName>
    <definedName name="URAIAN83" localSheetId="0">[65]DIV8!#REF!</definedName>
    <definedName name="URAIAN83" localSheetId="11">[65]DIV8!#REF!</definedName>
    <definedName name="URAIAN83" localSheetId="12">[65]DIV8!#REF!</definedName>
    <definedName name="URAIAN83" localSheetId="14">[65]DIV8!#REF!</definedName>
    <definedName name="URAIAN83" localSheetId="1">[65]DIV8!#REF!</definedName>
    <definedName name="URAIAN83" localSheetId="7">[65]DIV8!#REF!</definedName>
    <definedName name="URAIAN83" localSheetId="9">[65]DIV8!#REF!</definedName>
    <definedName name="URAIAN83" localSheetId="10">[65]DIV8!#REF!</definedName>
    <definedName name="URAIAN83">[65]DIV8!#REF!</definedName>
    <definedName name="Uraian841" localSheetId="8">#REF!</definedName>
    <definedName name="Uraian841" localSheetId="13">#REF!</definedName>
    <definedName name="Uraian841" localSheetId="0">#REF!</definedName>
    <definedName name="Uraian841" localSheetId="11">#REF!</definedName>
    <definedName name="Uraian841" localSheetId="12">#REF!</definedName>
    <definedName name="Uraian841" localSheetId="14">#REF!</definedName>
    <definedName name="Uraian841" localSheetId="1">#REF!</definedName>
    <definedName name="Uraian841" localSheetId="7">#REF!</definedName>
    <definedName name="Uraian841" localSheetId="9">#REF!</definedName>
    <definedName name="Uraian841" localSheetId="10">#REF!</definedName>
    <definedName name="Uraian841">#REF!</definedName>
    <definedName name="Uraian8410" localSheetId="8">#REF!</definedName>
    <definedName name="Uraian8410" localSheetId="13">#REF!</definedName>
    <definedName name="Uraian8410" localSheetId="0">#REF!</definedName>
    <definedName name="Uraian8410" localSheetId="11">#REF!</definedName>
    <definedName name="Uraian8410" localSheetId="12">#REF!</definedName>
    <definedName name="Uraian8410" localSheetId="14">#REF!</definedName>
    <definedName name="Uraian8410" localSheetId="1">#REF!</definedName>
    <definedName name="Uraian8410" localSheetId="7">#REF!</definedName>
    <definedName name="Uraian8410" localSheetId="9">#REF!</definedName>
    <definedName name="Uraian8410" localSheetId="10">#REF!</definedName>
    <definedName name="Uraian8410">#REF!</definedName>
    <definedName name="Uraian8410_1" localSheetId="8">#REF!</definedName>
    <definedName name="Uraian8410_1" localSheetId="13">#REF!</definedName>
    <definedName name="Uraian8410_1" localSheetId="0">#REF!</definedName>
    <definedName name="Uraian8410_1" localSheetId="11">#REF!</definedName>
    <definedName name="Uraian8410_1" localSheetId="12">#REF!</definedName>
    <definedName name="Uraian8410_1" localSheetId="14">#REF!</definedName>
    <definedName name="Uraian8410_1" localSheetId="1">#REF!</definedName>
    <definedName name="Uraian8410_1" localSheetId="7">#REF!</definedName>
    <definedName name="Uraian8410_1" localSheetId="9">#REF!</definedName>
    <definedName name="Uraian8410_1" localSheetId="10">#REF!</definedName>
    <definedName name="Uraian8410_1">#REF!</definedName>
    <definedName name="Uraian8410_2" localSheetId="8">#REF!</definedName>
    <definedName name="Uraian8410_2" localSheetId="13">#REF!</definedName>
    <definedName name="Uraian8410_2" localSheetId="0">#REF!</definedName>
    <definedName name="Uraian8410_2" localSheetId="11">#REF!</definedName>
    <definedName name="Uraian8410_2" localSheetId="12">#REF!</definedName>
    <definedName name="Uraian8410_2" localSheetId="14">#REF!</definedName>
    <definedName name="Uraian8410_2" localSheetId="1">#REF!</definedName>
    <definedName name="Uraian8410_2" localSheetId="7">#REF!</definedName>
    <definedName name="Uraian8410_2" localSheetId="9">#REF!</definedName>
    <definedName name="Uraian8410_2" localSheetId="10">#REF!</definedName>
    <definedName name="Uraian8410_2">#REF!</definedName>
    <definedName name="Uraian8410_3" localSheetId="8">#REF!</definedName>
    <definedName name="Uraian8410_3" localSheetId="13">#REF!</definedName>
    <definedName name="Uraian8410_3" localSheetId="0">#REF!</definedName>
    <definedName name="Uraian8410_3" localSheetId="11">#REF!</definedName>
    <definedName name="Uraian8410_3" localSheetId="12">#REF!</definedName>
    <definedName name="Uraian8410_3" localSheetId="14">#REF!</definedName>
    <definedName name="Uraian8410_3" localSheetId="1">#REF!</definedName>
    <definedName name="Uraian8410_3" localSheetId="7">#REF!</definedName>
    <definedName name="Uraian8410_3" localSheetId="9">#REF!</definedName>
    <definedName name="Uraian8410_3" localSheetId="10">#REF!</definedName>
    <definedName name="Uraian8410_3">#REF!</definedName>
    <definedName name="Uraian842" localSheetId="8">#REF!</definedName>
    <definedName name="Uraian842" localSheetId="13">#REF!</definedName>
    <definedName name="Uraian842" localSheetId="0">#REF!</definedName>
    <definedName name="Uraian842" localSheetId="11">#REF!</definedName>
    <definedName name="Uraian842" localSheetId="12">#REF!</definedName>
    <definedName name="Uraian842" localSheetId="14">#REF!</definedName>
    <definedName name="Uraian842" localSheetId="1">#REF!</definedName>
    <definedName name="Uraian842" localSheetId="7">#REF!</definedName>
    <definedName name="Uraian842" localSheetId="9">#REF!</definedName>
    <definedName name="Uraian842" localSheetId="10">#REF!</definedName>
    <definedName name="Uraian842">#REF!</definedName>
    <definedName name="Uraian842_1" localSheetId="8">#REF!</definedName>
    <definedName name="Uraian842_1" localSheetId="13">#REF!</definedName>
    <definedName name="Uraian842_1" localSheetId="0">#REF!</definedName>
    <definedName name="Uraian842_1" localSheetId="11">#REF!</definedName>
    <definedName name="Uraian842_1" localSheetId="12">#REF!</definedName>
    <definedName name="Uraian842_1" localSheetId="14">#REF!</definedName>
    <definedName name="Uraian842_1" localSheetId="1">#REF!</definedName>
    <definedName name="Uraian842_1" localSheetId="7">#REF!</definedName>
    <definedName name="Uraian842_1" localSheetId="9">#REF!</definedName>
    <definedName name="Uraian842_1" localSheetId="10">#REF!</definedName>
    <definedName name="Uraian842_1">#REF!</definedName>
    <definedName name="Uraian842_2" localSheetId="8">#REF!</definedName>
    <definedName name="Uraian842_2" localSheetId="13">#REF!</definedName>
    <definedName name="Uraian842_2" localSheetId="0">#REF!</definedName>
    <definedName name="Uraian842_2" localSheetId="11">#REF!</definedName>
    <definedName name="Uraian842_2" localSheetId="12">#REF!</definedName>
    <definedName name="Uraian842_2" localSheetId="14">#REF!</definedName>
    <definedName name="Uraian842_2" localSheetId="1">#REF!</definedName>
    <definedName name="Uraian842_2" localSheetId="7">#REF!</definedName>
    <definedName name="Uraian842_2" localSheetId="9">#REF!</definedName>
    <definedName name="Uraian842_2" localSheetId="10">#REF!</definedName>
    <definedName name="Uraian842_2">#REF!</definedName>
    <definedName name="Uraian842_3" localSheetId="8">#REF!</definedName>
    <definedName name="Uraian842_3" localSheetId="13">#REF!</definedName>
    <definedName name="Uraian842_3" localSheetId="0">#REF!</definedName>
    <definedName name="Uraian842_3" localSheetId="11">#REF!</definedName>
    <definedName name="Uraian842_3" localSheetId="12">#REF!</definedName>
    <definedName name="Uraian842_3" localSheetId="14">#REF!</definedName>
    <definedName name="Uraian842_3" localSheetId="1">#REF!</definedName>
    <definedName name="Uraian842_3" localSheetId="7">#REF!</definedName>
    <definedName name="Uraian842_3" localSheetId="9">#REF!</definedName>
    <definedName name="Uraian842_3" localSheetId="10">#REF!</definedName>
    <definedName name="Uraian842_3">#REF!</definedName>
    <definedName name="Uraian844" localSheetId="8">#REF!</definedName>
    <definedName name="Uraian844" localSheetId="13">#REF!</definedName>
    <definedName name="Uraian844" localSheetId="0">#REF!</definedName>
    <definedName name="Uraian844" localSheetId="11">#REF!</definedName>
    <definedName name="Uraian844" localSheetId="12">#REF!</definedName>
    <definedName name="Uraian844" localSheetId="14">#REF!</definedName>
    <definedName name="Uraian844" localSheetId="1">#REF!</definedName>
    <definedName name="Uraian844" localSheetId="7">#REF!</definedName>
    <definedName name="Uraian844" localSheetId="9">#REF!</definedName>
    <definedName name="Uraian844" localSheetId="10">#REF!</definedName>
    <definedName name="Uraian844">#REF!</definedName>
    <definedName name="Uraian845" localSheetId="8">#REF!</definedName>
    <definedName name="Uraian845" localSheetId="13">#REF!</definedName>
    <definedName name="Uraian845" localSheetId="0">#REF!</definedName>
    <definedName name="Uraian845" localSheetId="11">#REF!</definedName>
    <definedName name="Uraian845" localSheetId="12">#REF!</definedName>
    <definedName name="Uraian845" localSheetId="14">#REF!</definedName>
    <definedName name="Uraian845" localSheetId="1">#REF!</definedName>
    <definedName name="Uraian845" localSheetId="7">#REF!</definedName>
    <definedName name="Uraian845" localSheetId="9">#REF!</definedName>
    <definedName name="Uraian845" localSheetId="10">#REF!</definedName>
    <definedName name="Uraian845">#REF!</definedName>
    <definedName name="Uraian846" localSheetId="8">#REF!</definedName>
    <definedName name="Uraian846" localSheetId="13">#REF!</definedName>
    <definedName name="Uraian846" localSheetId="0">#REF!</definedName>
    <definedName name="Uraian846" localSheetId="11">#REF!</definedName>
    <definedName name="Uraian846" localSheetId="12">#REF!</definedName>
    <definedName name="Uraian846" localSheetId="14">#REF!</definedName>
    <definedName name="Uraian846" localSheetId="1">#REF!</definedName>
    <definedName name="Uraian846" localSheetId="7">#REF!</definedName>
    <definedName name="Uraian846" localSheetId="9">#REF!</definedName>
    <definedName name="Uraian846" localSheetId="10">#REF!</definedName>
    <definedName name="Uraian846">#REF!</definedName>
    <definedName name="Uraian846_1" localSheetId="8">#REF!</definedName>
    <definedName name="Uraian846_1" localSheetId="13">#REF!</definedName>
    <definedName name="Uraian846_1" localSheetId="0">#REF!</definedName>
    <definedName name="Uraian846_1" localSheetId="11">#REF!</definedName>
    <definedName name="Uraian846_1" localSheetId="12">#REF!</definedName>
    <definedName name="Uraian846_1" localSheetId="14">#REF!</definedName>
    <definedName name="Uraian846_1" localSheetId="1">#REF!</definedName>
    <definedName name="Uraian846_1" localSheetId="7">#REF!</definedName>
    <definedName name="Uraian846_1" localSheetId="9">#REF!</definedName>
    <definedName name="Uraian846_1" localSheetId="10">#REF!</definedName>
    <definedName name="Uraian846_1">#REF!</definedName>
    <definedName name="Uraian846_2" localSheetId="8">#REF!</definedName>
    <definedName name="Uraian846_2" localSheetId="13">#REF!</definedName>
    <definedName name="Uraian846_2" localSheetId="0">#REF!</definedName>
    <definedName name="Uraian846_2" localSheetId="11">#REF!</definedName>
    <definedName name="Uraian846_2" localSheetId="12">#REF!</definedName>
    <definedName name="Uraian846_2" localSheetId="14">#REF!</definedName>
    <definedName name="Uraian846_2" localSheetId="1">#REF!</definedName>
    <definedName name="Uraian846_2" localSheetId="7">#REF!</definedName>
    <definedName name="Uraian846_2" localSheetId="9">#REF!</definedName>
    <definedName name="Uraian846_2" localSheetId="10">#REF!</definedName>
    <definedName name="Uraian846_2">#REF!</definedName>
    <definedName name="Uraian846_3" localSheetId="8">#REF!</definedName>
    <definedName name="Uraian846_3" localSheetId="13">#REF!</definedName>
    <definedName name="Uraian846_3" localSheetId="0">#REF!</definedName>
    <definedName name="Uraian846_3" localSheetId="11">#REF!</definedName>
    <definedName name="Uraian846_3" localSheetId="12">#REF!</definedName>
    <definedName name="Uraian846_3" localSheetId="14">#REF!</definedName>
    <definedName name="Uraian846_3" localSheetId="1">#REF!</definedName>
    <definedName name="Uraian846_3" localSheetId="7">#REF!</definedName>
    <definedName name="Uraian846_3" localSheetId="9">#REF!</definedName>
    <definedName name="Uraian846_3" localSheetId="10">#REF!</definedName>
    <definedName name="Uraian846_3">#REF!</definedName>
    <definedName name="Uraian847" localSheetId="8">#REF!</definedName>
    <definedName name="Uraian847" localSheetId="13">#REF!</definedName>
    <definedName name="Uraian847" localSheetId="0">#REF!</definedName>
    <definedName name="Uraian847" localSheetId="11">#REF!</definedName>
    <definedName name="Uraian847" localSheetId="12">#REF!</definedName>
    <definedName name="Uraian847" localSheetId="14">#REF!</definedName>
    <definedName name="Uraian847" localSheetId="1">#REF!</definedName>
    <definedName name="Uraian847" localSheetId="7">#REF!</definedName>
    <definedName name="Uraian847" localSheetId="9">#REF!</definedName>
    <definedName name="Uraian847" localSheetId="10">#REF!</definedName>
    <definedName name="Uraian847">#REF!</definedName>
    <definedName name="Uraian847_1" localSheetId="8">#REF!</definedName>
    <definedName name="Uraian847_1" localSheetId="13">#REF!</definedName>
    <definedName name="Uraian847_1" localSheetId="0">#REF!</definedName>
    <definedName name="Uraian847_1" localSheetId="11">#REF!</definedName>
    <definedName name="Uraian847_1" localSheetId="12">#REF!</definedName>
    <definedName name="Uraian847_1" localSheetId="14">#REF!</definedName>
    <definedName name="Uraian847_1" localSheetId="1">#REF!</definedName>
    <definedName name="Uraian847_1" localSheetId="7">#REF!</definedName>
    <definedName name="Uraian847_1" localSheetId="9">#REF!</definedName>
    <definedName name="Uraian847_1" localSheetId="10">#REF!</definedName>
    <definedName name="Uraian847_1">#REF!</definedName>
    <definedName name="Uraian847_2" localSheetId="8">#REF!</definedName>
    <definedName name="Uraian847_2" localSheetId="13">#REF!</definedName>
    <definedName name="Uraian847_2" localSheetId="0">#REF!</definedName>
    <definedName name="Uraian847_2" localSheetId="11">#REF!</definedName>
    <definedName name="Uraian847_2" localSheetId="12">#REF!</definedName>
    <definedName name="Uraian847_2" localSheetId="14">#REF!</definedName>
    <definedName name="Uraian847_2" localSheetId="1">#REF!</definedName>
    <definedName name="Uraian847_2" localSheetId="7">#REF!</definedName>
    <definedName name="Uraian847_2" localSheetId="9">#REF!</definedName>
    <definedName name="Uraian847_2" localSheetId="10">#REF!</definedName>
    <definedName name="Uraian847_2">#REF!</definedName>
    <definedName name="Uraian847_3" localSheetId="8">#REF!</definedName>
    <definedName name="Uraian847_3" localSheetId="13">#REF!</definedName>
    <definedName name="Uraian847_3" localSheetId="0">#REF!</definedName>
    <definedName name="Uraian847_3" localSheetId="11">#REF!</definedName>
    <definedName name="Uraian847_3" localSheetId="12">#REF!</definedName>
    <definedName name="Uraian847_3" localSheetId="14">#REF!</definedName>
    <definedName name="Uraian847_3" localSheetId="1">#REF!</definedName>
    <definedName name="Uraian847_3" localSheetId="7">#REF!</definedName>
    <definedName name="Uraian847_3" localSheetId="9">#REF!</definedName>
    <definedName name="Uraian847_3" localSheetId="10">#REF!</definedName>
    <definedName name="Uraian847_3">#REF!</definedName>
    <definedName name="URAIAN910" localSheetId="8">#REF!</definedName>
    <definedName name="URAIAN910" localSheetId="13">#REF!</definedName>
    <definedName name="URAIAN910" localSheetId="0">#REF!</definedName>
    <definedName name="URAIAN910" localSheetId="11">#REF!</definedName>
    <definedName name="URAIAN910" localSheetId="12">#REF!</definedName>
    <definedName name="URAIAN910" localSheetId="14">#REF!</definedName>
    <definedName name="URAIAN910" localSheetId="1">#REF!</definedName>
    <definedName name="URAIAN910" localSheetId="7">#REF!</definedName>
    <definedName name="URAIAN910" localSheetId="9">#REF!</definedName>
    <definedName name="URAIAN910" localSheetId="10">#REF!</definedName>
    <definedName name="URAIAN910">#REF!</definedName>
    <definedName name="URAIAN911" localSheetId="8">#REF!</definedName>
    <definedName name="URAIAN911" localSheetId="13">#REF!</definedName>
    <definedName name="URAIAN911" localSheetId="0">#REF!</definedName>
    <definedName name="URAIAN911" localSheetId="11">#REF!</definedName>
    <definedName name="URAIAN911" localSheetId="12">#REF!</definedName>
    <definedName name="URAIAN911" localSheetId="14">#REF!</definedName>
    <definedName name="URAIAN911" localSheetId="1">#REF!</definedName>
    <definedName name="URAIAN911" localSheetId="7">#REF!</definedName>
    <definedName name="URAIAN911" localSheetId="9">#REF!</definedName>
    <definedName name="URAIAN911" localSheetId="10">#REF!</definedName>
    <definedName name="URAIAN911">#REF!</definedName>
    <definedName name="URAIAN912" localSheetId="8">#REF!</definedName>
    <definedName name="URAIAN912" localSheetId="13">#REF!</definedName>
    <definedName name="URAIAN912" localSheetId="0">#REF!</definedName>
    <definedName name="URAIAN912" localSheetId="11">#REF!</definedName>
    <definedName name="URAIAN912" localSheetId="12">#REF!</definedName>
    <definedName name="URAIAN912" localSheetId="14">#REF!</definedName>
    <definedName name="URAIAN912" localSheetId="1">#REF!</definedName>
    <definedName name="URAIAN912" localSheetId="7">#REF!</definedName>
    <definedName name="URAIAN912" localSheetId="9">#REF!</definedName>
    <definedName name="URAIAN912" localSheetId="10">#REF!</definedName>
    <definedName name="URAIAN912">#REF!</definedName>
    <definedName name="URAIAN913" localSheetId="8">#REF!</definedName>
    <definedName name="URAIAN913" localSheetId="13">#REF!</definedName>
    <definedName name="URAIAN913" localSheetId="0">#REF!</definedName>
    <definedName name="URAIAN913" localSheetId="11">#REF!</definedName>
    <definedName name="URAIAN913" localSheetId="12">#REF!</definedName>
    <definedName name="URAIAN913" localSheetId="14">#REF!</definedName>
    <definedName name="URAIAN913" localSheetId="1">#REF!</definedName>
    <definedName name="URAIAN913" localSheetId="7">#REF!</definedName>
    <definedName name="URAIAN913" localSheetId="9">#REF!</definedName>
    <definedName name="URAIAN913" localSheetId="10">#REF!</definedName>
    <definedName name="URAIAN913">#REF!</definedName>
    <definedName name="URAIAN914" localSheetId="8">#REF!</definedName>
    <definedName name="URAIAN914" localSheetId="13">#REF!</definedName>
    <definedName name="URAIAN914" localSheetId="0">#REF!</definedName>
    <definedName name="URAIAN914" localSheetId="11">#REF!</definedName>
    <definedName name="URAIAN914" localSheetId="12">#REF!</definedName>
    <definedName name="URAIAN914" localSheetId="14">#REF!</definedName>
    <definedName name="URAIAN914" localSheetId="1">#REF!</definedName>
    <definedName name="URAIAN914" localSheetId="7">#REF!</definedName>
    <definedName name="URAIAN914" localSheetId="9">#REF!</definedName>
    <definedName name="URAIAN914" localSheetId="10">#REF!</definedName>
    <definedName name="URAIAN914">#REF!</definedName>
    <definedName name="URAIAN915" localSheetId="8">#REF!</definedName>
    <definedName name="URAIAN915" localSheetId="13">#REF!</definedName>
    <definedName name="URAIAN915" localSheetId="0">#REF!</definedName>
    <definedName name="URAIAN915" localSheetId="11">#REF!</definedName>
    <definedName name="URAIAN915" localSheetId="12">#REF!</definedName>
    <definedName name="URAIAN915" localSheetId="14">#REF!</definedName>
    <definedName name="URAIAN915" localSheetId="1">#REF!</definedName>
    <definedName name="URAIAN915" localSheetId="7">#REF!</definedName>
    <definedName name="URAIAN915" localSheetId="9">#REF!</definedName>
    <definedName name="URAIAN915" localSheetId="10">#REF!</definedName>
    <definedName name="URAIAN915">#REF!</definedName>
    <definedName name="URAIAN916" localSheetId="8">#REF!</definedName>
    <definedName name="URAIAN916" localSheetId="13">#REF!</definedName>
    <definedName name="URAIAN916" localSheetId="0">#REF!</definedName>
    <definedName name="URAIAN916" localSheetId="11">#REF!</definedName>
    <definedName name="URAIAN916" localSheetId="12">#REF!</definedName>
    <definedName name="URAIAN916" localSheetId="14">#REF!</definedName>
    <definedName name="URAIAN916" localSheetId="1">#REF!</definedName>
    <definedName name="URAIAN916" localSheetId="7">#REF!</definedName>
    <definedName name="URAIAN916" localSheetId="9">#REF!</definedName>
    <definedName name="URAIAN916" localSheetId="10">#REF!</definedName>
    <definedName name="URAIAN916">#REF!</definedName>
    <definedName name="URAIAN917" localSheetId="8">#REF!</definedName>
    <definedName name="URAIAN917" localSheetId="13">#REF!</definedName>
    <definedName name="URAIAN917" localSheetId="0">#REF!</definedName>
    <definedName name="URAIAN917" localSheetId="11">#REF!</definedName>
    <definedName name="URAIAN917" localSheetId="12">#REF!</definedName>
    <definedName name="URAIAN917" localSheetId="14">#REF!</definedName>
    <definedName name="URAIAN917" localSheetId="1">#REF!</definedName>
    <definedName name="URAIAN917" localSheetId="7">#REF!</definedName>
    <definedName name="URAIAN917" localSheetId="9">#REF!</definedName>
    <definedName name="URAIAN917" localSheetId="10">#REF!</definedName>
    <definedName name="URAIAN917">#REF!</definedName>
    <definedName name="URAIAN918" localSheetId="8">#REF!</definedName>
    <definedName name="URAIAN918" localSheetId="13">#REF!</definedName>
    <definedName name="URAIAN918" localSheetId="0">#REF!</definedName>
    <definedName name="URAIAN918" localSheetId="11">#REF!</definedName>
    <definedName name="URAIAN918" localSheetId="12">#REF!</definedName>
    <definedName name="URAIAN918" localSheetId="14">#REF!</definedName>
    <definedName name="URAIAN918" localSheetId="1">#REF!</definedName>
    <definedName name="URAIAN918" localSheetId="7">#REF!</definedName>
    <definedName name="URAIAN918" localSheetId="9">#REF!</definedName>
    <definedName name="URAIAN918" localSheetId="10">#REF!</definedName>
    <definedName name="URAIAN918">#REF!</definedName>
    <definedName name="URAIAN919" localSheetId="8">#REF!</definedName>
    <definedName name="URAIAN919" localSheetId="13">#REF!</definedName>
    <definedName name="URAIAN919" localSheetId="0">#REF!</definedName>
    <definedName name="URAIAN919" localSheetId="11">#REF!</definedName>
    <definedName name="URAIAN919" localSheetId="12">#REF!</definedName>
    <definedName name="URAIAN919" localSheetId="14">#REF!</definedName>
    <definedName name="URAIAN919" localSheetId="1">#REF!</definedName>
    <definedName name="URAIAN919" localSheetId="7">#REF!</definedName>
    <definedName name="URAIAN919" localSheetId="9">#REF!</definedName>
    <definedName name="URAIAN919" localSheetId="10">#REF!</definedName>
    <definedName name="URAIAN919">#REF!</definedName>
    <definedName name="URAIAN920" localSheetId="8">#REF!</definedName>
    <definedName name="URAIAN920" localSheetId="13">#REF!</definedName>
    <definedName name="URAIAN920" localSheetId="0">#REF!</definedName>
    <definedName name="URAIAN920" localSheetId="11">#REF!</definedName>
    <definedName name="URAIAN920" localSheetId="12">#REF!</definedName>
    <definedName name="URAIAN920" localSheetId="14">#REF!</definedName>
    <definedName name="URAIAN920" localSheetId="1">#REF!</definedName>
    <definedName name="URAIAN920" localSheetId="7">#REF!</definedName>
    <definedName name="URAIAN920" localSheetId="9">#REF!</definedName>
    <definedName name="URAIAN920" localSheetId="10">#REF!</definedName>
    <definedName name="URAIAN920">#REF!</definedName>
    <definedName name="URAIAN94" localSheetId="8">#REF!</definedName>
    <definedName name="URAIAN94" localSheetId="13">#REF!</definedName>
    <definedName name="URAIAN94" localSheetId="0">#REF!</definedName>
    <definedName name="URAIAN94" localSheetId="11">#REF!</definedName>
    <definedName name="URAIAN94" localSheetId="12">#REF!</definedName>
    <definedName name="URAIAN94" localSheetId="14">#REF!</definedName>
    <definedName name="URAIAN94" localSheetId="1">#REF!</definedName>
    <definedName name="URAIAN94" localSheetId="7">#REF!</definedName>
    <definedName name="URAIAN94" localSheetId="9">#REF!</definedName>
    <definedName name="URAIAN94" localSheetId="10">#REF!</definedName>
    <definedName name="URAIAN94">#REF!</definedName>
    <definedName name="URAIAN95" localSheetId="8">#REF!</definedName>
    <definedName name="URAIAN95" localSheetId="13">#REF!</definedName>
    <definedName name="URAIAN95" localSheetId="0">#REF!</definedName>
    <definedName name="URAIAN95" localSheetId="11">#REF!</definedName>
    <definedName name="URAIAN95" localSheetId="12">#REF!</definedName>
    <definedName name="URAIAN95" localSheetId="14">#REF!</definedName>
    <definedName name="URAIAN95" localSheetId="1">#REF!</definedName>
    <definedName name="URAIAN95" localSheetId="7">#REF!</definedName>
    <definedName name="URAIAN95" localSheetId="9">#REF!</definedName>
    <definedName name="URAIAN95" localSheetId="10">#REF!</definedName>
    <definedName name="URAIAN95">#REF!</definedName>
    <definedName name="URAIAN96" localSheetId="8">#REF!</definedName>
    <definedName name="URAIAN96" localSheetId="13">#REF!</definedName>
    <definedName name="URAIAN96" localSheetId="0">#REF!</definedName>
    <definedName name="URAIAN96" localSheetId="11">#REF!</definedName>
    <definedName name="URAIAN96" localSheetId="12">#REF!</definedName>
    <definedName name="URAIAN96" localSheetId="14">#REF!</definedName>
    <definedName name="URAIAN96" localSheetId="1">#REF!</definedName>
    <definedName name="URAIAN96" localSheetId="7">#REF!</definedName>
    <definedName name="URAIAN96" localSheetId="9">#REF!</definedName>
    <definedName name="URAIAN96" localSheetId="10">#REF!</definedName>
    <definedName name="URAIAN96">#REF!</definedName>
    <definedName name="URAIAN97" localSheetId="8">#REF!</definedName>
    <definedName name="URAIAN97" localSheetId="13">#REF!</definedName>
    <definedName name="URAIAN97" localSheetId="0">#REF!</definedName>
    <definedName name="URAIAN97" localSheetId="11">#REF!</definedName>
    <definedName name="URAIAN97" localSheetId="12">#REF!</definedName>
    <definedName name="URAIAN97" localSheetId="14">#REF!</definedName>
    <definedName name="URAIAN97" localSheetId="1">#REF!</definedName>
    <definedName name="URAIAN97" localSheetId="7">#REF!</definedName>
    <definedName name="URAIAN97" localSheetId="9">#REF!</definedName>
    <definedName name="URAIAN97" localSheetId="10">#REF!</definedName>
    <definedName name="URAIAN97">#REF!</definedName>
    <definedName name="URAIAN98" localSheetId="8">#REF!</definedName>
    <definedName name="URAIAN98" localSheetId="13">#REF!</definedName>
    <definedName name="URAIAN98" localSheetId="0">#REF!</definedName>
    <definedName name="URAIAN98" localSheetId="11">#REF!</definedName>
    <definedName name="URAIAN98" localSheetId="12">#REF!</definedName>
    <definedName name="URAIAN98" localSheetId="14">#REF!</definedName>
    <definedName name="URAIAN98" localSheetId="1">#REF!</definedName>
    <definedName name="URAIAN98" localSheetId="7">#REF!</definedName>
    <definedName name="URAIAN98" localSheetId="9">#REF!</definedName>
    <definedName name="URAIAN98" localSheetId="10">#REF!</definedName>
    <definedName name="URAIAN98">#REF!</definedName>
    <definedName name="URAIAN99" localSheetId="8">#REF!</definedName>
    <definedName name="URAIAN99" localSheetId="13">#REF!</definedName>
    <definedName name="URAIAN99" localSheetId="0">#REF!</definedName>
    <definedName name="URAIAN99" localSheetId="11">#REF!</definedName>
    <definedName name="URAIAN99" localSheetId="12">#REF!</definedName>
    <definedName name="URAIAN99" localSheetId="14">#REF!</definedName>
    <definedName name="URAIAN99" localSheetId="1">#REF!</definedName>
    <definedName name="URAIAN99" localSheetId="7">#REF!</definedName>
    <definedName name="URAIAN99" localSheetId="9">#REF!</definedName>
    <definedName name="URAIAN99" localSheetId="10">#REF!</definedName>
    <definedName name="URAIAN99">#REF!</definedName>
    <definedName name="URAIANGEOTEKSTIL" localSheetId="8">[14]NP!#REF!</definedName>
    <definedName name="URAIANGEOTEKSTIL" localSheetId="13">[14]NP!#REF!</definedName>
    <definedName name="URAIANGEOTEKSTIL" localSheetId="0">[14]NP!#REF!</definedName>
    <definedName name="URAIANGEOTEKSTIL" localSheetId="11">[14]NP!#REF!</definedName>
    <definedName name="URAIANGEOTEKSTIL" localSheetId="12">[14]NP!#REF!</definedName>
    <definedName name="URAIANGEOTEKSTIL" localSheetId="14">[14]NP!#REF!</definedName>
    <definedName name="URAIANGEOTEKSTIL" localSheetId="1">[14]NP!#REF!</definedName>
    <definedName name="URAIANGEOTEKSTIL" localSheetId="7">[14]NP!#REF!</definedName>
    <definedName name="URAIANGEOTEKSTIL" localSheetId="9">[14]NP!#REF!</definedName>
    <definedName name="URAIANGEOTEKSTIL" localSheetId="10">[14]NP!#REF!</definedName>
    <definedName name="URAIANGEOTEKSTIL">[14]NP!#REF!</definedName>
    <definedName name="URAIANLatasirK" localSheetId="8">#REF!</definedName>
    <definedName name="URAIANLatasirK" localSheetId="13">#REF!</definedName>
    <definedName name="URAIANLatasirK" localSheetId="0">#REF!</definedName>
    <definedName name="URAIANLatasirK" localSheetId="11">#REF!</definedName>
    <definedName name="URAIANLatasirK" localSheetId="12">#REF!</definedName>
    <definedName name="URAIANLatasirK" localSheetId="14">#REF!</definedName>
    <definedName name="URAIANLatasirK" localSheetId="1">#REF!</definedName>
    <definedName name="URAIANLatasirK" localSheetId="7">#REF!</definedName>
    <definedName name="URAIANLatasirK" localSheetId="9">#REF!</definedName>
    <definedName name="URAIANLatasirK" localSheetId="10">#REF!</definedName>
    <definedName name="URAIANLatasirK">#REF!</definedName>
    <definedName name="URAIANLatasirKL" localSheetId="8">#REF!</definedName>
    <definedName name="URAIANLatasirKL" localSheetId="13">#REF!</definedName>
    <definedName name="URAIANLatasirKL" localSheetId="0">#REF!</definedName>
    <definedName name="URAIANLatasirKL" localSheetId="11">#REF!</definedName>
    <definedName name="URAIANLatasirKL" localSheetId="12">#REF!</definedName>
    <definedName name="URAIANLatasirKL" localSheetId="14">#REF!</definedName>
    <definedName name="URAIANLatasirKL" localSheetId="1">#REF!</definedName>
    <definedName name="URAIANLatasirKL" localSheetId="7">#REF!</definedName>
    <definedName name="URAIANLatasirKL" localSheetId="9">#REF!</definedName>
    <definedName name="URAIANLatasirKL" localSheetId="10">#REF!</definedName>
    <definedName name="URAIANLatasirKL">#REF!</definedName>
    <definedName name="urinoir" localSheetId="8">'[33]harga lama'!#REF!</definedName>
    <definedName name="urinoir" localSheetId="13">'[33]harga lama'!#REF!</definedName>
    <definedName name="urinoir" localSheetId="0">'[33]harga lama'!#REF!</definedName>
    <definedName name="urinoir" localSheetId="11">'[33]harga lama'!#REF!</definedName>
    <definedName name="urinoir" localSheetId="12">'[33]harga lama'!#REF!</definedName>
    <definedName name="urinoir" localSheetId="14">'[33]harga lama'!#REF!</definedName>
    <definedName name="urinoir" localSheetId="1">'[33]harga lama'!#REF!</definedName>
    <definedName name="urinoir" localSheetId="7">'[33]harga lama'!#REF!</definedName>
    <definedName name="urinoir" localSheetId="9">'[33]harga lama'!#REF!</definedName>
    <definedName name="urinoir" localSheetId="10">'[33]harga lama'!#REF!</definedName>
    <definedName name="urinoir">'[33]harga lama'!#REF!</definedName>
    <definedName name="UTAIAN7614c" localSheetId="8">[14]NP!#REF!</definedName>
    <definedName name="UTAIAN7614c" localSheetId="13">[14]NP!#REF!</definedName>
    <definedName name="UTAIAN7614c" localSheetId="0">[14]NP!#REF!</definedName>
    <definedName name="UTAIAN7614c" localSheetId="11">[14]NP!#REF!</definedName>
    <definedName name="UTAIAN7614c" localSheetId="12">[14]NP!#REF!</definedName>
    <definedName name="UTAIAN7614c" localSheetId="14">[14]NP!#REF!</definedName>
    <definedName name="UTAIAN7614c" localSheetId="1">[14]NP!#REF!</definedName>
    <definedName name="UTAIAN7614c" localSheetId="7">[14]NP!#REF!</definedName>
    <definedName name="UTAIAN7614c" localSheetId="9">[14]NP!#REF!</definedName>
    <definedName name="UTAIAN7614c" localSheetId="10">[14]NP!#REF!</definedName>
    <definedName name="UTAIAN7614c">[14]NP!#REF!</definedName>
    <definedName name="UTAIAN7614c_1" localSheetId="8">#REF!</definedName>
    <definedName name="UTAIAN7614c_1" localSheetId="13">#REF!</definedName>
    <definedName name="UTAIAN7614c_1" localSheetId="0">#REF!</definedName>
    <definedName name="UTAIAN7614c_1" localSheetId="11">#REF!</definedName>
    <definedName name="UTAIAN7614c_1" localSheetId="12">#REF!</definedName>
    <definedName name="UTAIAN7614c_1" localSheetId="14">#REF!</definedName>
    <definedName name="UTAIAN7614c_1" localSheetId="1">#REF!</definedName>
    <definedName name="UTAIAN7614c_1" localSheetId="7">#REF!</definedName>
    <definedName name="UTAIAN7614c_1" localSheetId="9">#REF!</definedName>
    <definedName name="UTAIAN7614c_1" localSheetId="10">#REF!</definedName>
    <definedName name="UTAIAN7614c_1">#REF!</definedName>
    <definedName name="UTAIAN7614c_2" localSheetId="8">#REF!</definedName>
    <definedName name="UTAIAN7614c_2" localSheetId="13">#REF!</definedName>
    <definedName name="UTAIAN7614c_2" localSheetId="0">#REF!</definedName>
    <definedName name="UTAIAN7614c_2" localSheetId="11">#REF!</definedName>
    <definedName name="UTAIAN7614c_2" localSheetId="12">#REF!</definedName>
    <definedName name="UTAIAN7614c_2" localSheetId="14">#REF!</definedName>
    <definedName name="UTAIAN7614c_2" localSheetId="1">#REF!</definedName>
    <definedName name="UTAIAN7614c_2" localSheetId="7">#REF!</definedName>
    <definedName name="UTAIAN7614c_2" localSheetId="9">#REF!</definedName>
    <definedName name="UTAIAN7614c_2" localSheetId="10">#REF!</definedName>
    <definedName name="UTAIAN7614c_2">#REF!</definedName>
    <definedName name="UTAIAN7614c_3" localSheetId="8">#REF!</definedName>
    <definedName name="UTAIAN7614c_3" localSheetId="13">#REF!</definedName>
    <definedName name="UTAIAN7614c_3" localSheetId="0">#REF!</definedName>
    <definedName name="UTAIAN7614c_3" localSheetId="11">#REF!</definedName>
    <definedName name="UTAIAN7614c_3" localSheetId="12">#REF!</definedName>
    <definedName name="UTAIAN7614c_3" localSheetId="14">#REF!</definedName>
    <definedName name="UTAIAN7614c_3" localSheetId="1">#REF!</definedName>
    <definedName name="UTAIAN7614c_3" localSheetId="7">#REF!</definedName>
    <definedName name="UTAIAN7614c_3" localSheetId="9">#REF!</definedName>
    <definedName name="UTAIAN7614c_3" localSheetId="10">#REF!</definedName>
    <definedName name="UTAIAN7614c_3">#REF!</definedName>
    <definedName name="UTAMA" localSheetId="8">#REF!</definedName>
    <definedName name="UTAMA" localSheetId="13">#REF!</definedName>
    <definedName name="UTAMA" localSheetId="0">#REF!</definedName>
    <definedName name="UTAMA" localSheetId="11">#REF!</definedName>
    <definedName name="UTAMA" localSheetId="12">#REF!</definedName>
    <definedName name="UTAMA" localSheetId="14">#REF!</definedName>
    <definedName name="UTAMA" localSheetId="1">#REF!</definedName>
    <definedName name="UTAMA" localSheetId="7">#REF!</definedName>
    <definedName name="UTAMA" localSheetId="9">#REF!</definedName>
    <definedName name="UTAMA" localSheetId="10">#REF!</definedName>
    <definedName name="UTAMA">#REF!</definedName>
    <definedName name="V" localSheetId="8">[1]Menu!#REF!</definedName>
    <definedName name="V" localSheetId="13">[1]Menu!#REF!</definedName>
    <definedName name="V" localSheetId="0">[1]Menu!#REF!</definedName>
    <definedName name="V" localSheetId="11">[1]Menu!#REF!</definedName>
    <definedName name="V" localSheetId="12">[1]Menu!#REF!</definedName>
    <definedName name="V" localSheetId="14">[1]Menu!#REF!</definedName>
    <definedName name="V" localSheetId="1">[1]Menu!#REF!</definedName>
    <definedName name="V" localSheetId="7">[1]Menu!#REF!</definedName>
    <definedName name="V" localSheetId="9">[1]Menu!#REF!</definedName>
    <definedName name="V" localSheetId="10">[1]Menu!#REF!</definedName>
    <definedName name="V">[1]Menu!#REF!</definedName>
    <definedName name="V_3" localSheetId="8">[69]Menu!#REF!</definedName>
    <definedName name="V_3" localSheetId="13">[69]Menu!#REF!</definedName>
    <definedName name="V_3" localSheetId="0">[69]Menu!#REF!</definedName>
    <definedName name="V_3" localSheetId="11">[69]Menu!#REF!</definedName>
    <definedName name="V_3" localSheetId="12">[69]Menu!#REF!</definedName>
    <definedName name="V_3" localSheetId="14">[69]Menu!#REF!</definedName>
    <definedName name="V_3" localSheetId="1">[69]Menu!#REF!</definedName>
    <definedName name="V_3" localSheetId="7">[69]Menu!#REF!</definedName>
    <definedName name="V_3" localSheetId="9">[69]Menu!#REF!</definedName>
    <definedName name="V_3" localSheetId="10">[69]Menu!#REF!</definedName>
    <definedName name="V_3">[69]Menu!#REF!</definedName>
    <definedName name="VCDD3p" localSheetId="8">'[10]KPVC_BD '!#REF!</definedName>
    <definedName name="VCDD3p" localSheetId="13">'[10]KPVC_BD '!#REF!</definedName>
    <definedName name="VCDD3p" localSheetId="0">'[10]KPVC_BD '!#REF!</definedName>
    <definedName name="VCDD3p" localSheetId="11">'[10]KPVC_BD '!#REF!</definedName>
    <definedName name="VCDD3p" localSheetId="12">'[10]KPVC_BD '!#REF!</definedName>
    <definedName name="VCDD3p" localSheetId="14">'[10]KPVC_BD '!#REF!</definedName>
    <definedName name="VCDD3p" localSheetId="1">'[10]KPVC_BD '!#REF!</definedName>
    <definedName name="VCDD3p" localSheetId="7">'[10]KPVC_BD '!#REF!</definedName>
    <definedName name="VCDD3p" localSheetId="9">'[10]KPVC_BD '!#REF!</definedName>
    <definedName name="VCDD3p" localSheetId="10">'[10]KPVC_BD '!#REF!</definedName>
    <definedName name="VCDD3p">'[10]KPVC_BD '!#REF!</definedName>
    <definedName name="VCHT" localSheetId="8">#REF!</definedName>
    <definedName name="VCHT" localSheetId="13">#REF!</definedName>
    <definedName name="VCHT" localSheetId="0">#REF!</definedName>
    <definedName name="VCHT" localSheetId="11">#REF!</definedName>
    <definedName name="VCHT" localSheetId="12">#REF!</definedName>
    <definedName name="VCHT" localSheetId="14">#REF!</definedName>
    <definedName name="VCHT" localSheetId="1">#REF!</definedName>
    <definedName name="VCHT" localSheetId="7">#REF!</definedName>
    <definedName name="VCHT" localSheetId="9">#REF!</definedName>
    <definedName name="VCHT" localSheetId="10">#REF!</definedName>
    <definedName name="VCHT">#REF!</definedName>
    <definedName name="VCTT" localSheetId="8">#REF!</definedName>
    <definedName name="VCTT" localSheetId="13">#REF!</definedName>
    <definedName name="VCTT" localSheetId="0">#REF!</definedName>
    <definedName name="VCTT" localSheetId="11">#REF!</definedName>
    <definedName name="VCTT" localSheetId="12">#REF!</definedName>
    <definedName name="VCTT" localSheetId="14">#REF!</definedName>
    <definedName name="VCTT" localSheetId="1">#REF!</definedName>
    <definedName name="VCTT" localSheetId="7">#REF!</definedName>
    <definedName name="VCTT" localSheetId="9">#REF!</definedName>
    <definedName name="VCTT" localSheetId="10">#REF!</definedName>
    <definedName name="VCTT">#REF!</definedName>
    <definedName name="VCVBT1">[10]VCV_BE_TONG!$G$11</definedName>
    <definedName name="VCVBT2">[10]VCV_BE_TONG!$G$17</definedName>
    <definedName name="vd3p" localSheetId="8">#REF!</definedName>
    <definedName name="vd3p" localSheetId="13">#REF!</definedName>
    <definedName name="vd3p" localSheetId="0">#REF!</definedName>
    <definedName name="vd3p" localSheetId="11">#REF!</definedName>
    <definedName name="vd3p" localSheetId="12">#REF!</definedName>
    <definedName name="vd3p" localSheetId="14">#REF!</definedName>
    <definedName name="vd3p" localSheetId="1">#REF!</definedName>
    <definedName name="vd3p" localSheetId="7">#REF!</definedName>
    <definedName name="vd3p" localSheetId="9">#REF!</definedName>
    <definedName name="vd3p" localSheetId="10">#REF!</definedName>
    <definedName name="vd3p">#REF!</definedName>
    <definedName name="vibrator" localSheetId="8">'[33]harga lama'!#REF!</definedName>
    <definedName name="vibrator" localSheetId="13">'[33]harga lama'!#REF!</definedName>
    <definedName name="vibrator" localSheetId="0">'[33]harga lama'!#REF!</definedName>
    <definedName name="vibrator" localSheetId="11">'[33]harga lama'!#REF!</definedName>
    <definedName name="vibrator" localSheetId="12">'[33]harga lama'!#REF!</definedName>
    <definedName name="vibrator" localSheetId="14">'[33]harga lama'!#REF!</definedName>
    <definedName name="vibrator" localSheetId="1">'[33]harga lama'!#REF!</definedName>
    <definedName name="vibrator" localSheetId="7">'[33]harga lama'!#REF!</definedName>
    <definedName name="vibrator" localSheetId="9">'[33]harga lama'!#REF!</definedName>
    <definedName name="vibrator" localSheetId="10">'[33]harga lama'!#REF!</definedName>
    <definedName name="vibrator">'[33]harga lama'!#REF!</definedName>
    <definedName name="vibratory" localSheetId="8">#REF!</definedName>
    <definedName name="vibratory" localSheetId="13">#REF!</definedName>
    <definedName name="vibratory" localSheetId="0">#REF!</definedName>
    <definedName name="vibratory" localSheetId="11">#REF!</definedName>
    <definedName name="vibratory" localSheetId="12">#REF!</definedName>
    <definedName name="vibratory" localSheetId="14">#REF!</definedName>
    <definedName name="vibratory" localSheetId="1">#REF!</definedName>
    <definedName name="vibratory" localSheetId="7">#REF!</definedName>
    <definedName name="vibratory" localSheetId="9">#REF!</definedName>
    <definedName name="vibratory" localSheetId="10">#REF!</definedName>
    <definedName name="vibratory">#REF!</definedName>
    <definedName name="VIBROROLLER">[14]Peralatan!$A$1063:$J$1121</definedName>
    <definedName name="VIBROROLLER321">[1]ANL!$J$1126</definedName>
    <definedName name="VIBROROLLER321_1" localSheetId="8">#REF!</definedName>
    <definedName name="VIBROROLLER321_1" localSheetId="13">#REF!</definedName>
    <definedName name="VIBROROLLER321_1" localSheetId="0">#REF!</definedName>
    <definedName name="VIBROROLLER321_1" localSheetId="11">#REF!</definedName>
    <definedName name="VIBROROLLER321_1" localSheetId="12">#REF!</definedName>
    <definedName name="VIBROROLLER321_1" localSheetId="14">#REF!</definedName>
    <definedName name="VIBROROLLER321_1" localSheetId="1">#REF!</definedName>
    <definedName name="VIBROROLLER321_1" localSheetId="7">#REF!</definedName>
    <definedName name="VIBROROLLER321_1" localSheetId="9">#REF!</definedName>
    <definedName name="VIBROROLLER321_1" localSheetId="10">#REF!</definedName>
    <definedName name="VIBROROLLER321_1">#REF!</definedName>
    <definedName name="VIBROROLLER321_3">[28]ANL!$J$1126</definedName>
    <definedName name="VIBROROLLER33">[1]ANL!$J$1614</definedName>
    <definedName name="VIBROROLLER33_1" localSheetId="8">#REF!</definedName>
    <definedName name="VIBROROLLER33_1" localSheetId="13">#REF!</definedName>
    <definedName name="VIBROROLLER33_1" localSheetId="0">#REF!</definedName>
    <definedName name="VIBROROLLER33_1" localSheetId="11">#REF!</definedName>
    <definedName name="VIBROROLLER33_1" localSheetId="12">#REF!</definedName>
    <definedName name="VIBROROLLER33_1" localSheetId="14">#REF!</definedName>
    <definedName name="VIBROROLLER33_1" localSheetId="1">#REF!</definedName>
    <definedName name="VIBROROLLER33_1" localSheetId="7">#REF!</definedName>
    <definedName name="VIBROROLLER33_1" localSheetId="9">#REF!</definedName>
    <definedName name="VIBROROLLER33_1" localSheetId="10">#REF!</definedName>
    <definedName name="VIBROROLLER33_1">#REF!</definedName>
    <definedName name="VIBROROLLER33_3">[28]ANL!$J$1614</definedName>
    <definedName name="VIBROROLLER511">[1]ANL!$J$2147</definedName>
    <definedName name="VIBROROLLER511_1" localSheetId="8">#REF!</definedName>
    <definedName name="VIBROROLLER511_1" localSheetId="13">#REF!</definedName>
    <definedName name="VIBROROLLER511_1" localSheetId="0">#REF!</definedName>
    <definedName name="VIBROROLLER511_1" localSheetId="11">#REF!</definedName>
    <definedName name="VIBROROLLER511_1" localSheetId="12">#REF!</definedName>
    <definedName name="VIBROROLLER511_1" localSheetId="14">#REF!</definedName>
    <definedName name="VIBROROLLER511_1" localSheetId="1">#REF!</definedName>
    <definedName name="VIBROROLLER511_1" localSheetId="7">#REF!</definedName>
    <definedName name="VIBROROLLER511_1" localSheetId="9">#REF!</definedName>
    <definedName name="VIBROROLLER511_1" localSheetId="10">#REF!</definedName>
    <definedName name="VIBROROLLER511_1">#REF!</definedName>
    <definedName name="VIBROROLLER511_3">[28]ANL!$J$2147</definedName>
    <definedName name="VIBROROLLER512">[1]ANL!$J$2292</definedName>
    <definedName name="VIBROROLLER512_1" localSheetId="8">#REF!</definedName>
    <definedName name="VIBROROLLER512_1" localSheetId="13">#REF!</definedName>
    <definedName name="VIBROROLLER512_1" localSheetId="0">#REF!</definedName>
    <definedName name="VIBROROLLER512_1" localSheetId="11">#REF!</definedName>
    <definedName name="VIBROROLLER512_1" localSheetId="12">#REF!</definedName>
    <definedName name="VIBROROLLER512_1" localSheetId="14">#REF!</definedName>
    <definedName name="VIBROROLLER512_1" localSheetId="1">#REF!</definedName>
    <definedName name="VIBROROLLER512_1" localSheetId="7">#REF!</definedName>
    <definedName name="VIBROROLLER512_1" localSheetId="9">#REF!</definedName>
    <definedName name="VIBROROLLER512_1" localSheetId="10">#REF!</definedName>
    <definedName name="VIBROROLLER512_1">#REF!</definedName>
    <definedName name="VIBROROLLER512_3">[28]ANL!$J$2292</definedName>
    <definedName name="VIBROROLLER521">[1]ANL!$J$2456</definedName>
    <definedName name="VIBROROLLER521_1" localSheetId="8">#REF!</definedName>
    <definedName name="VIBROROLLER521_1" localSheetId="13">#REF!</definedName>
    <definedName name="VIBROROLLER521_1" localSheetId="0">#REF!</definedName>
    <definedName name="VIBROROLLER521_1" localSheetId="11">#REF!</definedName>
    <definedName name="VIBROROLLER521_1" localSheetId="12">#REF!</definedName>
    <definedName name="VIBROROLLER521_1" localSheetId="14">#REF!</definedName>
    <definedName name="VIBROROLLER521_1" localSheetId="1">#REF!</definedName>
    <definedName name="VIBROROLLER521_1" localSheetId="7">#REF!</definedName>
    <definedName name="VIBROROLLER521_1" localSheetId="9">#REF!</definedName>
    <definedName name="VIBROROLLER521_1" localSheetId="10">#REF!</definedName>
    <definedName name="VIBROROLLER521_1">#REF!</definedName>
    <definedName name="VIBROROLLER521_3">[28]ANL!$J$2456</definedName>
    <definedName name="vl1p" localSheetId="8">#REF!</definedName>
    <definedName name="vl1p" localSheetId="13">#REF!</definedName>
    <definedName name="vl1p" localSheetId="0">#REF!</definedName>
    <definedName name="vl1p" localSheetId="11">#REF!</definedName>
    <definedName name="vl1p" localSheetId="12">#REF!</definedName>
    <definedName name="vl1p" localSheetId="14">#REF!</definedName>
    <definedName name="vl1p" localSheetId="1">#REF!</definedName>
    <definedName name="vl1p" localSheetId="7">#REF!</definedName>
    <definedName name="vl1p" localSheetId="9">#REF!</definedName>
    <definedName name="vl1p" localSheetId="10">#REF!</definedName>
    <definedName name="vl1p">#REF!</definedName>
    <definedName name="vl3p" localSheetId="8">#REF!</definedName>
    <definedName name="vl3p" localSheetId="13">#REF!</definedName>
    <definedName name="vl3p" localSheetId="0">#REF!</definedName>
    <definedName name="vl3p" localSheetId="11">#REF!</definedName>
    <definedName name="vl3p" localSheetId="12">#REF!</definedName>
    <definedName name="vl3p" localSheetId="14">#REF!</definedName>
    <definedName name="vl3p" localSheetId="1">#REF!</definedName>
    <definedName name="vl3p" localSheetId="7">#REF!</definedName>
    <definedName name="vl3p" localSheetId="9">#REF!</definedName>
    <definedName name="vl3p" localSheetId="10">#REF!</definedName>
    <definedName name="vl3p">#REF!</definedName>
    <definedName name="vldd" localSheetId="8">'[10]TH XL'!#REF!</definedName>
    <definedName name="vldd" localSheetId="13">'[10]TH XL'!#REF!</definedName>
    <definedName name="vldd" localSheetId="0">'[10]TH XL'!#REF!</definedName>
    <definedName name="vldd" localSheetId="11">'[10]TH XL'!#REF!</definedName>
    <definedName name="vldd" localSheetId="12">'[10]TH XL'!#REF!</definedName>
    <definedName name="vldd" localSheetId="14">'[10]TH XL'!#REF!</definedName>
    <definedName name="vldd" localSheetId="1">'[10]TH XL'!#REF!</definedName>
    <definedName name="vldd" localSheetId="7">'[10]TH XL'!#REF!</definedName>
    <definedName name="vldd" localSheetId="9">'[10]TH XL'!#REF!</definedName>
    <definedName name="vldd" localSheetId="10">'[10]TH XL'!#REF!</definedName>
    <definedName name="vldd">'[10]TH XL'!#REF!</definedName>
    <definedName name="vldn400" localSheetId="8">#REF!</definedName>
    <definedName name="vldn400" localSheetId="13">#REF!</definedName>
    <definedName name="vldn400" localSheetId="0">#REF!</definedName>
    <definedName name="vldn400" localSheetId="11">#REF!</definedName>
    <definedName name="vldn400" localSheetId="12">#REF!</definedName>
    <definedName name="vldn400" localSheetId="14">#REF!</definedName>
    <definedName name="vldn400" localSheetId="1">#REF!</definedName>
    <definedName name="vldn400" localSheetId="7">#REF!</definedName>
    <definedName name="vldn400" localSheetId="9">#REF!</definedName>
    <definedName name="vldn400" localSheetId="10">#REF!</definedName>
    <definedName name="vldn400">#REF!</definedName>
    <definedName name="vldn600" localSheetId="8">#REF!</definedName>
    <definedName name="vldn600" localSheetId="13">#REF!</definedName>
    <definedName name="vldn600" localSheetId="0">#REF!</definedName>
    <definedName name="vldn600" localSheetId="11">#REF!</definedName>
    <definedName name="vldn600" localSheetId="12">#REF!</definedName>
    <definedName name="vldn600" localSheetId="14">#REF!</definedName>
    <definedName name="vldn600" localSheetId="1">#REF!</definedName>
    <definedName name="vldn600" localSheetId="7">#REF!</definedName>
    <definedName name="vldn600" localSheetId="9">#REF!</definedName>
    <definedName name="vldn600" localSheetId="10">#REF!</definedName>
    <definedName name="vldn600">#REF!</definedName>
    <definedName name="VLHC">[10]TNHCHINH!$I$38</definedName>
    <definedName name="vltr" localSheetId="8">'[10]TH XL'!#REF!</definedName>
    <definedName name="vltr" localSheetId="13">'[10]TH XL'!#REF!</definedName>
    <definedName name="vltr" localSheetId="0">'[10]TH XL'!#REF!</definedName>
    <definedName name="vltr" localSheetId="11">'[10]TH XL'!#REF!</definedName>
    <definedName name="vltr" localSheetId="12">'[10]TH XL'!#REF!</definedName>
    <definedName name="vltr" localSheetId="14">'[10]TH XL'!#REF!</definedName>
    <definedName name="vltr" localSheetId="1">'[10]TH XL'!#REF!</definedName>
    <definedName name="vltr" localSheetId="7">'[10]TH XL'!#REF!</definedName>
    <definedName name="vltr" localSheetId="9">'[10]TH XL'!#REF!</definedName>
    <definedName name="vltr" localSheetId="10">'[10]TH XL'!#REF!</definedName>
    <definedName name="vltr">'[10]TH XL'!#REF!</definedName>
    <definedName name="vltram" localSheetId="8">#REF!</definedName>
    <definedName name="vltram" localSheetId="13">#REF!</definedName>
    <definedName name="vltram" localSheetId="0">#REF!</definedName>
    <definedName name="vltram" localSheetId="11">#REF!</definedName>
    <definedName name="vltram" localSheetId="12">#REF!</definedName>
    <definedName name="vltram" localSheetId="14">#REF!</definedName>
    <definedName name="vltram" localSheetId="1">#REF!</definedName>
    <definedName name="vltram" localSheetId="7">#REF!</definedName>
    <definedName name="vltram" localSheetId="9">#REF!</definedName>
    <definedName name="vltram" localSheetId="10">#REF!</definedName>
    <definedName name="vltram">#REF!</definedName>
    <definedName name="vr3p" localSheetId="8">#REF!</definedName>
    <definedName name="vr3p" localSheetId="13">#REF!</definedName>
    <definedName name="vr3p" localSheetId="0">#REF!</definedName>
    <definedName name="vr3p" localSheetId="11">#REF!</definedName>
    <definedName name="vr3p" localSheetId="12">#REF!</definedName>
    <definedName name="vr3p" localSheetId="14">#REF!</definedName>
    <definedName name="vr3p" localSheetId="1">#REF!</definedName>
    <definedName name="vr3p" localSheetId="7">#REF!</definedName>
    <definedName name="vr3p" localSheetId="9">#REF!</definedName>
    <definedName name="vr3p" localSheetId="10">#REF!</definedName>
    <definedName name="vr3p">#REF!</definedName>
    <definedName name="vroller" localSheetId="8">#REF!</definedName>
    <definedName name="vroller" localSheetId="13">#REF!</definedName>
    <definedName name="vroller" localSheetId="0">#REF!</definedName>
    <definedName name="vroller" localSheetId="11">#REF!</definedName>
    <definedName name="vroller" localSheetId="12">#REF!</definedName>
    <definedName name="vroller" localSheetId="14">#REF!</definedName>
    <definedName name="vroller" localSheetId="1">#REF!</definedName>
    <definedName name="vroller" localSheetId="7">#REF!</definedName>
    <definedName name="vroller" localSheetId="9">#REF!</definedName>
    <definedName name="vroller" localSheetId="10">#REF!</definedName>
    <definedName name="vroller">#REF!</definedName>
    <definedName name="vt1pbs" localSheetId="8">[10]lam_moi!#REF!</definedName>
    <definedName name="vt1pbs" localSheetId="13">[10]lam_moi!#REF!</definedName>
    <definedName name="vt1pbs" localSheetId="0">[10]lam_moi!#REF!</definedName>
    <definedName name="vt1pbs" localSheetId="11">[10]lam_moi!#REF!</definedName>
    <definedName name="vt1pbs" localSheetId="12">[10]lam_moi!#REF!</definedName>
    <definedName name="vt1pbs" localSheetId="14">[10]lam_moi!#REF!</definedName>
    <definedName name="vt1pbs" localSheetId="1">[10]lam_moi!#REF!</definedName>
    <definedName name="vt1pbs" localSheetId="7">[10]lam_moi!#REF!</definedName>
    <definedName name="vt1pbs" localSheetId="9">[10]lam_moi!#REF!</definedName>
    <definedName name="vt1pbs" localSheetId="10">[10]lam_moi!#REF!</definedName>
    <definedName name="vt1pbs">[10]lam_moi!#REF!</definedName>
    <definedName name="vtbs" localSheetId="8">[10]lam_moi!#REF!</definedName>
    <definedName name="vtbs" localSheetId="13">[10]lam_moi!#REF!</definedName>
    <definedName name="vtbs" localSheetId="0">[10]lam_moi!#REF!</definedName>
    <definedName name="vtbs" localSheetId="11">[10]lam_moi!#REF!</definedName>
    <definedName name="vtbs" localSheetId="12">[10]lam_moi!#REF!</definedName>
    <definedName name="vtbs" localSheetId="14">[10]lam_moi!#REF!</definedName>
    <definedName name="vtbs" localSheetId="1">[10]lam_moi!#REF!</definedName>
    <definedName name="vtbs" localSheetId="7">[10]lam_moi!#REF!</definedName>
    <definedName name="vtbs" localSheetId="9">[10]lam_moi!#REF!</definedName>
    <definedName name="vtbs" localSheetId="10">[10]lam_moi!#REF!</definedName>
    <definedName name="vtbs">[10]lam_moi!#REF!</definedName>
    <definedName name="W" localSheetId="8">#REF!</definedName>
    <definedName name="W" localSheetId="13">#REF!</definedName>
    <definedName name="W" localSheetId="0">#REF!</definedName>
    <definedName name="W" localSheetId="11">#REF!</definedName>
    <definedName name="W" localSheetId="12">#REF!</definedName>
    <definedName name="W" localSheetId="14">#REF!</definedName>
    <definedName name="W" localSheetId="1">#REF!</definedName>
    <definedName name="W" localSheetId="7">#REF!</definedName>
    <definedName name="W" localSheetId="9">#REF!</definedName>
    <definedName name="W" localSheetId="10">#REF!</definedName>
    <definedName name="W">#REF!</definedName>
    <definedName name="W.01" localSheetId="8">#REF!</definedName>
    <definedName name="W.01" localSheetId="13">#REF!</definedName>
    <definedName name="W.01" localSheetId="0">#REF!</definedName>
    <definedName name="W.01" localSheetId="11">#REF!</definedName>
    <definedName name="W.01" localSheetId="12">#REF!</definedName>
    <definedName name="W.01" localSheetId="14">#REF!</definedName>
    <definedName name="W.01" localSheetId="1">#REF!</definedName>
    <definedName name="W.01" localSheetId="7">#REF!</definedName>
    <definedName name="W.01" localSheetId="9">#REF!</definedName>
    <definedName name="W.01" localSheetId="10">#REF!</definedName>
    <definedName name="W.01">#REF!</definedName>
    <definedName name="W.0104" localSheetId="8">#REF!</definedName>
    <definedName name="W.0104" localSheetId="13">#REF!</definedName>
    <definedName name="W.0104" localSheetId="0">#REF!</definedName>
    <definedName name="W.0104" localSheetId="11">#REF!</definedName>
    <definedName name="W.0104" localSheetId="12">#REF!</definedName>
    <definedName name="W.0104" localSheetId="14">#REF!</definedName>
    <definedName name="W.0104" localSheetId="1">#REF!</definedName>
    <definedName name="W.0104" localSheetId="7">#REF!</definedName>
    <definedName name="W.0104" localSheetId="9">#REF!</definedName>
    <definedName name="W.0104" localSheetId="10">#REF!</definedName>
    <definedName name="W.0104">#REF!</definedName>
    <definedName name="W.02" localSheetId="8">#REF!</definedName>
    <definedName name="W.02" localSheetId="13">#REF!</definedName>
    <definedName name="W.02" localSheetId="0">#REF!</definedName>
    <definedName name="W.02" localSheetId="11">#REF!</definedName>
    <definedName name="W.02" localSheetId="12">#REF!</definedName>
    <definedName name="W.02" localSheetId="14">#REF!</definedName>
    <definedName name="W.02" localSheetId="1">#REF!</definedName>
    <definedName name="W.02" localSheetId="7">#REF!</definedName>
    <definedName name="W.02" localSheetId="9">#REF!</definedName>
    <definedName name="W.02" localSheetId="10">#REF!</definedName>
    <definedName name="W.02">#REF!</definedName>
    <definedName name="W.0346" localSheetId="8">#REF!</definedName>
    <definedName name="W.0346" localSheetId="13">#REF!</definedName>
    <definedName name="W.0346" localSheetId="0">#REF!</definedName>
    <definedName name="W.0346" localSheetId="11">#REF!</definedName>
    <definedName name="W.0346" localSheetId="12">#REF!</definedName>
    <definedName name="W.0346" localSheetId="14">#REF!</definedName>
    <definedName name="W.0346" localSheetId="1">#REF!</definedName>
    <definedName name="W.0346" localSheetId="7">#REF!</definedName>
    <definedName name="W.0346" localSheetId="9">#REF!</definedName>
    <definedName name="W.0346" localSheetId="10">#REF!</definedName>
    <definedName name="W.0346">#REF!</definedName>
    <definedName name="W.03a" localSheetId="8">#REF!</definedName>
    <definedName name="W.03a" localSheetId="13">#REF!</definedName>
    <definedName name="W.03a" localSheetId="0">#REF!</definedName>
    <definedName name="W.03a" localSheetId="11">#REF!</definedName>
    <definedName name="W.03a" localSheetId="12">#REF!</definedName>
    <definedName name="W.03a" localSheetId="14">#REF!</definedName>
    <definedName name="W.03a" localSheetId="1">#REF!</definedName>
    <definedName name="W.03a" localSheetId="7">#REF!</definedName>
    <definedName name="W.03a" localSheetId="9">#REF!</definedName>
    <definedName name="W.03a" localSheetId="10">#REF!</definedName>
    <definedName name="W.03a">#REF!</definedName>
    <definedName name="W.03b" localSheetId="8">#REF!</definedName>
    <definedName name="W.03b" localSheetId="13">#REF!</definedName>
    <definedName name="W.03b" localSheetId="0">#REF!</definedName>
    <definedName name="W.03b" localSheetId="11">#REF!</definedName>
    <definedName name="W.03b" localSheetId="12">#REF!</definedName>
    <definedName name="W.03b" localSheetId="14">#REF!</definedName>
    <definedName name="W.03b" localSheetId="1">#REF!</definedName>
    <definedName name="W.03b" localSheetId="7">#REF!</definedName>
    <definedName name="W.03b" localSheetId="9">#REF!</definedName>
    <definedName name="W.03b" localSheetId="10">#REF!</definedName>
    <definedName name="W.03b">#REF!</definedName>
    <definedName name="W.04" localSheetId="8">#REF!</definedName>
    <definedName name="W.04" localSheetId="13">#REF!</definedName>
    <definedName name="W.04" localSheetId="0">#REF!</definedName>
    <definedName name="W.04" localSheetId="11">#REF!</definedName>
    <definedName name="W.04" localSheetId="12">#REF!</definedName>
    <definedName name="W.04" localSheetId="14">#REF!</definedName>
    <definedName name="W.04" localSheetId="1">#REF!</definedName>
    <definedName name="W.04" localSheetId="7">#REF!</definedName>
    <definedName name="W.04" localSheetId="9">#REF!</definedName>
    <definedName name="W.04" localSheetId="10">#REF!</definedName>
    <definedName name="W.04">#REF!</definedName>
    <definedName name="W.05a" localSheetId="8">#REF!</definedName>
    <definedName name="W.05a" localSheetId="13">#REF!</definedName>
    <definedName name="W.05a" localSheetId="0">#REF!</definedName>
    <definedName name="W.05a" localSheetId="11">#REF!</definedName>
    <definedName name="W.05a" localSheetId="12">#REF!</definedName>
    <definedName name="W.05a" localSheetId="14">#REF!</definedName>
    <definedName name="W.05a" localSheetId="1">#REF!</definedName>
    <definedName name="W.05a" localSheetId="7">#REF!</definedName>
    <definedName name="W.05a" localSheetId="9">#REF!</definedName>
    <definedName name="W.05a" localSheetId="10">#REF!</definedName>
    <definedName name="W.05a">#REF!</definedName>
    <definedName name="W.05b" localSheetId="8">#REF!</definedName>
    <definedName name="W.05b" localSheetId="13">#REF!</definedName>
    <definedName name="W.05b" localSheetId="0">#REF!</definedName>
    <definedName name="W.05b" localSheetId="11">#REF!</definedName>
    <definedName name="W.05b" localSheetId="12">#REF!</definedName>
    <definedName name="W.05b" localSheetId="14">#REF!</definedName>
    <definedName name="W.05b" localSheetId="1">#REF!</definedName>
    <definedName name="W.05b" localSheetId="7">#REF!</definedName>
    <definedName name="W.05b" localSheetId="9">#REF!</definedName>
    <definedName name="W.05b" localSheetId="10">#REF!</definedName>
    <definedName name="W.05b">#REF!</definedName>
    <definedName name="W.O5B" localSheetId="8">#REF!</definedName>
    <definedName name="W.O5B" localSheetId="13">#REF!</definedName>
    <definedName name="W.O5B" localSheetId="0">#REF!</definedName>
    <definedName name="W.O5B" localSheetId="11">#REF!</definedName>
    <definedName name="W.O5B" localSheetId="12">#REF!</definedName>
    <definedName name="W.O5B" localSheetId="14">#REF!</definedName>
    <definedName name="W.O5B" localSheetId="1">#REF!</definedName>
    <definedName name="W.O5B" localSheetId="7">#REF!</definedName>
    <definedName name="W.O5B" localSheetId="9">#REF!</definedName>
    <definedName name="W.O5B" localSheetId="10">#REF!</definedName>
    <definedName name="W.O5B">#REF!</definedName>
    <definedName name="water" localSheetId="8">#REF!</definedName>
    <definedName name="water" localSheetId="13">#REF!</definedName>
    <definedName name="water" localSheetId="0">#REF!</definedName>
    <definedName name="water" localSheetId="11">#REF!</definedName>
    <definedName name="water" localSheetId="12">#REF!</definedName>
    <definedName name="water" localSheetId="14">#REF!</definedName>
    <definedName name="water" localSheetId="1">#REF!</definedName>
    <definedName name="water" localSheetId="7">#REF!</definedName>
    <definedName name="water" localSheetId="9">#REF!</definedName>
    <definedName name="water" localSheetId="10">#REF!</definedName>
    <definedName name="water">#REF!</definedName>
    <definedName name="Waterpass" localSheetId="8">'[33]harga lama'!#REF!</definedName>
    <definedName name="Waterpass" localSheetId="13">'[33]harga lama'!#REF!</definedName>
    <definedName name="Waterpass" localSheetId="0">'[33]harga lama'!#REF!</definedName>
    <definedName name="Waterpass" localSheetId="11">'[33]harga lama'!#REF!</definedName>
    <definedName name="Waterpass" localSheetId="12">'[33]harga lama'!#REF!</definedName>
    <definedName name="Waterpass" localSheetId="14">'[33]harga lama'!#REF!</definedName>
    <definedName name="Waterpass" localSheetId="1">'[33]harga lama'!#REF!</definedName>
    <definedName name="Waterpass" localSheetId="7">'[33]harga lama'!#REF!</definedName>
    <definedName name="Waterpass" localSheetId="9">'[33]harga lama'!#REF!</definedName>
    <definedName name="Waterpass" localSheetId="10">'[33]harga lama'!#REF!</definedName>
    <definedName name="Waterpass">'[33]harga lama'!#REF!</definedName>
    <definedName name="WATERPUMP">[14]Peralatan!$A$1240:$J$1298</definedName>
    <definedName name="WATERTANK33">[1]ANL!$J$1625</definedName>
    <definedName name="WATERTANK33_1" localSheetId="8">#REF!</definedName>
    <definedName name="WATERTANK33_1" localSheetId="13">#REF!</definedName>
    <definedName name="WATERTANK33_1" localSheetId="0">#REF!</definedName>
    <definedName name="WATERTANK33_1" localSheetId="11">#REF!</definedName>
    <definedName name="WATERTANK33_1" localSheetId="12">#REF!</definedName>
    <definedName name="WATERTANK33_1" localSheetId="14">#REF!</definedName>
    <definedName name="WATERTANK33_1" localSheetId="1">#REF!</definedName>
    <definedName name="WATERTANK33_1" localSheetId="7">#REF!</definedName>
    <definedName name="WATERTANK33_1" localSheetId="9">#REF!</definedName>
    <definedName name="WATERTANK33_1" localSheetId="10">#REF!</definedName>
    <definedName name="WATERTANK33_1">#REF!</definedName>
    <definedName name="WATERTANK33_3">[28]ANL!$J$1625</definedName>
    <definedName name="WATERTANK511">[1]ANL!$J$2169</definedName>
    <definedName name="WATERTANK511_1" localSheetId="8">#REF!</definedName>
    <definedName name="WATERTANK511_1" localSheetId="13">#REF!</definedName>
    <definedName name="WATERTANK511_1" localSheetId="0">#REF!</definedName>
    <definedName name="WATERTANK511_1" localSheetId="11">#REF!</definedName>
    <definedName name="WATERTANK511_1" localSheetId="12">#REF!</definedName>
    <definedName name="WATERTANK511_1" localSheetId="14">#REF!</definedName>
    <definedName name="WATERTANK511_1" localSheetId="1">#REF!</definedName>
    <definedName name="WATERTANK511_1" localSheetId="7">#REF!</definedName>
    <definedName name="WATERTANK511_1" localSheetId="9">#REF!</definedName>
    <definedName name="WATERTANK511_1" localSheetId="10">#REF!</definedName>
    <definedName name="WATERTANK511_1">#REF!</definedName>
    <definedName name="WATERTANK511_3">[28]ANL!$J$2169</definedName>
    <definedName name="WATERTANK512">[1]ANL!$J$2315</definedName>
    <definedName name="WATERTANK512_1" localSheetId="8">#REF!</definedName>
    <definedName name="WATERTANK512_1" localSheetId="13">#REF!</definedName>
    <definedName name="WATERTANK512_1" localSheetId="0">#REF!</definedName>
    <definedName name="WATERTANK512_1" localSheetId="11">#REF!</definedName>
    <definedName name="WATERTANK512_1" localSheetId="12">#REF!</definedName>
    <definedName name="WATERTANK512_1" localSheetId="14">#REF!</definedName>
    <definedName name="WATERTANK512_1" localSheetId="1">#REF!</definedName>
    <definedName name="WATERTANK512_1" localSheetId="7">#REF!</definedName>
    <definedName name="WATERTANK512_1" localSheetId="9">#REF!</definedName>
    <definedName name="WATERTANK512_1" localSheetId="10">#REF!</definedName>
    <definedName name="WATERTANK512_1">#REF!</definedName>
    <definedName name="WATERTANK512_3">[28]ANL!$J$2315</definedName>
    <definedName name="WATERTANK521">[1]ANL!$J$2466</definedName>
    <definedName name="WATERTANK521_1" localSheetId="8">#REF!</definedName>
    <definedName name="WATERTANK521_1" localSheetId="13">#REF!</definedName>
    <definedName name="WATERTANK521_1" localSheetId="0">#REF!</definedName>
    <definedName name="WATERTANK521_1" localSheetId="11">#REF!</definedName>
    <definedName name="WATERTANK521_1" localSheetId="12">#REF!</definedName>
    <definedName name="WATERTANK521_1" localSheetId="14">#REF!</definedName>
    <definedName name="WATERTANK521_1" localSheetId="1">#REF!</definedName>
    <definedName name="WATERTANK521_1" localSheetId="7">#REF!</definedName>
    <definedName name="WATERTANK521_1" localSheetId="9">#REF!</definedName>
    <definedName name="WATERTANK521_1" localSheetId="10">#REF!</definedName>
    <definedName name="WATERTANK521_1">#REF!</definedName>
    <definedName name="WATERTANK521_3">[28]ANL!$J$2466</definedName>
    <definedName name="WATERTANKER">[14]Peralatan!$A$1299:$J$1357</definedName>
    <definedName name="wel" localSheetId="8">'[45]DU&amp;B'!#REF!</definedName>
    <definedName name="wel" localSheetId="13">'[45]DU&amp;B'!#REF!</definedName>
    <definedName name="wel" localSheetId="0">'[45]DU&amp;B'!#REF!</definedName>
    <definedName name="wel" localSheetId="11">'[45]DU&amp;B'!#REF!</definedName>
    <definedName name="wel" localSheetId="12">'[45]DU&amp;B'!#REF!</definedName>
    <definedName name="wel" localSheetId="14">'[45]DU&amp;B'!#REF!</definedName>
    <definedName name="wel" localSheetId="1">'[45]DU&amp;B'!#REF!</definedName>
    <definedName name="wel" localSheetId="7">'[45]DU&amp;B'!#REF!</definedName>
    <definedName name="wel" localSheetId="9">'[45]DU&amp;B'!#REF!</definedName>
    <definedName name="wel" localSheetId="10">'[45]DU&amp;B'!#REF!</definedName>
    <definedName name="wel">'[45]DU&amp;B'!#REF!</definedName>
    <definedName name="WEWQEW" localSheetId="8">#REF!</definedName>
    <definedName name="WEWQEW" localSheetId="13">#REF!</definedName>
    <definedName name="WEWQEW" localSheetId="0">#REF!</definedName>
    <definedName name="WEWQEW" localSheetId="11">#REF!</definedName>
    <definedName name="WEWQEW" localSheetId="12">#REF!</definedName>
    <definedName name="WEWQEW" localSheetId="14">#REF!</definedName>
    <definedName name="WEWQEW" localSheetId="1">#REF!</definedName>
    <definedName name="WEWQEW" localSheetId="7">#REF!</definedName>
    <definedName name="WEWQEW" localSheetId="9">#REF!</definedName>
    <definedName name="WEWQEW" localSheetId="10">#REF!</definedName>
    <definedName name="WEWQEW">#REF!</definedName>
    <definedName name="WHEELLOADER">[14]Peralatan!$A$827:$J$885</definedName>
    <definedName name="WHELLLOADER511">[1]ANL!$J$2097</definedName>
    <definedName name="WHELLLOADER511_1" localSheetId="8">#REF!</definedName>
    <definedName name="WHELLLOADER511_1" localSheetId="13">#REF!</definedName>
    <definedName name="WHELLLOADER511_1" localSheetId="0">#REF!</definedName>
    <definedName name="WHELLLOADER511_1" localSheetId="11">#REF!</definedName>
    <definedName name="WHELLLOADER511_1" localSheetId="12">#REF!</definedName>
    <definedName name="WHELLLOADER511_1" localSheetId="14">#REF!</definedName>
    <definedName name="WHELLLOADER511_1" localSheetId="1">#REF!</definedName>
    <definedName name="WHELLLOADER511_1" localSheetId="7">#REF!</definedName>
    <definedName name="WHELLLOADER511_1" localSheetId="9">#REF!</definedName>
    <definedName name="WHELLLOADER511_1" localSheetId="10">#REF!</definedName>
    <definedName name="WHELLLOADER511_1">#REF!</definedName>
    <definedName name="WHELLLOADER511_3">[28]ANL!$J$2097</definedName>
    <definedName name="WHELLLOADER512">[1]ANL!$J$2242</definedName>
    <definedName name="WHELLLOADER512_1" localSheetId="8">#REF!</definedName>
    <definedName name="WHELLLOADER512_1" localSheetId="13">#REF!</definedName>
    <definedName name="WHELLLOADER512_1" localSheetId="0">#REF!</definedName>
    <definedName name="WHELLLOADER512_1" localSheetId="11">#REF!</definedName>
    <definedName name="WHELLLOADER512_1" localSheetId="12">#REF!</definedName>
    <definedName name="WHELLLOADER512_1" localSheetId="14">#REF!</definedName>
    <definedName name="WHELLLOADER512_1" localSheetId="1">#REF!</definedName>
    <definedName name="WHELLLOADER512_1" localSheetId="7">#REF!</definedName>
    <definedName name="WHELLLOADER512_1" localSheetId="9">#REF!</definedName>
    <definedName name="WHELLLOADER512_1" localSheetId="10">#REF!</definedName>
    <definedName name="WHELLLOADER512_1">#REF!</definedName>
    <definedName name="WHELLLOADER512_3">[28]ANL!$J$2242</definedName>
    <definedName name="WHELLLOADER521">[1]ANL!$J$2406</definedName>
    <definedName name="WHELLLOADER521_1" localSheetId="8">#REF!</definedName>
    <definedName name="WHELLLOADER521_1" localSheetId="13">#REF!</definedName>
    <definedName name="WHELLLOADER521_1" localSheetId="0">#REF!</definedName>
    <definedName name="WHELLLOADER521_1" localSheetId="11">#REF!</definedName>
    <definedName name="WHELLLOADER521_1" localSheetId="12">#REF!</definedName>
    <definedName name="WHELLLOADER521_1" localSheetId="14">#REF!</definedName>
    <definedName name="WHELLLOADER521_1" localSheetId="1">#REF!</definedName>
    <definedName name="WHELLLOADER521_1" localSheetId="7">#REF!</definedName>
    <definedName name="WHELLLOADER521_1" localSheetId="9">#REF!</definedName>
    <definedName name="WHELLLOADER521_1" localSheetId="10">#REF!</definedName>
    <definedName name="WHELLLOADER521_1">#REF!</definedName>
    <definedName name="WHELLLOADER521_3">[28]ANL!$J$2406</definedName>
    <definedName name="wl" localSheetId="8">#REF!</definedName>
    <definedName name="wl" localSheetId="13">#REF!</definedName>
    <definedName name="wl" localSheetId="0">#REF!</definedName>
    <definedName name="wl" localSheetId="11">#REF!</definedName>
    <definedName name="wl" localSheetId="12">#REF!</definedName>
    <definedName name="wl" localSheetId="14">#REF!</definedName>
    <definedName name="wl" localSheetId="1">#REF!</definedName>
    <definedName name="wl" localSheetId="7">#REF!</definedName>
    <definedName name="wl" localSheetId="9">#REF!</definedName>
    <definedName name="wl" localSheetId="10">#REF!</definedName>
    <definedName name="wl">#REF!</definedName>
    <definedName name="wloader" localSheetId="8">#REF!</definedName>
    <definedName name="wloader" localSheetId="13">#REF!</definedName>
    <definedName name="wloader" localSheetId="0">#REF!</definedName>
    <definedName name="wloader" localSheetId="11">#REF!</definedName>
    <definedName name="wloader" localSheetId="12">#REF!</definedName>
    <definedName name="wloader" localSheetId="14">#REF!</definedName>
    <definedName name="wloader" localSheetId="1">#REF!</definedName>
    <definedName name="wloader" localSheetId="7">#REF!</definedName>
    <definedName name="wloader" localSheetId="9">#REF!</definedName>
    <definedName name="wloader" localSheetId="10">#REF!</definedName>
    <definedName name="wloader">#REF!</definedName>
    <definedName name="wp" localSheetId="8">#REF!</definedName>
    <definedName name="wp" localSheetId="13">#REF!</definedName>
    <definedName name="wp" localSheetId="0">#REF!</definedName>
    <definedName name="wp" localSheetId="11">#REF!</definedName>
    <definedName name="wp" localSheetId="12">#REF!</definedName>
    <definedName name="wp" localSheetId="14">#REF!</definedName>
    <definedName name="wp" localSheetId="1">#REF!</definedName>
    <definedName name="wp" localSheetId="7">#REF!</definedName>
    <definedName name="wp" localSheetId="9">#REF!</definedName>
    <definedName name="wp" localSheetId="10">#REF!</definedName>
    <definedName name="wp">#REF!</definedName>
    <definedName name="wpump" localSheetId="8">#REF!</definedName>
    <definedName name="wpump" localSheetId="13">#REF!</definedName>
    <definedName name="wpump" localSheetId="0">#REF!</definedName>
    <definedName name="wpump" localSheetId="11">#REF!</definedName>
    <definedName name="wpump" localSheetId="12">#REF!</definedName>
    <definedName name="wpump" localSheetId="14">#REF!</definedName>
    <definedName name="wpump" localSheetId="1">#REF!</definedName>
    <definedName name="wpump" localSheetId="7">#REF!</definedName>
    <definedName name="wpump" localSheetId="9">#REF!</definedName>
    <definedName name="wpump" localSheetId="10">#REF!</definedName>
    <definedName name="wpump">#REF!</definedName>
    <definedName name="wr" localSheetId="8">'[45]DU&amp;B'!#REF!</definedName>
    <definedName name="wr" localSheetId="13">'[45]DU&amp;B'!#REF!</definedName>
    <definedName name="wr" localSheetId="0">'[45]DU&amp;B'!#REF!</definedName>
    <definedName name="wr" localSheetId="11">'[45]DU&amp;B'!#REF!</definedName>
    <definedName name="wr" localSheetId="12">'[45]DU&amp;B'!#REF!</definedName>
    <definedName name="wr" localSheetId="14">'[45]DU&amp;B'!#REF!</definedName>
    <definedName name="wr" localSheetId="1">'[45]DU&amp;B'!#REF!</definedName>
    <definedName name="wr" localSheetId="7">'[45]DU&amp;B'!#REF!</definedName>
    <definedName name="wr" localSheetId="9">'[45]DU&amp;B'!#REF!</definedName>
    <definedName name="wr" localSheetId="10">'[45]DU&amp;B'!#REF!</definedName>
    <definedName name="wr">'[45]DU&amp;B'!#REF!</definedName>
    <definedName name="wtank" localSheetId="8">#REF!</definedName>
    <definedName name="wtank" localSheetId="13">#REF!</definedName>
    <definedName name="wtank" localSheetId="0">#REF!</definedName>
    <definedName name="wtank" localSheetId="11">#REF!</definedName>
    <definedName name="wtank" localSheetId="12">#REF!</definedName>
    <definedName name="wtank" localSheetId="14">#REF!</definedName>
    <definedName name="wtank" localSheetId="1">#REF!</definedName>
    <definedName name="wtank" localSheetId="7">#REF!</definedName>
    <definedName name="wtank" localSheetId="9">#REF!</definedName>
    <definedName name="wtank" localSheetId="10">#REF!</definedName>
    <definedName name="wtank">#REF!</definedName>
    <definedName name="wtt" localSheetId="8">#REF!</definedName>
    <definedName name="wtt" localSheetId="13">#REF!</definedName>
    <definedName name="wtt" localSheetId="0">#REF!</definedName>
    <definedName name="wtt" localSheetId="11">#REF!</definedName>
    <definedName name="wtt" localSheetId="12">#REF!</definedName>
    <definedName name="wtt" localSheetId="14">#REF!</definedName>
    <definedName name="wtt" localSheetId="1">#REF!</definedName>
    <definedName name="wtt" localSheetId="7">#REF!</definedName>
    <definedName name="wtt" localSheetId="9">#REF!</definedName>
    <definedName name="wtt" localSheetId="10">#REF!</definedName>
    <definedName name="wtt">#REF!</definedName>
    <definedName name="www" localSheetId="8">#REF!</definedName>
    <definedName name="www" localSheetId="13">#REF!</definedName>
    <definedName name="www" localSheetId="0">#REF!</definedName>
    <definedName name="www" localSheetId="11">#REF!</definedName>
    <definedName name="www" localSheetId="12">#REF!</definedName>
    <definedName name="www" localSheetId="14">#REF!</definedName>
    <definedName name="www" localSheetId="1">#REF!</definedName>
    <definedName name="www" localSheetId="7">#REF!</definedName>
    <definedName name="www" localSheetId="9">#REF!</definedName>
    <definedName name="www" localSheetId="10">#REF!</definedName>
    <definedName name="www">#REF!</definedName>
    <definedName name="x" localSheetId="8">#REF!</definedName>
    <definedName name="x" localSheetId="13">#REF!</definedName>
    <definedName name="x" localSheetId="0">#REF!</definedName>
    <definedName name="x" localSheetId="11">#REF!</definedName>
    <definedName name="x" localSheetId="12">#REF!</definedName>
    <definedName name="x" localSheetId="14">#REF!</definedName>
    <definedName name="x" localSheetId="1">#REF!</definedName>
    <definedName name="x" localSheetId="7">#REF!</definedName>
    <definedName name="x" localSheetId="9">#REF!</definedName>
    <definedName name="x" localSheetId="10">#REF!</definedName>
    <definedName name="x">#REF!</definedName>
    <definedName name="x17dnc" localSheetId="8">[10]chitiet!#REF!</definedName>
    <definedName name="x17dnc" localSheetId="13">[10]chitiet!#REF!</definedName>
    <definedName name="x17dnc" localSheetId="0">[10]chitiet!#REF!</definedName>
    <definedName name="x17dnc" localSheetId="11">[10]chitiet!#REF!</definedName>
    <definedName name="x17dnc" localSheetId="12">[10]chitiet!#REF!</definedName>
    <definedName name="x17dnc" localSheetId="14">[10]chitiet!#REF!</definedName>
    <definedName name="x17dnc" localSheetId="1">[10]chitiet!#REF!</definedName>
    <definedName name="x17dnc" localSheetId="7">[10]chitiet!#REF!</definedName>
    <definedName name="x17dnc" localSheetId="9">[10]chitiet!#REF!</definedName>
    <definedName name="x17dnc" localSheetId="10">[10]chitiet!#REF!</definedName>
    <definedName name="x17dnc">[10]chitiet!#REF!</definedName>
    <definedName name="x17dvl" localSheetId="8">[10]chitiet!#REF!</definedName>
    <definedName name="x17dvl" localSheetId="13">[10]chitiet!#REF!</definedName>
    <definedName name="x17dvl" localSheetId="0">[10]chitiet!#REF!</definedName>
    <definedName name="x17dvl" localSheetId="11">[10]chitiet!#REF!</definedName>
    <definedName name="x17dvl" localSheetId="12">[10]chitiet!#REF!</definedName>
    <definedName name="x17dvl" localSheetId="14">[10]chitiet!#REF!</definedName>
    <definedName name="x17dvl" localSheetId="1">[10]chitiet!#REF!</definedName>
    <definedName name="x17dvl" localSheetId="7">[10]chitiet!#REF!</definedName>
    <definedName name="x17dvl" localSheetId="9">[10]chitiet!#REF!</definedName>
    <definedName name="x17dvl" localSheetId="10">[10]chitiet!#REF!</definedName>
    <definedName name="x17dvl">[10]chitiet!#REF!</definedName>
    <definedName name="x17knc" localSheetId="8">[10]chitiet!#REF!</definedName>
    <definedName name="x17knc" localSheetId="13">[10]chitiet!#REF!</definedName>
    <definedName name="x17knc" localSheetId="0">[10]chitiet!#REF!</definedName>
    <definedName name="x17knc" localSheetId="11">[10]chitiet!#REF!</definedName>
    <definedName name="x17knc" localSheetId="12">[10]chitiet!#REF!</definedName>
    <definedName name="x17knc" localSheetId="14">[10]chitiet!#REF!</definedName>
    <definedName name="x17knc" localSheetId="1">[10]chitiet!#REF!</definedName>
    <definedName name="x17knc" localSheetId="7">[10]chitiet!#REF!</definedName>
    <definedName name="x17knc" localSheetId="9">[10]chitiet!#REF!</definedName>
    <definedName name="x17knc" localSheetId="10">[10]chitiet!#REF!</definedName>
    <definedName name="x17knc">[10]chitiet!#REF!</definedName>
    <definedName name="x17kvl" localSheetId="8">[10]chitiet!#REF!</definedName>
    <definedName name="x17kvl" localSheetId="13">[10]chitiet!#REF!</definedName>
    <definedName name="x17kvl" localSheetId="0">[10]chitiet!#REF!</definedName>
    <definedName name="x17kvl" localSheetId="11">[10]chitiet!#REF!</definedName>
    <definedName name="x17kvl" localSheetId="12">[10]chitiet!#REF!</definedName>
    <definedName name="x17kvl" localSheetId="14">[10]chitiet!#REF!</definedName>
    <definedName name="x17kvl" localSheetId="1">[10]chitiet!#REF!</definedName>
    <definedName name="x17kvl" localSheetId="7">[10]chitiet!#REF!</definedName>
    <definedName name="x17kvl" localSheetId="9">[10]chitiet!#REF!</definedName>
    <definedName name="x17kvl" localSheetId="10">[10]chitiet!#REF!</definedName>
    <definedName name="x17kvl">[10]chitiet!#REF!</definedName>
    <definedName name="X1pFCOnc" localSheetId="8">'[10]CHITIET VL_NC_TT _1p'!#REF!</definedName>
    <definedName name="X1pFCOnc" localSheetId="13">'[10]CHITIET VL_NC_TT _1p'!#REF!</definedName>
    <definedName name="X1pFCOnc" localSheetId="0">'[10]CHITIET VL_NC_TT _1p'!#REF!</definedName>
    <definedName name="X1pFCOnc" localSheetId="11">'[10]CHITIET VL_NC_TT _1p'!#REF!</definedName>
    <definedName name="X1pFCOnc" localSheetId="12">'[10]CHITIET VL_NC_TT _1p'!#REF!</definedName>
    <definedName name="X1pFCOnc" localSheetId="14">'[10]CHITIET VL_NC_TT _1p'!#REF!</definedName>
    <definedName name="X1pFCOnc" localSheetId="1">'[10]CHITIET VL_NC_TT _1p'!#REF!</definedName>
    <definedName name="X1pFCOnc" localSheetId="7">'[10]CHITIET VL_NC_TT _1p'!#REF!</definedName>
    <definedName name="X1pFCOnc" localSheetId="9">'[10]CHITIET VL_NC_TT _1p'!#REF!</definedName>
    <definedName name="X1pFCOnc" localSheetId="10">'[10]CHITIET VL_NC_TT _1p'!#REF!</definedName>
    <definedName name="X1pFCOnc">'[10]CHITIET VL_NC_TT _1p'!#REF!</definedName>
    <definedName name="X1pFCOvc" localSheetId="8">'[10]CHITIET VL_NC_TT _1p'!#REF!</definedName>
    <definedName name="X1pFCOvc" localSheetId="13">'[10]CHITIET VL_NC_TT _1p'!#REF!</definedName>
    <definedName name="X1pFCOvc" localSheetId="0">'[10]CHITIET VL_NC_TT _1p'!#REF!</definedName>
    <definedName name="X1pFCOvc" localSheetId="11">'[10]CHITIET VL_NC_TT _1p'!#REF!</definedName>
    <definedName name="X1pFCOvc" localSheetId="12">'[10]CHITIET VL_NC_TT _1p'!#REF!</definedName>
    <definedName name="X1pFCOvc" localSheetId="14">'[10]CHITIET VL_NC_TT _1p'!#REF!</definedName>
    <definedName name="X1pFCOvc" localSheetId="1">'[10]CHITIET VL_NC_TT _1p'!#REF!</definedName>
    <definedName name="X1pFCOvc" localSheetId="7">'[10]CHITIET VL_NC_TT _1p'!#REF!</definedName>
    <definedName name="X1pFCOvc" localSheetId="9">'[10]CHITIET VL_NC_TT _1p'!#REF!</definedName>
    <definedName name="X1pFCOvc" localSheetId="10">'[10]CHITIET VL_NC_TT _1p'!#REF!</definedName>
    <definedName name="X1pFCOvc">'[10]CHITIET VL_NC_TT _1p'!#REF!</definedName>
    <definedName name="X1pFCOvl" localSheetId="8">'[10]CHITIET VL_NC_TT _1p'!#REF!</definedName>
    <definedName name="X1pFCOvl" localSheetId="13">'[10]CHITIET VL_NC_TT _1p'!#REF!</definedName>
    <definedName name="X1pFCOvl" localSheetId="0">'[10]CHITIET VL_NC_TT _1p'!#REF!</definedName>
    <definedName name="X1pFCOvl" localSheetId="11">'[10]CHITIET VL_NC_TT _1p'!#REF!</definedName>
    <definedName name="X1pFCOvl" localSheetId="12">'[10]CHITIET VL_NC_TT _1p'!#REF!</definedName>
    <definedName name="X1pFCOvl" localSheetId="14">'[10]CHITIET VL_NC_TT _1p'!#REF!</definedName>
    <definedName name="X1pFCOvl" localSheetId="1">'[10]CHITIET VL_NC_TT _1p'!#REF!</definedName>
    <definedName name="X1pFCOvl" localSheetId="7">'[10]CHITIET VL_NC_TT _1p'!#REF!</definedName>
    <definedName name="X1pFCOvl" localSheetId="9">'[10]CHITIET VL_NC_TT _1p'!#REF!</definedName>
    <definedName name="X1pFCOvl" localSheetId="10">'[10]CHITIET VL_NC_TT _1p'!#REF!</definedName>
    <definedName name="X1pFCOvl">'[10]CHITIET VL_NC_TT _1p'!#REF!</definedName>
    <definedName name="x1pignc" localSheetId="8">[10]lam_moi!#REF!</definedName>
    <definedName name="x1pignc" localSheetId="13">[10]lam_moi!#REF!</definedName>
    <definedName name="x1pignc" localSheetId="0">[10]lam_moi!#REF!</definedName>
    <definedName name="x1pignc" localSheetId="11">[10]lam_moi!#REF!</definedName>
    <definedName name="x1pignc" localSheetId="12">[10]lam_moi!#REF!</definedName>
    <definedName name="x1pignc" localSheetId="14">[10]lam_moi!#REF!</definedName>
    <definedName name="x1pignc" localSheetId="1">[10]lam_moi!#REF!</definedName>
    <definedName name="x1pignc" localSheetId="7">[10]lam_moi!#REF!</definedName>
    <definedName name="x1pignc" localSheetId="9">[10]lam_moi!#REF!</definedName>
    <definedName name="x1pignc" localSheetId="10">[10]lam_moi!#REF!</definedName>
    <definedName name="x1pignc">[10]lam_moi!#REF!</definedName>
    <definedName name="X1pIGvc" localSheetId="8">'[10]CHITIET VL_NC_TT _1p'!#REF!</definedName>
    <definedName name="X1pIGvc" localSheetId="13">'[10]CHITIET VL_NC_TT _1p'!#REF!</definedName>
    <definedName name="X1pIGvc" localSheetId="0">'[10]CHITIET VL_NC_TT _1p'!#REF!</definedName>
    <definedName name="X1pIGvc" localSheetId="11">'[10]CHITIET VL_NC_TT _1p'!#REF!</definedName>
    <definedName name="X1pIGvc" localSheetId="12">'[10]CHITIET VL_NC_TT _1p'!#REF!</definedName>
    <definedName name="X1pIGvc" localSheetId="14">'[10]CHITIET VL_NC_TT _1p'!#REF!</definedName>
    <definedName name="X1pIGvc" localSheetId="1">'[10]CHITIET VL_NC_TT _1p'!#REF!</definedName>
    <definedName name="X1pIGvc" localSheetId="7">'[10]CHITIET VL_NC_TT _1p'!#REF!</definedName>
    <definedName name="X1pIGvc" localSheetId="9">'[10]CHITIET VL_NC_TT _1p'!#REF!</definedName>
    <definedName name="X1pIGvc" localSheetId="10">'[10]CHITIET VL_NC_TT _1p'!#REF!</definedName>
    <definedName name="X1pIGvc">'[10]CHITIET VL_NC_TT _1p'!#REF!</definedName>
    <definedName name="x1pigvl" localSheetId="8">[10]lam_moi!#REF!</definedName>
    <definedName name="x1pigvl" localSheetId="13">[10]lam_moi!#REF!</definedName>
    <definedName name="x1pigvl" localSheetId="0">[10]lam_moi!#REF!</definedName>
    <definedName name="x1pigvl" localSheetId="11">[10]lam_moi!#REF!</definedName>
    <definedName name="x1pigvl" localSheetId="12">[10]lam_moi!#REF!</definedName>
    <definedName name="x1pigvl" localSheetId="14">[10]lam_moi!#REF!</definedName>
    <definedName name="x1pigvl" localSheetId="1">[10]lam_moi!#REF!</definedName>
    <definedName name="x1pigvl" localSheetId="7">[10]lam_moi!#REF!</definedName>
    <definedName name="x1pigvl" localSheetId="9">[10]lam_moi!#REF!</definedName>
    <definedName name="x1pigvl" localSheetId="10">[10]lam_moi!#REF!</definedName>
    <definedName name="x1pigvl">[10]lam_moi!#REF!</definedName>
    <definedName name="x1pind" localSheetId="8">#REF!</definedName>
    <definedName name="x1pind" localSheetId="13">#REF!</definedName>
    <definedName name="x1pind" localSheetId="0">#REF!</definedName>
    <definedName name="x1pind" localSheetId="11">#REF!</definedName>
    <definedName name="x1pind" localSheetId="12">#REF!</definedName>
    <definedName name="x1pind" localSheetId="14">#REF!</definedName>
    <definedName name="x1pind" localSheetId="1">#REF!</definedName>
    <definedName name="x1pind" localSheetId="7">#REF!</definedName>
    <definedName name="x1pind" localSheetId="9">#REF!</definedName>
    <definedName name="x1pind" localSheetId="10">#REF!</definedName>
    <definedName name="x1pind">#REF!</definedName>
    <definedName name="x1pindnc" localSheetId="8">[10]lam_moi!#REF!</definedName>
    <definedName name="x1pindnc" localSheetId="13">[10]lam_moi!#REF!</definedName>
    <definedName name="x1pindnc" localSheetId="0">[10]lam_moi!#REF!</definedName>
    <definedName name="x1pindnc" localSheetId="11">[10]lam_moi!#REF!</definedName>
    <definedName name="x1pindnc" localSheetId="12">[10]lam_moi!#REF!</definedName>
    <definedName name="x1pindnc" localSheetId="14">[10]lam_moi!#REF!</definedName>
    <definedName name="x1pindnc" localSheetId="1">[10]lam_moi!#REF!</definedName>
    <definedName name="x1pindnc" localSheetId="7">[10]lam_moi!#REF!</definedName>
    <definedName name="x1pindnc" localSheetId="9">[10]lam_moi!#REF!</definedName>
    <definedName name="x1pindnc" localSheetId="10">[10]lam_moi!#REF!</definedName>
    <definedName name="x1pindnc">[10]lam_moi!#REF!</definedName>
    <definedName name="x1pindvl" localSheetId="8">[10]lam_moi!#REF!</definedName>
    <definedName name="x1pindvl" localSheetId="13">[10]lam_moi!#REF!</definedName>
    <definedName name="x1pindvl" localSheetId="0">[10]lam_moi!#REF!</definedName>
    <definedName name="x1pindvl" localSheetId="11">[10]lam_moi!#REF!</definedName>
    <definedName name="x1pindvl" localSheetId="12">[10]lam_moi!#REF!</definedName>
    <definedName name="x1pindvl" localSheetId="14">[10]lam_moi!#REF!</definedName>
    <definedName name="x1pindvl" localSheetId="1">[10]lam_moi!#REF!</definedName>
    <definedName name="x1pindvl" localSheetId="7">[10]lam_moi!#REF!</definedName>
    <definedName name="x1pindvl" localSheetId="9">[10]lam_moi!#REF!</definedName>
    <definedName name="x1pindvl" localSheetId="10">[10]lam_moi!#REF!</definedName>
    <definedName name="x1pindvl">[10]lam_moi!#REF!</definedName>
    <definedName name="x1ping" localSheetId="8">#REF!</definedName>
    <definedName name="x1ping" localSheetId="13">#REF!</definedName>
    <definedName name="x1ping" localSheetId="0">#REF!</definedName>
    <definedName name="x1ping" localSheetId="11">#REF!</definedName>
    <definedName name="x1ping" localSheetId="12">#REF!</definedName>
    <definedName name="x1ping" localSheetId="14">#REF!</definedName>
    <definedName name="x1ping" localSheetId="1">#REF!</definedName>
    <definedName name="x1ping" localSheetId="7">#REF!</definedName>
    <definedName name="x1ping" localSheetId="9">#REF!</definedName>
    <definedName name="x1ping" localSheetId="10">#REF!</definedName>
    <definedName name="x1ping">#REF!</definedName>
    <definedName name="x1pingnc" localSheetId="8">[10]lam_moi!#REF!</definedName>
    <definedName name="x1pingnc" localSheetId="13">[10]lam_moi!#REF!</definedName>
    <definedName name="x1pingnc" localSheetId="0">[10]lam_moi!#REF!</definedName>
    <definedName name="x1pingnc" localSheetId="11">[10]lam_moi!#REF!</definedName>
    <definedName name="x1pingnc" localSheetId="12">[10]lam_moi!#REF!</definedName>
    <definedName name="x1pingnc" localSheetId="14">[10]lam_moi!#REF!</definedName>
    <definedName name="x1pingnc" localSheetId="1">[10]lam_moi!#REF!</definedName>
    <definedName name="x1pingnc" localSheetId="7">[10]lam_moi!#REF!</definedName>
    <definedName name="x1pingnc" localSheetId="9">[10]lam_moi!#REF!</definedName>
    <definedName name="x1pingnc" localSheetId="10">[10]lam_moi!#REF!</definedName>
    <definedName name="x1pingnc">[10]lam_moi!#REF!</definedName>
    <definedName name="x1pingvl" localSheetId="8">[10]lam_moi!#REF!</definedName>
    <definedName name="x1pingvl" localSheetId="13">[10]lam_moi!#REF!</definedName>
    <definedName name="x1pingvl" localSheetId="0">[10]lam_moi!#REF!</definedName>
    <definedName name="x1pingvl" localSheetId="11">[10]lam_moi!#REF!</definedName>
    <definedName name="x1pingvl" localSheetId="12">[10]lam_moi!#REF!</definedName>
    <definedName name="x1pingvl" localSheetId="14">[10]lam_moi!#REF!</definedName>
    <definedName name="x1pingvl" localSheetId="1">[10]lam_moi!#REF!</definedName>
    <definedName name="x1pingvl" localSheetId="7">[10]lam_moi!#REF!</definedName>
    <definedName name="x1pingvl" localSheetId="9">[10]lam_moi!#REF!</definedName>
    <definedName name="x1pingvl" localSheetId="10">[10]lam_moi!#REF!</definedName>
    <definedName name="x1pingvl">[10]lam_moi!#REF!</definedName>
    <definedName name="x1pint" localSheetId="8">#REF!</definedName>
    <definedName name="x1pint" localSheetId="13">#REF!</definedName>
    <definedName name="x1pint" localSheetId="0">#REF!</definedName>
    <definedName name="x1pint" localSheetId="11">#REF!</definedName>
    <definedName name="x1pint" localSheetId="12">#REF!</definedName>
    <definedName name="x1pint" localSheetId="14">#REF!</definedName>
    <definedName name="x1pint" localSheetId="1">#REF!</definedName>
    <definedName name="x1pint" localSheetId="7">#REF!</definedName>
    <definedName name="x1pint" localSheetId="9">#REF!</definedName>
    <definedName name="x1pint" localSheetId="10">#REF!</definedName>
    <definedName name="x1pint">#REF!</definedName>
    <definedName name="x1pintnc" localSheetId="8">[10]lam_moi!#REF!</definedName>
    <definedName name="x1pintnc" localSheetId="13">[10]lam_moi!#REF!</definedName>
    <definedName name="x1pintnc" localSheetId="0">[10]lam_moi!#REF!</definedName>
    <definedName name="x1pintnc" localSheetId="11">[10]lam_moi!#REF!</definedName>
    <definedName name="x1pintnc" localSheetId="12">[10]lam_moi!#REF!</definedName>
    <definedName name="x1pintnc" localSheetId="14">[10]lam_moi!#REF!</definedName>
    <definedName name="x1pintnc" localSheetId="1">[10]lam_moi!#REF!</definedName>
    <definedName name="x1pintnc" localSheetId="7">[10]lam_moi!#REF!</definedName>
    <definedName name="x1pintnc" localSheetId="9">[10]lam_moi!#REF!</definedName>
    <definedName name="x1pintnc" localSheetId="10">[10]lam_moi!#REF!</definedName>
    <definedName name="x1pintnc">[10]lam_moi!#REF!</definedName>
    <definedName name="X1pINTvc" localSheetId="8">'[10]CHITIET VL_NC_TT _1p'!#REF!</definedName>
    <definedName name="X1pINTvc" localSheetId="13">'[10]CHITIET VL_NC_TT _1p'!#REF!</definedName>
    <definedName name="X1pINTvc" localSheetId="0">'[10]CHITIET VL_NC_TT _1p'!#REF!</definedName>
    <definedName name="X1pINTvc" localSheetId="11">'[10]CHITIET VL_NC_TT _1p'!#REF!</definedName>
    <definedName name="X1pINTvc" localSheetId="12">'[10]CHITIET VL_NC_TT _1p'!#REF!</definedName>
    <definedName name="X1pINTvc" localSheetId="14">'[10]CHITIET VL_NC_TT _1p'!#REF!</definedName>
    <definedName name="X1pINTvc" localSheetId="1">'[10]CHITIET VL_NC_TT _1p'!#REF!</definedName>
    <definedName name="X1pINTvc" localSheetId="7">'[10]CHITIET VL_NC_TT _1p'!#REF!</definedName>
    <definedName name="X1pINTvc" localSheetId="9">'[10]CHITIET VL_NC_TT _1p'!#REF!</definedName>
    <definedName name="X1pINTvc" localSheetId="10">'[10]CHITIET VL_NC_TT _1p'!#REF!</definedName>
    <definedName name="X1pINTvc">'[10]CHITIET VL_NC_TT _1p'!#REF!</definedName>
    <definedName name="x1pintvl" localSheetId="8">[10]lam_moi!#REF!</definedName>
    <definedName name="x1pintvl" localSheetId="13">[10]lam_moi!#REF!</definedName>
    <definedName name="x1pintvl" localSheetId="0">[10]lam_moi!#REF!</definedName>
    <definedName name="x1pintvl" localSheetId="11">[10]lam_moi!#REF!</definedName>
    <definedName name="x1pintvl" localSheetId="12">[10]lam_moi!#REF!</definedName>
    <definedName name="x1pintvl" localSheetId="14">[10]lam_moi!#REF!</definedName>
    <definedName name="x1pintvl" localSheetId="1">[10]lam_moi!#REF!</definedName>
    <definedName name="x1pintvl" localSheetId="7">[10]lam_moi!#REF!</definedName>
    <definedName name="x1pintvl" localSheetId="9">[10]lam_moi!#REF!</definedName>
    <definedName name="x1pintvl" localSheetId="10">[10]lam_moi!#REF!</definedName>
    <definedName name="x1pintvl">[10]lam_moi!#REF!</definedName>
    <definedName name="x1pitnc" localSheetId="8">[10]lam_moi!#REF!</definedName>
    <definedName name="x1pitnc" localSheetId="13">[10]lam_moi!#REF!</definedName>
    <definedName name="x1pitnc" localSheetId="0">[10]lam_moi!#REF!</definedName>
    <definedName name="x1pitnc" localSheetId="11">[10]lam_moi!#REF!</definedName>
    <definedName name="x1pitnc" localSheetId="12">[10]lam_moi!#REF!</definedName>
    <definedName name="x1pitnc" localSheetId="14">[10]lam_moi!#REF!</definedName>
    <definedName name="x1pitnc" localSheetId="1">[10]lam_moi!#REF!</definedName>
    <definedName name="x1pitnc" localSheetId="7">[10]lam_moi!#REF!</definedName>
    <definedName name="x1pitnc" localSheetId="9">[10]lam_moi!#REF!</definedName>
    <definedName name="x1pitnc" localSheetId="10">[10]lam_moi!#REF!</definedName>
    <definedName name="x1pitnc">[10]lam_moi!#REF!</definedName>
    <definedName name="X1pITvc" localSheetId="8">'[10]CHITIET VL_NC_TT _1p'!#REF!</definedName>
    <definedName name="X1pITvc" localSheetId="13">'[10]CHITIET VL_NC_TT _1p'!#REF!</definedName>
    <definedName name="X1pITvc" localSheetId="0">'[10]CHITIET VL_NC_TT _1p'!#REF!</definedName>
    <definedName name="X1pITvc" localSheetId="11">'[10]CHITIET VL_NC_TT _1p'!#REF!</definedName>
    <definedName name="X1pITvc" localSheetId="12">'[10]CHITIET VL_NC_TT _1p'!#REF!</definedName>
    <definedName name="X1pITvc" localSheetId="14">'[10]CHITIET VL_NC_TT _1p'!#REF!</definedName>
    <definedName name="X1pITvc" localSheetId="1">'[10]CHITIET VL_NC_TT _1p'!#REF!</definedName>
    <definedName name="X1pITvc" localSheetId="7">'[10]CHITIET VL_NC_TT _1p'!#REF!</definedName>
    <definedName name="X1pITvc" localSheetId="9">'[10]CHITIET VL_NC_TT _1p'!#REF!</definedName>
    <definedName name="X1pITvc" localSheetId="10">'[10]CHITIET VL_NC_TT _1p'!#REF!</definedName>
    <definedName name="X1pITvc">'[10]CHITIET VL_NC_TT _1p'!#REF!</definedName>
    <definedName name="x1pitvl" localSheetId="8">[10]lam_moi!#REF!</definedName>
    <definedName name="x1pitvl" localSheetId="13">[10]lam_moi!#REF!</definedName>
    <definedName name="x1pitvl" localSheetId="0">[10]lam_moi!#REF!</definedName>
    <definedName name="x1pitvl" localSheetId="11">[10]lam_moi!#REF!</definedName>
    <definedName name="x1pitvl" localSheetId="12">[10]lam_moi!#REF!</definedName>
    <definedName name="x1pitvl" localSheetId="14">[10]lam_moi!#REF!</definedName>
    <definedName name="x1pitvl" localSheetId="1">[10]lam_moi!#REF!</definedName>
    <definedName name="x1pitvl" localSheetId="7">[10]lam_moi!#REF!</definedName>
    <definedName name="x1pitvl" localSheetId="9">[10]lam_moi!#REF!</definedName>
    <definedName name="x1pitvl" localSheetId="10">[10]lam_moi!#REF!</definedName>
    <definedName name="x1pitvl">[10]lam_moi!#REF!</definedName>
    <definedName name="x20knc" localSheetId="8">[10]chitiet!#REF!</definedName>
    <definedName name="x20knc" localSheetId="13">[10]chitiet!#REF!</definedName>
    <definedName name="x20knc" localSheetId="0">[10]chitiet!#REF!</definedName>
    <definedName name="x20knc" localSheetId="11">[10]chitiet!#REF!</definedName>
    <definedName name="x20knc" localSheetId="12">[10]chitiet!#REF!</definedName>
    <definedName name="x20knc" localSheetId="14">[10]chitiet!#REF!</definedName>
    <definedName name="x20knc" localSheetId="1">[10]chitiet!#REF!</definedName>
    <definedName name="x20knc" localSheetId="7">[10]chitiet!#REF!</definedName>
    <definedName name="x20knc" localSheetId="9">[10]chitiet!#REF!</definedName>
    <definedName name="x20knc" localSheetId="10">[10]chitiet!#REF!</definedName>
    <definedName name="x20knc">[10]chitiet!#REF!</definedName>
    <definedName name="x20kvl" localSheetId="8">[10]chitiet!#REF!</definedName>
    <definedName name="x20kvl" localSheetId="13">[10]chitiet!#REF!</definedName>
    <definedName name="x20kvl" localSheetId="0">[10]chitiet!#REF!</definedName>
    <definedName name="x20kvl" localSheetId="11">[10]chitiet!#REF!</definedName>
    <definedName name="x20kvl" localSheetId="12">[10]chitiet!#REF!</definedName>
    <definedName name="x20kvl" localSheetId="14">[10]chitiet!#REF!</definedName>
    <definedName name="x20kvl" localSheetId="1">[10]chitiet!#REF!</definedName>
    <definedName name="x20kvl" localSheetId="7">[10]chitiet!#REF!</definedName>
    <definedName name="x20kvl" localSheetId="9">[10]chitiet!#REF!</definedName>
    <definedName name="x20kvl" localSheetId="10">[10]chitiet!#REF!</definedName>
    <definedName name="x20kvl">[10]chitiet!#REF!</definedName>
    <definedName name="x22knc" localSheetId="8">[10]chitiet!#REF!</definedName>
    <definedName name="x22knc" localSheetId="13">[10]chitiet!#REF!</definedName>
    <definedName name="x22knc" localSheetId="0">[10]chitiet!#REF!</definedName>
    <definedName name="x22knc" localSheetId="11">[10]chitiet!#REF!</definedName>
    <definedName name="x22knc" localSheetId="12">[10]chitiet!#REF!</definedName>
    <definedName name="x22knc" localSheetId="14">[10]chitiet!#REF!</definedName>
    <definedName name="x22knc" localSheetId="1">[10]chitiet!#REF!</definedName>
    <definedName name="x22knc" localSheetId="7">[10]chitiet!#REF!</definedName>
    <definedName name="x22knc" localSheetId="9">[10]chitiet!#REF!</definedName>
    <definedName name="x22knc" localSheetId="10">[10]chitiet!#REF!</definedName>
    <definedName name="x22knc">[10]chitiet!#REF!</definedName>
    <definedName name="x22kvl" localSheetId="8">[10]chitiet!#REF!</definedName>
    <definedName name="x22kvl" localSheetId="13">[10]chitiet!#REF!</definedName>
    <definedName name="x22kvl" localSheetId="0">[10]chitiet!#REF!</definedName>
    <definedName name="x22kvl" localSheetId="11">[10]chitiet!#REF!</definedName>
    <definedName name="x22kvl" localSheetId="12">[10]chitiet!#REF!</definedName>
    <definedName name="x22kvl" localSheetId="14">[10]chitiet!#REF!</definedName>
    <definedName name="x22kvl" localSheetId="1">[10]chitiet!#REF!</definedName>
    <definedName name="x22kvl" localSheetId="7">[10]chitiet!#REF!</definedName>
    <definedName name="x22kvl" localSheetId="9">[10]chitiet!#REF!</definedName>
    <definedName name="x22kvl" localSheetId="10">[10]chitiet!#REF!</definedName>
    <definedName name="x22kvl">[10]chitiet!#REF!</definedName>
    <definedName name="x2mig1nc" localSheetId="8">[10]lam_moi!#REF!</definedName>
    <definedName name="x2mig1nc" localSheetId="13">[10]lam_moi!#REF!</definedName>
    <definedName name="x2mig1nc" localSheetId="0">[10]lam_moi!#REF!</definedName>
    <definedName name="x2mig1nc" localSheetId="11">[10]lam_moi!#REF!</definedName>
    <definedName name="x2mig1nc" localSheetId="12">[10]lam_moi!#REF!</definedName>
    <definedName name="x2mig1nc" localSheetId="14">[10]lam_moi!#REF!</definedName>
    <definedName name="x2mig1nc" localSheetId="1">[10]lam_moi!#REF!</definedName>
    <definedName name="x2mig1nc" localSheetId="7">[10]lam_moi!#REF!</definedName>
    <definedName name="x2mig1nc" localSheetId="9">[10]lam_moi!#REF!</definedName>
    <definedName name="x2mig1nc" localSheetId="10">[10]lam_moi!#REF!</definedName>
    <definedName name="x2mig1nc">[10]lam_moi!#REF!</definedName>
    <definedName name="x2mig1vl" localSheetId="8">[10]lam_moi!#REF!</definedName>
    <definedName name="x2mig1vl" localSheetId="13">[10]lam_moi!#REF!</definedName>
    <definedName name="x2mig1vl" localSheetId="0">[10]lam_moi!#REF!</definedName>
    <definedName name="x2mig1vl" localSheetId="11">[10]lam_moi!#REF!</definedName>
    <definedName name="x2mig1vl" localSheetId="12">[10]lam_moi!#REF!</definedName>
    <definedName name="x2mig1vl" localSheetId="14">[10]lam_moi!#REF!</definedName>
    <definedName name="x2mig1vl" localSheetId="1">[10]lam_moi!#REF!</definedName>
    <definedName name="x2mig1vl" localSheetId="7">[10]lam_moi!#REF!</definedName>
    <definedName name="x2mig1vl" localSheetId="9">[10]lam_moi!#REF!</definedName>
    <definedName name="x2mig1vl" localSheetId="10">[10]lam_moi!#REF!</definedName>
    <definedName name="x2mig1vl">[10]lam_moi!#REF!</definedName>
    <definedName name="x2min1nc" localSheetId="8">[10]lam_moi!#REF!</definedName>
    <definedName name="x2min1nc" localSheetId="13">[10]lam_moi!#REF!</definedName>
    <definedName name="x2min1nc" localSheetId="0">[10]lam_moi!#REF!</definedName>
    <definedName name="x2min1nc" localSheetId="11">[10]lam_moi!#REF!</definedName>
    <definedName name="x2min1nc" localSheetId="12">[10]lam_moi!#REF!</definedName>
    <definedName name="x2min1nc" localSheetId="14">[10]lam_moi!#REF!</definedName>
    <definedName name="x2min1nc" localSheetId="1">[10]lam_moi!#REF!</definedName>
    <definedName name="x2min1nc" localSheetId="7">[10]lam_moi!#REF!</definedName>
    <definedName name="x2min1nc" localSheetId="9">[10]lam_moi!#REF!</definedName>
    <definedName name="x2min1nc" localSheetId="10">[10]lam_moi!#REF!</definedName>
    <definedName name="x2min1nc">[10]lam_moi!#REF!</definedName>
    <definedName name="x2min1vl" localSheetId="8">[10]lam_moi!#REF!</definedName>
    <definedName name="x2min1vl" localSheetId="13">[10]lam_moi!#REF!</definedName>
    <definedName name="x2min1vl" localSheetId="0">[10]lam_moi!#REF!</definedName>
    <definedName name="x2min1vl" localSheetId="11">[10]lam_moi!#REF!</definedName>
    <definedName name="x2min1vl" localSheetId="12">[10]lam_moi!#REF!</definedName>
    <definedName name="x2min1vl" localSheetId="14">[10]lam_moi!#REF!</definedName>
    <definedName name="x2min1vl" localSheetId="1">[10]lam_moi!#REF!</definedName>
    <definedName name="x2min1vl" localSheetId="7">[10]lam_moi!#REF!</definedName>
    <definedName name="x2min1vl" localSheetId="9">[10]lam_moi!#REF!</definedName>
    <definedName name="x2min1vl" localSheetId="10">[10]lam_moi!#REF!</definedName>
    <definedName name="x2min1vl">[10]lam_moi!#REF!</definedName>
    <definedName name="x2mit1vl" localSheetId="8">[10]lam_moi!#REF!</definedName>
    <definedName name="x2mit1vl" localSheetId="13">[10]lam_moi!#REF!</definedName>
    <definedName name="x2mit1vl" localSheetId="0">[10]lam_moi!#REF!</definedName>
    <definedName name="x2mit1vl" localSheetId="11">[10]lam_moi!#REF!</definedName>
    <definedName name="x2mit1vl" localSheetId="12">[10]lam_moi!#REF!</definedName>
    <definedName name="x2mit1vl" localSheetId="14">[10]lam_moi!#REF!</definedName>
    <definedName name="x2mit1vl" localSheetId="1">[10]lam_moi!#REF!</definedName>
    <definedName name="x2mit1vl" localSheetId="7">[10]lam_moi!#REF!</definedName>
    <definedName name="x2mit1vl" localSheetId="9">[10]lam_moi!#REF!</definedName>
    <definedName name="x2mit1vl" localSheetId="10">[10]lam_moi!#REF!</definedName>
    <definedName name="x2mit1vl">[10]lam_moi!#REF!</definedName>
    <definedName name="x2mitnc" localSheetId="8">[10]lam_moi!#REF!</definedName>
    <definedName name="x2mitnc" localSheetId="13">[10]lam_moi!#REF!</definedName>
    <definedName name="x2mitnc" localSheetId="0">[10]lam_moi!#REF!</definedName>
    <definedName name="x2mitnc" localSheetId="11">[10]lam_moi!#REF!</definedName>
    <definedName name="x2mitnc" localSheetId="12">[10]lam_moi!#REF!</definedName>
    <definedName name="x2mitnc" localSheetId="14">[10]lam_moi!#REF!</definedName>
    <definedName name="x2mitnc" localSheetId="1">[10]lam_moi!#REF!</definedName>
    <definedName name="x2mitnc" localSheetId="7">[10]lam_moi!#REF!</definedName>
    <definedName name="x2mitnc" localSheetId="9">[10]lam_moi!#REF!</definedName>
    <definedName name="x2mitnc" localSheetId="10">[10]lam_moi!#REF!</definedName>
    <definedName name="x2mitnc">[10]lam_moi!#REF!</definedName>
    <definedName name="XCCT">0.5</definedName>
    <definedName name="xdsnc" localSheetId="8">[10]gtrinh!#REF!</definedName>
    <definedName name="xdsnc" localSheetId="13">[10]gtrinh!#REF!</definedName>
    <definedName name="xdsnc" localSheetId="0">[10]gtrinh!#REF!</definedName>
    <definedName name="xdsnc" localSheetId="11">[10]gtrinh!#REF!</definedName>
    <definedName name="xdsnc" localSheetId="12">[10]gtrinh!#REF!</definedName>
    <definedName name="xdsnc" localSheetId="14">[10]gtrinh!#REF!</definedName>
    <definedName name="xdsnc" localSheetId="1">[10]gtrinh!#REF!</definedName>
    <definedName name="xdsnc" localSheetId="7">[10]gtrinh!#REF!</definedName>
    <definedName name="xdsnc" localSheetId="9">[10]gtrinh!#REF!</definedName>
    <definedName name="xdsnc" localSheetId="10">[10]gtrinh!#REF!</definedName>
    <definedName name="xdsnc">[10]gtrinh!#REF!</definedName>
    <definedName name="xdsvl" localSheetId="8">[10]gtrinh!#REF!</definedName>
    <definedName name="xdsvl" localSheetId="13">[10]gtrinh!#REF!</definedName>
    <definedName name="xdsvl" localSheetId="0">[10]gtrinh!#REF!</definedName>
    <definedName name="xdsvl" localSheetId="11">[10]gtrinh!#REF!</definedName>
    <definedName name="xdsvl" localSheetId="12">[10]gtrinh!#REF!</definedName>
    <definedName name="xdsvl" localSheetId="14">[10]gtrinh!#REF!</definedName>
    <definedName name="xdsvl" localSheetId="1">[10]gtrinh!#REF!</definedName>
    <definedName name="xdsvl" localSheetId="7">[10]gtrinh!#REF!</definedName>
    <definedName name="xdsvl" localSheetId="9">[10]gtrinh!#REF!</definedName>
    <definedName name="xdsvl" localSheetId="10">[10]gtrinh!#REF!</definedName>
    <definedName name="xdsvl">[10]gtrinh!#REF!</definedName>
    <definedName name="xfco" localSheetId="8">#REF!</definedName>
    <definedName name="xfco" localSheetId="13">#REF!</definedName>
    <definedName name="xfco" localSheetId="0">#REF!</definedName>
    <definedName name="xfco" localSheetId="11">#REF!</definedName>
    <definedName name="xfco" localSheetId="12">#REF!</definedName>
    <definedName name="xfco" localSheetId="14">#REF!</definedName>
    <definedName name="xfco" localSheetId="1">#REF!</definedName>
    <definedName name="xfco" localSheetId="7">#REF!</definedName>
    <definedName name="xfco" localSheetId="9">#REF!</definedName>
    <definedName name="xfco" localSheetId="10">#REF!</definedName>
    <definedName name="xfco">#REF!</definedName>
    <definedName name="xfco3p" localSheetId="8">#REF!</definedName>
    <definedName name="xfco3p" localSheetId="13">#REF!</definedName>
    <definedName name="xfco3p" localSheetId="0">#REF!</definedName>
    <definedName name="xfco3p" localSheetId="11">#REF!</definedName>
    <definedName name="xfco3p" localSheetId="12">#REF!</definedName>
    <definedName name="xfco3p" localSheetId="14">#REF!</definedName>
    <definedName name="xfco3p" localSheetId="1">#REF!</definedName>
    <definedName name="xfco3p" localSheetId="7">#REF!</definedName>
    <definedName name="xfco3p" localSheetId="9">#REF!</definedName>
    <definedName name="xfco3p" localSheetId="10">#REF!</definedName>
    <definedName name="xfco3p">#REF!</definedName>
    <definedName name="xfconc" localSheetId="8">[10]lam_moi!#REF!</definedName>
    <definedName name="xfconc" localSheetId="13">[10]lam_moi!#REF!</definedName>
    <definedName name="xfconc" localSheetId="0">[10]lam_moi!#REF!</definedName>
    <definedName name="xfconc" localSheetId="11">[10]lam_moi!#REF!</definedName>
    <definedName name="xfconc" localSheetId="12">[10]lam_moi!#REF!</definedName>
    <definedName name="xfconc" localSheetId="14">[10]lam_moi!#REF!</definedName>
    <definedName name="xfconc" localSheetId="1">[10]lam_moi!#REF!</definedName>
    <definedName name="xfconc" localSheetId="7">[10]lam_moi!#REF!</definedName>
    <definedName name="xfconc" localSheetId="9">[10]lam_moi!#REF!</definedName>
    <definedName name="xfconc" localSheetId="10">[10]lam_moi!#REF!</definedName>
    <definedName name="xfconc">[10]lam_moi!#REF!</definedName>
    <definedName name="xfconc3p">'[10]CHITIET VL_NC'!$G$94</definedName>
    <definedName name="xfcotnc" localSheetId="8">#REF!</definedName>
    <definedName name="xfcotnc" localSheetId="13">#REF!</definedName>
    <definedName name="xfcotnc" localSheetId="0">#REF!</definedName>
    <definedName name="xfcotnc" localSheetId="11">#REF!</definedName>
    <definedName name="xfcotnc" localSheetId="12">#REF!</definedName>
    <definedName name="xfcotnc" localSheetId="14">#REF!</definedName>
    <definedName name="xfcotnc" localSheetId="1">#REF!</definedName>
    <definedName name="xfcotnc" localSheetId="7">#REF!</definedName>
    <definedName name="xfcotnc" localSheetId="9">#REF!</definedName>
    <definedName name="xfcotnc" localSheetId="10">#REF!</definedName>
    <definedName name="xfcotnc">#REF!</definedName>
    <definedName name="xfcotvl" localSheetId="8">#REF!</definedName>
    <definedName name="xfcotvl" localSheetId="13">#REF!</definedName>
    <definedName name="xfcotvl" localSheetId="0">#REF!</definedName>
    <definedName name="xfcotvl" localSheetId="11">#REF!</definedName>
    <definedName name="xfcotvl" localSheetId="12">#REF!</definedName>
    <definedName name="xfcotvl" localSheetId="14">#REF!</definedName>
    <definedName name="xfcotvl" localSheetId="1">#REF!</definedName>
    <definedName name="xfcotvl" localSheetId="7">#REF!</definedName>
    <definedName name="xfcotvl" localSheetId="9">#REF!</definedName>
    <definedName name="xfcotvl" localSheetId="10">#REF!</definedName>
    <definedName name="xfcotvl">#REF!</definedName>
    <definedName name="xfcovl" localSheetId="8">[10]lam_moi!#REF!</definedName>
    <definedName name="xfcovl" localSheetId="13">[10]lam_moi!#REF!</definedName>
    <definedName name="xfcovl" localSheetId="0">[10]lam_moi!#REF!</definedName>
    <definedName name="xfcovl" localSheetId="11">[10]lam_moi!#REF!</definedName>
    <definedName name="xfcovl" localSheetId="12">[10]lam_moi!#REF!</definedName>
    <definedName name="xfcovl" localSheetId="14">[10]lam_moi!#REF!</definedName>
    <definedName name="xfcovl" localSheetId="1">[10]lam_moi!#REF!</definedName>
    <definedName name="xfcovl" localSheetId="7">[10]lam_moi!#REF!</definedName>
    <definedName name="xfcovl" localSheetId="9">[10]lam_moi!#REF!</definedName>
    <definedName name="xfcovl" localSheetId="10">[10]lam_moi!#REF!</definedName>
    <definedName name="xfcovl">[10]lam_moi!#REF!</definedName>
    <definedName name="xfcovl3p">'[10]CHITIET VL_NC'!$G$90</definedName>
    <definedName name="xfnc" localSheetId="8">[10]lam_moi!#REF!</definedName>
    <definedName name="xfnc" localSheetId="13">[10]lam_moi!#REF!</definedName>
    <definedName name="xfnc" localSheetId="0">[10]lam_moi!#REF!</definedName>
    <definedName name="xfnc" localSheetId="11">[10]lam_moi!#REF!</definedName>
    <definedName name="xfnc" localSheetId="12">[10]lam_moi!#REF!</definedName>
    <definedName name="xfnc" localSheetId="14">[10]lam_moi!#REF!</definedName>
    <definedName name="xfnc" localSheetId="1">[10]lam_moi!#REF!</definedName>
    <definedName name="xfnc" localSheetId="7">[10]lam_moi!#REF!</definedName>
    <definedName name="xfnc" localSheetId="9">[10]lam_moi!#REF!</definedName>
    <definedName name="xfnc" localSheetId="10">[10]lam_moi!#REF!</definedName>
    <definedName name="xfnc">[10]lam_moi!#REF!</definedName>
    <definedName name="xfvl" localSheetId="8">[10]lam_moi!#REF!</definedName>
    <definedName name="xfvl" localSheetId="13">[10]lam_moi!#REF!</definedName>
    <definedName name="xfvl" localSheetId="0">[10]lam_moi!#REF!</definedName>
    <definedName name="xfvl" localSheetId="11">[10]lam_moi!#REF!</definedName>
    <definedName name="xfvl" localSheetId="12">[10]lam_moi!#REF!</definedName>
    <definedName name="xfvl" localSheetId="14">[10]lam_moi!#REF!</definedName>
    <definedName name="xfvl" localSheetId="1">[10]lam_moi!#REF!</definedName>
    <definedName name="xfvl" localSheetId="7">[10]lam_moi!#REF!</definedName>
    <definedName name="xfvl" localSheetId="9">[10]lam_moi!#REF!</definedName>
    <definedName name="xfvl" localSheetId="10">[10]lam_moi!#REF!</definedName>
    <definedName name="xfvl">[10]lam_moi!#REF!</definedName>
    <definedName name="xhn" localSheetId="8">#REF!</definedName>
    <definedName name="xhn" localSheetId="13">#REF!</definedName>
    <definedName name="xhn" localSheetId="0">#REF!</definedName>
    <definedName name="xhn" localSheetId="11">#REF!</definedName>
    <definedName name="xhn" localSheetId="12">#REF!</definedName>
    <definedName name="xhn" localSheetId="14">#REF!</definedName>
    <definedName name="xhn" localSheetId="1">#REF!</definedName>
    <definedName name="xhn" localSheetId="7">#REF!</definedName>
    <definedName name="xhn" localSheetId="9">#REF!</definedName>
    <definedName name="xhn" localSheetId="10">#REF!</definedName>
    <definedName name="xhn">#REF!</definedName>
    <definedName name="xhnnc" localSheetId="8">[10]lam_moi!#REF!</definedName>
    <definedName name="xhnnc" localSheetId="13">[10]lam_moi!#REF!</definedName>
    <definedName name="xhnnc" localSheetId="0">[10]lam_moi!#REF!</definedName>
    <definedName name="xhnnc" localSheetId="11">[10]lam_moi!#REF!</definedName>
    <definedName name="xhnnc" localSheetId="12">[10]lam_moi!#REF!</definedName>
    <definedName name="xhnnc" localSheetId="14">[10]lam_moi!#REF!</definedName>
    <definedName name="xhnnc" localSheetId="1">[10]lam_moi!#REF!</definedName>
    <definedName name="xhnnc" localSheetId="7">[10]lam_moi!#REF!</definedName>
    <definedName name="xhnnc" localSheetId="9">[10]lam_moi!#REF!</definedName>
    <definedName name="xhnnc" localSheetId="10">[10]lam_moi!#REF!</definedName>
    <definedName name="xhnnc">[10]lam_moi!#REF!</definedName>
    <definedName name="xhnvl" localSheetId="8">[10]lam_moi!#REF!</definedName>
    <definedName name="xhnvl" localSheetId="13">[10]lam_moi!#REF!</definedName>
    <definedName name="xhnvl" localSheetId="0">[10]lam_moi!#REF!</definedName>
    <definedName name="xhnvl" localSheetId="11">[10]lam_moi!#REF!</definedName>
    <definedName name="xhnvl" localSheetId="12">[10]lam_moi!#REF!</definedName>
    <definedName name="xhnvl" localSheetId="14">[10]lam_moi!#REF!</definedName>
    <definedName name="xhnvl" localSheetId="1">[10]lam_moi!#REF!</definedName>
    <definedName name="xhnvl" localSheetId="7">[10]lam_moi!#REF!</definedName>
    <definedName name="xhnvl" localSheetId="9">[10]lam_moi!#REF!</definedName>
    <definedName name="xhnvl" localSheetId="10">[10]lam_moi!#REF!</definedName>
    <definedName name="xhnvl">[10]lam_moi!#REF!</definedName>
    <definedName name="xig" localSheetId="8">#REF!</definedName>
    <definedName name="xig" localSheetId="13">#REF!</definedName>
    <definedName name="xig" localSheetId="0">#REF!</definedName>
    <definedName name="xig" localSheetId="11">#REF!</definedName>
    <definedName name="xig" localSheetId="12">#REF!</definedName>
    <definedName name="xig" localSheetId="14">#REF!</definedName>
    <definedName name="xig" localSheetId="1">#REF!</definedName>
    <definedName name="xig" localSheetId="7">#REF!</definedName>
    <definedName name="xig" localSheetId="9">#REF!</definedName>
    <definedName name="xig" localSheetId="10">#REF!</definedName>
    <definedName name="xig">#REF!</definedName>
    <definedName name="xig1" localSheetId="8">#REF!</definedName>
    <definedName name="xig1" localSheetId="13">#REF!</definedName>
    <definedName name="xig1" localSheetId="0">#REF!</definedName>
    <definedName name="xig1" localSheetId="11">#REF!</definedName>
    <definedName name="xig1" localSheetId="12">#REF!</definedName>
    <definedName name="xig1" localSheetId="14">#REF!</definedName>
    <definedName name="xig1" localSheetId="1">#REF!</definedName>
    <definedName name="xig1" localSheetId="7">#REF!</definedName>
    <definedName name="xig1" localSheetId="9">#REF!</definedName>
    <definedName name="xig1" localSheetId="10">#REF!</definedName>
    <definedName name="xig1">#REF!</definedName>
    <definedName name="xig1nc" localSheetId="8">[10]lam_moi!#REF!</definedName>
    <definedName name="xig1nc" localSheetId="13">[10]lam_moi!#REF!</definedName>
    <definedName name="xig1nc" localSheetId="0">[10]lam_moi!#REF!</definedName>
    <definedName name="xig1nc" localSheetId="11">[10]lam_moi!#REF!</definedName>
    <definedName name="xig1nc" localSheetId="12">[10]lam_moi!#REF!</definedName>
    <definedName name="xig1nc" localSheetId="14">[10]lam_moi!#REF!</definedName>
    <definedName name="xig1nc" localSheetId="1">[10]lam_moi!#REF!</definedName>
    <definedName name="xig1nc" localSheetId="7">[10]lam_moi!#REF!</definedName>
    <definedName name="xig1nc" localSheetId="9">[10]lam_moi!#REF!</definedName>
    <definedName name="xig1nc" localSheetId="10">[10]lam_moi!#REF!</definedName>
    <definedName name="xig1nc">[10]lam_moi!#REF!</definedName>
    <definedName name="xig1p" localSheetId="8">#REF!</definedName>
    <definedName name="xig1p" localSheetId="13">#REF!</definedName>
    <definedName name="xig1p" localSheetId="0">#REF!</definedName>
    <definedName name="xig1p" localSheetId="11">#REF!</definedName>
    <definedName name="xig1p" localSheetId="12">#REF!</definedName>
    <definedName name="xig1p" localSheetId="14">#REF!</definedName>
    <definedName name="xig1p" localSheetId="1">#REF!</definedName>
    <definedName name="xig1p" localSheetId="7">#REF!</definedName>
    <definedName name="xig1p" localSheetId="9">#REF!</definedName>
    <definedName name="xig1p" localSheetId="10">#REF!</definedName>
    <definedName name="xig1p">#REF!</definedName>
    <definedName name="xig1pnc" localSheetId="8">[10]lam_moi!#REF!</definedName>
    <definedName name="xig1pnc" localSheetId="13">[10]lam_moi!#REF!</definedName>
    <definedName name="xig1pnc" localSheetId="0">[10]lam_moi!#REF!</definedName>
    <definedName name="xig1pnc" localSheetId="11">[10]lam_moi!#REF!</definedName>
    <definedName name="xig1pnc" localSheetId="12">[10]lam_moi!#REF!</definedName>
    <definedName name="xig1pnc" localSheetId="14">[10]lam_moi!#REF!</definedName>
    <definedName name="xig1pnc" localSheetId="1">[10]lam_moi!#REF!</definedName>
    <definedName name="xig1pnc" localSheetId="7">[10]lam_moi!#REF!</definedName>
    <definedName name="xig1pnc" localSheetId="9">[10]lam_moi!#REF!</definedName>
    <definedName name="xig1pnc" localSheetId="10">[10]lam_moi!#REF!</definedName>
    <definedName name="xig1pnc">[10]lam_moi!#REF!</definedName>
    <definedName name="xig1pvl" localSheetId="8">[10]lam_moi!#REF!</definedName>
    <definedName name="xig1pvl" localSheetId="13">[10]lam_moi!#REF!</definedName>
    <definedName name="xig1pvl" localSheetId="0">[10]lam_moi!#REF!</definedName>
    <definedName name="xig1pvl" localSheetId="11">[10]lam_moi!#REF!</definedName>
    <definedName name="xig1pvl" localSheetId="12">[10]lam_moi!#REF!</definedName>
    <definedName name="xig1pvl" localSheetId="14">[10]lam_moi!#REF!</definedName>
    <definedName name="xig1pvl" localSheetId="1">[10]lam_moi!#REF!</definedName>
    <definedName name="xig1pvl" localSheetId="7">[10]lam_moi!#REF!</definedName>
    <definedName name="xig1pvl" localSheetId="9">[10]lam_moi!#REF!</definedName>
    <definedName name="xig1pvl" localSheetId="10">[10]lam_moi!#REF!</definedName>
    <definedName name="xig1pvl">[10]lam_moi!#REF!</definedName>
    <definedName name="xig1vl" localSheetId="8">[10]lam_moi!#REF!</definedName>
    <definedName name="xig1vl" localSheetId="13">[10]lam_moi!#REF!</definedName>
    <definedName name="xig1vl" localSheetId="0">[10]lam_moi!#REF!</definedName>
    <definedName name="xig1vl" localSheetId="11">[10]lam_moi!#REF!</definedName>
    <definedName name="xig1vl" localSheetId="12">[10]lam_moi!#REF!</definedName>
    <definedName name="xig1vl" localSheetId="14">[10]lam_moi!#REF!</definedName>
    <definedName name="xig1vl" localSheetId="1">[10]lam_moi!#REF!</definedName>
    <definedName name="xig1vl" localSheetId="7">[10]lam_moi!#REF!</definedName>
    <definedName name="xig1vl" localSheetId="9">[10]lam_moi!#REF!</definedName>
    <definedName name="xig1vl" localSheetId="10">[10]lam_moi!#REF!</definedName>
    <definedName name="xig1vl">[10]lam_moi!#REF!</definedName>
    <definedName name="xig2nc" localSheetId="8">[10]lam_moi!#REF!</definedName>
    <definedName name="xig2nc" localSheetId="13">[10]lam_moi!#REF!</definedName>
    <definedName name="xig2nc" localSheetId="0">[10]lam_moi!#REF!</definedName>
    <definedName name="xig2nc" localSheetId="11">[10]lam_moi!#REF!</definedName>
    <definedName name="xig2nc" localSheetId="12">[10]lam_moi!#REF!</definedName>
    <definedName name="xig2nc" localSheetId="14">[10]lam_moi!#REF!</definedName>
    <definedName name="xig2nc" localSheetId="1">[10]lam_moi!#REF!</definedName>
    <definedName name="xig2nc" localSheetId="7">[10]lam_moi!#REF!</definedName>
    <definedName name="xig2nc" localSheetId="9">[10]lam_moi!#REF!</definedName>
    <definedName name="xig2nc" localSheetId="10">[10]lam_moi!#REF!</definedName>
    <definedName name="xig2nc">[10]lam_moi!#REF!</definedName>
    <definedName name="xig2vl" localSheetId="8">[10]lam_moi!#REF!</definedName>
    <definedName name="xig2vl" localSheetId="13">[10]lam_moi!#REF!</definedName>
    <definedName name="xig2vl" localSheetId="0">[10]lam_moi!#REF!</definedName>
    <definedName name="xig2vl" localSheetId="11">[10]lam_moi!#REF!</definedName>
    <definedName name="xig2vl" localSheetId="12">[10]lam_moi!#REF!</definedName>
    <definedName name="xig2vl" localSheetId="14">[10]lam_moi!#REF!</definedName>
    <definedName name="xig2vl" localSheetId="1">[10]lam_moi!#REF!</definedName>
    <definedName name="xig2vl" localSheetId="7">[10]lam_moi!#REF!</definedName>
    <definedName name="xig2vl" localSheetId="9">[10]lam_moi!#REF!</definedName>
    <definedName name="xig2vl" localSheetId="10">[10]lam_moi!#REF!</definedName>
    <definedName name="xig2vl">[10]lam_moi!#REF!</definedName>
    <definedName name="xig3p" localSheetId="8">#REF!</definedName>
    <definedName name="xig3p" localSheetId="13">#REF!</definedName>
    <definedName name="xig3p" localSheetId="0">#REF!</definedName>
    <definedName name="xig3p" localSheetId="11">#REF!</definedName>
    <definedName name="xig3p" localSheetId="12">#REF!</definedName>
    <definedName name="xig3p" localSheetId="14">#REF!</definedName>
    <definedName name="xig3p" localSheetId="1">#REF!</definedName>
    <definedName name="xig3p" localSheetId="7">#REF!</definedName>
    <definedName name="xig3p" localSheetId="9">#REF!</definedName>
    <definedName name="xig3p" localSheetId="10">#REF!</definedName>
    <definedName name="xig3p">#REF!</definedName>
    <definedName name="xiggnc">'[10]CHITIET VL_NC'!$G$57</definedName>
    <definedName name="xiggvl">'[10]CHITIET VL_NC'!$G$53</definedName>
    <definedName name="xignc" localSheetId="8">[10]lam_moi!#REF!</definedName>
    <definedName name="xignc" localSheetId="13">[10]lam_moi!#REF!</definedName>
    <definedName name="xignc" localSheetId="0">[10]lam_moi!#REF!</definedName>
    <definedName name="xignc" localSheetId="11">[10]lam_moi!#REF!</definedName>
    <definedName name="xignc" localSheetId="12">[10]lam_moi!#REF!</definedName>
    <definedName name="xignc" localSheetId="14">[10]lam_moi!#REF!</definedName>
    <definedName name="xignc" localSheetId="1">[10]lam_moi!#REF!</definedName>
    <definedName name="xignc" localSheetId="7">[10]lam_moi!#REF!</definedName>
    <definedName name="xignc" localSheetId="9">[10]lam_moi!#REF!</definedName>
    <definedName name="xignc" localSheetId="10">[10]lam_moi!#REF!</definedName>
    <definedName name="xignc">[10]lam_moi!#REF!</definedName>
    <definedName name="xignc3p" localSheetId="8">#REF!</definedName>
    <definedName name="xignc3p" localSheetId="13">#REF!</definedName>
    <definedName name="xignc3p" localSheetId="0">#REF!</definedName>
    <definedName name="xignc3p" localSheetId="11">#REF!</definedName>
    <definedName name="xignc3p" localSheetId="12">#REF!</definedName>
    <definedName name="xignc3p" localSheetId="14">#REF!</definedName>
    <definedName name="xignc3p" localSheetId="1">#REF!</definedName>
    <definedName name="xignc3p" localSheetId="7">#REF!</definedName>
    <definedName name="xignc3p" localSheetId="9">#REF!</definedName>
    <definedName name="xignc3p" localSheetId="10">#REF!</definedName>
    <definedName name="xignc3p">#REF!</definedName>
    <definedName name="xigvl" localSheetId="8">[10]lam_moi!#REF!</definedName>
    <definedName name="xigvl" localSheetId="13">[10]lam_moi!#REF!</definedName>
    <definedName name="xigvl" localSheetId="0">[10]lam_moi!#REF!</definedName>
    <definedName name="xigvl" localSheetId="11">[10]lam_moi!#REF!</definedName>
    <definedName name="xigvl" localSheetId="12">[10]lam_moi!#REF!</definedName>
    <definedName name="xigvl" localSheetId="14">[10]lam_moi!#REF!</definedName>
    <definedName name="xigvl" localSheetId="1">[10]lam_moi!#REF!</definedName>
    <definedName name="xigvl" localSheetId="7">[10]lam_moi!#REF!</definedName>
    <definedName name="xigvl" localSheetId="9">[10]lam_moi!#REF!</definedName>
    <definedName name="xigvl" localSheetId="10">[10]lam_moi!#REF!</definedName>
    <definedName name="xigvl">[10]lam_moi!#REF!</definedName>
    <definedName name="xigvl3p" localSheetId="8">#REF!</definedName>
    <definedName name="xigvl3p" localSheetId="13">#REF!</definedName>
    <definedName name="xigvl3p" localSheetId="0">#REF!</definedName>
    <definedName name="xigvl3p" localSheetId="11">#REF!</definedName>
    <definedName name="xigvl3p" localSheetId="12">#REF!</definedName>
    <definedName name="xigvl3p" localSheetId="14">#REF!</definedName>
    <definedName name="xigvl3p" localSheetId="1">#REF!</definedName>
    <definedName name="xigvl3p" localSheetId="7">#REF!</definedName>
    <definedName name="xigvl3p" localSheetId="9">#REF!</definedName>
    <definedName name="xigvl3p" localSheetId="10">#REF!</definedName>
    <definedName name="xigvl3p">#REF!</definedName>
    <definedName name="xin" localSheetId="8">#REF!</definedName>
    <definedName name="xin" localSheetId="13">#REF!</definedName>
    <definedName name="xin" localSheetId="0">#REF!</definedName>
    <definedName name="xin" localSheetId="11">#REF!</definedName>
    <definedName name="xin" localSheetId="12">#REF!</definedName>
    <definedName name="xin" localSheetId="14">#REF!</definedName>
    <definedName name="xin" localSheetId="1">#REF!</definedName>
    <definedName name="xin" localSheetId="7">#REF!</definedName>
    <definedName name="xin" localSheetId="9">#REF!</definedName>
    <definedName name="xin" localSheetId="10">#REF!</definedName>
    <definedName name="xin">#REF!</definedName>
    <definedName name="xin190" localSheetId="8">#REF!</definedName>
    <definedName name="xin190" localSheetId="13">#REF!</definedName>
    <definedName name="xin190" localSheetId="0">#REF!</definedName>
    <definedName name="xin190" localSheetId="11">#REF!</definedName>
    <definedName name="xin190" localSheetId="12">#REF!</definedName>
    <definedName name="xin190" localSheetId="14">#REF!</definedName>
    <definedName name="xin190" localSheetId="1">#REF!</definedName>
    <definedName name="xin190" localSheetId="7">#REF!</definedName>
    <definedName name="xin190" localSheetId="9">#REF!</definedName>
    <definedName name="xin190" localSheetId="10">#REF!</definedName>
    <definedName name="xin190">#REF!</definedName>
    <definedName name="xin1903p" localSheetId="8">#REF!</definedName>
    <definedName name="xin1903p" localSheetId="13">#REF!</definedName>
    <definedName name="xin1903p" localSheetId="0">#REF!</definedName>
    <definedName name="xin1903p" localSheetId="11">#REF!</definedName>
    <definedName name="xin1903p" localSheetId="12">#REF!</definedName>
    <definedName name="xin1903p" localSheetId="14">#REF!</definedName>
    <definedName name="xin1903p" localSheetId="1">#REF!</definedName>
    <definedName name="xin1903p" localSheetId="7">#REF!</definedName>
    <definedName name="xin1903p" localSheetId="9">#REF!</definedName>
    <definedName name="xin1903p" localSheetId="10">#REF!</definedName>
    <definedName name="xin1903p">#REF!</definedName>
    <definedName name="xin190nc" localSheetId="8">[10]lam_moi!#REF!</definedName>
    <definedName name="xin190nc" localSheetId="13">[10]lam_moi!#REF!</definedName>
    <definedName name="xin190nc" localSheetId="0">[10]lam_moi!#REF!</definedName>
    <definedName name="xin190nc" localSheetId="11">[10]lam_moi!#REF!</definedName>
    <definedName name="xin190nc" localSheetId="12">[10]lam_moi!#REF!</definedName>
    <definedName name="xin190nc" localSheetId="14">[10]lam_moi!#REF!</definedName>
    <definedName name="xin190nc" localSheetId="1">[10]lam_moi!#REF!</definedName>
    <definedName name="xin190nc" localSheetId="7">[10]lam_moi!#REF!</definedName>
    <definedName name="xin190nc" localSheetId="9">[10]lam_moi!#REF!</definedName>
    <definedName name="xin190nc" localSheetId="10">[10]lam_moi!#REF!</definedName>
    <definedName name="xin190nc">[10]lam_moi!#REF!</definedName>
    <definedName name="xin190nc3p">'[10]CHITIET VL_NC'!$G$76</definedName>
    <definedName name="xin190vl" localSheetId="8">[10]lam_moi!#REF!</definedName>
    <definedName name="xin190vl" localSheetId="13">[10]lam_moi!#REF!</definedName>
    <definedName name="xin190vl" localSheetId="0">[10]lam_moi!#REF!</definedName>
    <definedName name="xin190vl" localSheetId="11">[10]lam_moi!#REF!</definedName>
    <definedName name="xin190vl" localSheetId="12">[10]lam_moi!#REF!</definedName>
    <definedName name="xin190vl" localSheetId="14">[10]lam_moi!#REF!</definedName>
    <definedName name="xin190vl" localSheetId="1">[10]lam_moi!#REF!</definedName>
    <definedName name="xin190vl" localSheetId="7">[10]lam_moi!#REF!</definedName>
    <definedName name="xin190vl" localSheetId="9">[10]lam_moi!#REF!</definedName>
    <definedName name="xin190vl" localSheetId="10">[10]lam_moi!#REF!</definedName>
    <definedName name="xin190vl">[10]lam_moi!#REF!</definedName>
    <definedName name="xin190vl3p">'[10]CHITIET VL_NC'!$G$72</definedName>
    <definedName name="xin2903p" localSheetId="8">#REF!</definedName>
    <definedName name="xin2903p" localSheetId="13">#REF!</definedName>
    <definedName name="xin2903p" localSheetId="0">#REF!</definedName>
    <definedName name="xin2903p" localSheetId="11">#REF!</definedName>
    <definedName name="xin2903p" localSheetId="12">#REF!</definedName>
    <definedName name="xin2903p" localSheetId="14">#REF!</definedName>
    <definedName name="xin2903p" localSheetId="1">#REF!</definedName>
    <definedName name="xin2903p" localSheetId="7">#REF!</definedName>
    <definedName name="xin2903p" localSheetId="9">#REF!</definedName>
    <definedName name="xin2903p" localSheetId="10">#REF!</definedName>
    <definedName name="xin2903p">#REF!</definedName>
    <definedName name="xin290nc3p" localSheetId="8">#REF!</definedName>
    <definedName name="xin290nc3p" localSheetId="13">#REF!</definedName>
    <definedName name="xin290nc3p" localSheetId="0">#REF!</definedName>
    <definedName name="xin290nc3p" localSheetId="11">#REF!</definedName>
    <definedName name="xin290nc3p" localSheetId="12">#REF!</definedName>
    <definedName name="xin290nc3p" localSheetId="14">#REF!</definedName>
    <definedName name="xin290nc3p" localSheetId="1">#REF!</definedName>
    <definedName name="xin290nc3p" localSheetId="7">#REF!</definedName>
    <definedName name="xin290nc3p" localSheetId="9">#REF!</definedName>
    <definedName name="xin290nc3p" localSheetId="10">#REF!</definedName>
    <definedName name="xin290nc3p">#REF!</definedName>
    <definedName name="xin290vl3p" localSheetId="8">#REF!</definedName>
    <definedName name="xin290vl3p" localSheetId="13">#REF!</definedName>
    <definedName name="xin290vl3p" localSheetId="0">#REF!</definedName>
    <definedName name="xin290vl3p" localSheetId="11">#REF!</definedName>
    <definedName name="xin290vl3p" localSheetId="12">#REF!</definedName>
    <definedName name="xin290vl3p" localSheetId="14">#REF!</definedName>
    <definedName name="xin290vl3p" localSheetId="1">#REF!</definedName>
    <definedName name="xin290vl3p" localSheetId="7">#REF!</definedName>
    <definedName name="xin290vl3p" localSheetId="9">#REF!</definedName>
    <definedName name="xin290vl3p" localSheetId="10">#REF!</definedName>
    <definedName name="xin290vl3p">#REF!</definedName>
    <definedName name="xin3p" localSheetId="8">#REF!</definedName>
    <definedName name="xin3p" localSheetId="13">#REF!</definedName>
    <definedName name="xin3p" localSheetId="0">#REF!</definedName>
    <definedName name="xin3p" localSheetId="11">#REF!</definedName>
    <definedName name="xin3p" localSheetId="12">#REF!</definedName>
    <definedName name="xin3p" localSheetId="14">#REF!</definedName>
    <definedName name="xin3p" localSheetId="1">#REF!</definedName>
    <definedName name="xin3p" localSheetId="7">#REF!</definedName>
    <definedName name="xin3p" localSheetId="9">#REF!</definedName>
    <definedName name="xin3p" localSheetId="10">#REF!</definedName>
    <definedName name="xin3p">#REF!</definedName>
    <definedName name="xin901nc" localSheetId="8">[10]lam_moi!#REF!</definedName>
    <definedName name="xin901nc" localSheetId="13">[10]lam_moi!#REF!</definedName>
    <definedName name="xin901nc" localSheetId="0">[10]lam_moi!#REF!</definedName>
    <definedName name="xin901nc" localSheetId="11">[10]lam_moi!#REF!</definedName>
    <definedName name="xin901nc" localSheetId="12">[10]lam_moi!#REF!</definedName>
    <definedName name="xin901nc" localSheetId="14">[10]lam_moi!#REF!</definedName>
    <definedName name="xin901nc" localSheetId="1">[10]lam_moi!#REF!</definedName>
    <definedName name="xin901nc" localSheetId="7">[10]lam_moi!#REF!</definedName>
    <definedName name="xin901nc" localSheetId="9">[10]lam_moi!#REF!</definedName>
    <definedName name="xin901nc" localSheetId="10">[10]lam_moi!#REF!</definedName>
    <definedName name="xin901nc">[10]lam_moi!#REF!</definedName>
    <definedName name="xin901vl" localSheetId="8">[10]lam_moi!#REF!</definedName>
    <definedName name="xin901vl" localSheetId="13">[10]lam_moi!#REF!</definedName>
    <definedName name="xin901vl" localSheetId="0">[10]lam_moi!#REF!</definedName>
    <definedName name="xin901vl" localSheetId="11">[10]lam_moi!#REF!</definedName>
    <definedName name="xin901vl" localSheetId="12">[10]lam_moi!#REF!</definedName>
    <definedName name="xin901vl" localSheetId="14">[10]lam_moi!#REF!</definedName>
    <definedName name="xin901vl" localSheetId="1">[10]lam_moi!#REF!</definedName>
    <definedName name="xin901vl" localSheetId="7">[10]lam_moi!#REF!</definedName>
    <definedName name="xin901vl" localSheetId="9">[10]lam_moi!#REF!</definedName>
    <definedName name="xin901vl" localSheetId="10">[10]lam_moi!#REF!</definedName>
    <definedName name="xin901vl">[10]lam_moi!#REF!</definedName>
    <definedName name="xind" localSheetId="8">#REF!</definedName>
    <definedName name="xind" localSheetId="13">#REF!</definedName>
    <definedName name="xind" localSheetId="0">#REF!</definedName>
    <definedName name="xind" localSheetId="11">#REF!</definedName>
    <definedName name="xind" localSheetId="12">#REF!</definedName>
    <definedName name="xind" localSheetId="14">#REF!</definedName>
    <definedName name="xind" localSheetId="1">#REF!</definedName>
    <definedName name="xind" localSheetId="7">#REF!</definedName>
    <definedName name="xind" localSheetId="9">#REF!</definedName>
    <definedName name="xind" localSheetId="10">#REF!</definedName>
    <definedName name="xind">#REF!</definedName>
    <definedName name="xind1p" localSheetId="8">#REF!</definedName>
    <definedName name="xind1p" localSheetId="13">#REF!</definedName>
    <definedName name="xind1p" localSheetId="0">#REF!</definedName>
    <definedName name="xind1p" localSheetId="11">#REF!</definedName>
    <definedName name="xind1p" localSheetId="12">#REF!</definedName>
    <definedName name="xind1p" localSheetId="14">#REF!</definedName>
    <definedName name="xind1p" localSheetId="1">#REF!</definedName>
    <definedName name="xind1p" localSheetId="7">#REF!</definedName>
    <definedName name="xind1p" localSheetId="9">#REF!</definedName>
    <definedName name="xind1p" localSheetId="10">#REF!</definedName>
    <definedName name="xind1p">#REF!</definedName>
    <definedName name="xind1pnc" localSheetId="8">[10]lam_moi!#REF!</definedName>
    <definedName name="xind1pnc" localSheetId="13">[10]lam_moi!#REF!</definedName>
    <definedName name="xind1pnc" localSheetId="0">[10]lam_moi!#REF!</definedName>
    <definedName name="xind1pnc" localSheetId="11">[10]lam_moi!#REF!</definedName>
    <definedName name="xind1pnc" localSheetId="12">[10]lam_moi!#REF!</definedName>
    <definedName name="xind1pnc" localSheetId="14">[10]lam_moi!#REF!</definedName>
    <definedName name="xind1pnc" localSheetId="1">[10]lam_moi!#REF!</definedName>
    <definedName name="xind1pnc" localSheetId="7">[10]lam_moi!#REF!</definedName>
    <definedName name="xind1pnc" localSheetId="9">[10]lam_moi!#REF!</definedName>
    <definedName name="xind1pnc" localSheetId="10">[10]lam_moi!#REF!</definedName>
    <definedName name="xind1pnc">[10]lam_moi!#REF!</definedName>
    <definedName name="xind1pvl" localSheetId="8">[10]lam_moi!#REF!</definedName>
    <definedName name="xind1pvl" localSheetId="13">[10]lam_moi!#REF!</definedName>
    <definedName name="xind1pvl" localSheetId="0">[10]lam_moi!#REF!</definedName>
    <definedName name="xind1pvl" localSheetId="11">[10]lam_moi!#REF!</definedName>
    <definedName name="xind1pvl" localSheetId="12">[10]lam_moi!#REF!</definedName>
    <definedName name="xind1pvl" localSheetId="14">[10]lam_moi!#REF!</definedName>
    <definedName name="xind1pvl" localSheetId="1">[10]lam_moi!#REF!</definedName>
    <definedName name="xind1pvl" localSheetId="7">[10]lam_moi!#REF!</definedName>
    <definedName name="xind1pvl" localSheetId="9">[10]lam_moi!#REF!</definedName>
    <definedName name="xind1pvl" localSheetId="10">[10]lam_moi!#REF!</definedName>
    <definedName name="xind1pvl">[10]lam_moi!#REF!</definedName>
    <definedName name="xind3p" localSheetId="8">#REF!</definedName>
    <definedName name="xind3p" localSheetId="13">#REF!</definedName>
    <definedName name="xind3p" localSheetId="0">#REF!</definedName>
    <definedName name="xind3p" localSheetId="11">#REF!</definedName>
    <definedName name="xind3p" localSheetId="12">#REF!</definedName>
    <definedName name="xind3p" localSheetId="14">#REF!</definedName>
    <definedName name="xind3p" localSheetId="1">#REF!</definedName>
    <definedName name="xind3p" localSheetId="7">#REF!</definedName>
    <definedName name="xind3p" localSheetId="9">#REF!</definedName>
    <definedName name="xind3p" localSheetId="10">#REF!</definedName>
    <definedName name="xind3p">#REF!</definedName>
    <definedName name="xindnc" localSheetId="8">[10]lam_moi!#REF!</definedName>
    <definedName name="xindnc" localSheetId="13">[10]lam_moi!#REF!</definedName>
    <definedName name="xindnc" localSheetId="0">[10]lam_moi!#REF!</definedName>
    <definedName name="xindnc" localSheetId="11">[10]lam_moi!#REF!</definedName>
    <definedName name="xindnc" localSheetId="12">[10]lam_moi!#REF!</definedName>
    <definedName name="xindnc" localSheetId="14">[10]lam_moi!#REF!</definedName>
    <definedName name="xindnc" localSheetId="1">[10]lam_moi!#REF!</definedName>
    <definedName name="xindnc" localSheetId="7">[10]lam_moi!#REF!</definedName>
    <definedName name="xindnc" localSheetId="9">[10]lam_moi!#REF!</definedName>
    <definedName name="xindnc" localSheetId="10">[10]lam_moi!#REF!</definedName>
    <definedName name="xindnc">[10]lam_moi!#REF!</definedName>
    <definedName name="xindnc1p" localSheetId="8">#REF!</definedName>
    <definedName name="xindnc1p" localSheetId="13">#REF!</definedName>
    <definedName name="xindnc1p" localSheetId="0">#REF!</definedName>
    <definedName name="xindnc1p" localSheetId="11">#REF!</definedName>
    <definedName name="xindnc1p" localSheetId="12">#REF!</definedName>
    <definedName name="xindnc1p" localSheetId="14">#REF!</definedName>
    <definedName name="xindnc1p" localSheetId="1">#REF!</definedName>
    <definedName name="xindnc1p" localSheetId="7">#REF!</definedName>
    <definedName name="xindnc1p" localSheetId="9">#REF!</definedName>
    <definedName name="xindnc1p" localSheetId="10">#REF!</definedName>
    <definedName name="xindnc1p">#REF!</definedName>
    <definedName name="xindnc3p">'[10]CHITIET VL_NC'!$G$85</definedName>
    <definedName name="xindvl" localSheetId="8">[10]lam_moi!#REF!</definedName>
    <definedName name="xindvl" localSheetId="13">[10]lam_moi!#REF!</definedName>
    <definedName name="xindvl" localSheetId="0">[10]lam_moi!#REF!</definedName>
    <definedName name="xindvl" localSheetId="11">[10]lam_moi!#REF!</definedName>
    <definedName name="xindvl" localSheetId="12">[10]lam_moi!#REF!</definedName>
    <definedName name="xindvl" localSheetId="14">[10]lam_moi!#REF!</definedName>
    <definedName name="xindvl" localSheetId="1">[10]lam_moi!#REF!</definedName>
    <definedName name="xindvl" localSheetId="7">[10]lam_moi!#REF!</definedName>
    <definedName name="xindvl" localSheetId="9">[10]lam_moi!#REF!</definedName>
    <definedName name="xindvl" localSheetId="10">[10]lam_moi!#REF!</definedName>
    <definedName name="xindvl">[10]lam_moi!#REF!</definedName>
    <definedName name="xindvl1p" localSheetId="8">#REF!</definedName>
    <definedName name="xindvl1p" localSheetId="13">#REF!</definedName>
    <definedName name="xindvl1p" localSheetId="0">#REF!</definedName>
    <definedName name="xindvl1p" localSheetId="11">#REF!</definedName>
    <definedName name="xindvl1p" localSheetId="12">#REF!</definedName>
    <definedName name="xindvl1p" localSheetId="14">#REF!</definedName>
    <definedName name="xindvl1p" localSheetId="1">#REF!</definedName>
    <definedName name="xindvl1p" localSheetId="7">#REF!</definedName>
    <definedName name="xindvl1p" localSheetId="9">#REF!</definedName>
    <definedName name="xindvl1p" localSheetId="10">#REF!</definedName>
    <definedName name="xindvl1p">#REF!</definedName>
    <definedName name="xindvl3p">'[10]CHITIET VL_NC'!$G$80</definedName>
    <definedName name="xing1p" localSheetId="8">#REF!</definedName>
    <definedName name="xing1p" localSheetId="13">#REF!</definedName>
    <definedName name="xing1p" localSheetId="0">#REF!</definedName>
    <definedName name="xing1p" localSheetId="11">#REF!</definedName>
    <definedName name="xing1p" localSheetId="12">#REF!</definedName>
    <definedName name="xing1p" localSheetId="14">#REF!</definedName>
    <definedName name="xing1p" localSheetId="1">#REF!</definedName>
    <definedName name="xing1p" localSheetId="7">#REF!</definedName>
    <definedName name="xing1p" localSheetId="9">#REF!</definedName>
    <definedName name="xing1p" localSheetId="10">#REF!</definedName>
    <definedName name="xing1p">#REF!</definedName>
    <definedName name="xing1pnc" localSheetId="8">[10]lam_moi!#REF!</definedName>
    <definedName name="xing1pnc" localSheetId="13">[10]lam_moi!#REF!</definedName>
    <definedName name="xing1pnc" localSheetId="0">[10]lam_moi!#REF!</definedName>
    <definedName name="xing1pnc" localSheetId="11">[10]lam_moi!#REF!</definedName>
    <definedName name="xing1pnc" localSheetId="12">[10]lam_moi!#REF!</definedName>
    <definedName name="xing1pnc" localSheetId="14">[10]lam_moi!#REF!</definedName>
    <definedName name="xing1pnc" localSheetId="1">[10]lam_moi!#REF!</definedName>
    <definedName name="xing1pnc" localSheetId="7">[10]lam_moi!#REF!</definedName>
    <definedName name="xing1pnc" localSheetId="9">[10]lam_moi!#REF!</definedName>
    <definedName name="xing1pnc" localSheetId="10">[10]lam_moi!#REF!</definedName>
    <definedName name="xing1pnc">[10]lam_moi!#REF!</definedName>
    <definedName name="xing1pvl" localSheetId="8">[10]lam_moi!#REF!</definedName>
    <definedName name="xing1pvl" localSheetId="13">[10]lam_moi!#REF!</definedName>
    <definedName name="xing1pvl" localSheetId="0">[10]lam_moi!#REF!</definedName>
    <definedName name="xing1pvl" localSheetId="11">[10]lam_moi!#REF!</definedName>
    <definedName name="xing1pvl" localSheetId="12">[10]lam_moi!#REF!</definedName>
    <definedName name="xing1pvl" localSheetId="14">[10]lam_moi!#REF!</definedName>
    <definedName name="xing1pvl" localSheetId="1">[10]lam_moi!#REF!</definedName>
    <definedName name="xing1pvl" localSheetId="7">[10]lam_moi!#REF!</definedName>
    <definedName name="xing1pvl" localSheetId="9">[10]lam_moi!#REF!</definedName>
    <definedName name="xing1pvl" localSheetId="10">[10]lam_moi!#REF!</definedName>
    <definedName name="xing1pvl">[10]lam_moi!#REF!</definedName>
    <definedName name="xingnc1p" localSheetId="8">#REF!</definedName>
    <definedName name="xingnc1p" localSheetId="13">#REF!</definedName>
    <definedName name="xingnc1p" localSheetId="0">#REF!</definedName>
    <definedName name="xingnc1p" localSheetId="11">#REF!</definedName>
    <definedName name="xingnc1p" localSheetId="12">#REF!</definedName>
    <definedName name="xingnc1p" localSheetId="14">#REF!</definedName>
    <definedName name="xingnc1p" localSheetId="1">#REF!</definedName>
    <definedName name="xingnc1p" localSheetId="7">#REF!</definedName>
    <definedName name="xingnc1p" localSheetId="9">#REF!</definedName>
    <definedName name="xingnc1p" localSheetId="10">#REF!</definedName>
    <definedName name="xingnc1p">#REF!</definedName>
    <definedName name="xingvl1p" localSheetId="8">#REF!</definedName>
    <definedName name="xingvl1p" localSheetId="13">#REF!</definedName>
    <definedName name="xingvl1p" localSheetId="0">#REF!</definedName>
    <definedName name="xingvl1p" localSheetId="11">#REF!</definedName>
    <definedName name="xingvl1p" localSheetId="12">#REF!</definedName>
    <definedName name="xingvl1p" localSheetId="14">#REF!</definedName>
    <definedName name="xingvl1p" localSheetId="1">#REF!</definedName>
    <definedName name="xingvl1p" localSheetId="7">#REF!</definedName>
    <definedName name="xingvl1p" localSheetId="9">#REF!</definedName>
    <definedName name="xingvl1p" localSheetId="10">#REF!</definedName>
    <definedName name="xingvl1p">#REF!</definedName>
    <definedName name="xinnc" localSheetId="8">[10]lam_moi!#REF!</definedName>
    <definedName name="xinnc" localSheetId="13">[10]lam_moi!#REF!</definedName>
    <definedName name="xinnc" localSheetId="0">[10]lam_moi!#REF!</definedName>
    <definedName name="xinnc" localSheetId="11">[10]lam_moi!#REF!</definedName>
    <definedName name="xinnc" localSheetId="12">[10]lam_moi!#REF!</definedName>
    <definedName name="xinnc" localSheetId="14">[10]lam_moi!#REF!</definedName>
    <definedName name="xinnc" localSheetId="1">[10]lam_moi!#REF!</definedName>
    <definedName name="xinnc" localSheetId="7">[10]lam_moi!#REF!</definedName>
    <definedName name="xinnc" localSheetId="9">[10]lam_moi!#REF!</definedName>
    <definedName name="xinnc" localSheetId="10">[10]lam_moi!#REF!</definedName>
    <definedName name="xinnc">[10]lam_moi!#REF!</definedName>
    <definedName name="xinnc3p" localSheetId="8">#REF!</definedName>
    <definedName name="xinnc3p" localSheetId="13">#REF!</definedName>
    <definedName name="xinnc3p" localSheetId="0">#REF!</definedName>
    <definedName name="xinnc3p" localSheetId="11">#REF!</definedName>
    <definedName name="xinnc3p" localSheetId="12">#REF!</definedName>
    <definedName name="xinnc3p" localSheetId="14">#REF!</definedName>
    <definedName name="xinnc3p" localSheetId="1">#REF!</definedName>
    <definedName name="xinnc3p" localSheetId="7">#REF!</definedName>
    <definedName name="xinnc3p" localSheetId="9">#REF!</definedName>
    <definedName name="xinnc3p" localSheetId="10">#REF!</definedName>
    <definedName name="xinnc3p">#REF!</definedName>
    <definedName name="xint1p" localSheetId="8">#REF!</definedName>
    <definedName name="xint1p" localSheetId="13">#REF!</definedName>
    <definedName name="xint1p" localSheetId="0">#REF!</definedName>
    <definedName name="xint1p" localSheetId="11">#REF!</definedName>
    <definedName name="xint1p" localSheetId="12">#REF!</definedName>
    <definedName name="xint1p" localSheetId="14">#REF!</definedName>
    <definedName name="xint1p" localSheetId="1">#REF!</definedName>
    <definedName name="xint1p" localSheetId="7">#REF!</definedName>
    <definedName name="xint1p" localSheetId="9">#REF!</definedName>
    <definedName name="xint1p" localSheetId="10">#REF!</definedName>
    <definedName name="xint1p">#REF!</definedName>
    <definedName name="xinvl" localSheetId="8">[10]lam_moi!#REF!</definedName>
    <definedName name="xinvl" localSheetId="13">[10]lam_moi!#REF!</definedName>
    <definedName name="xinvl" localSheetId="0">[10]lam_moi!#REF!</definedName>
    <definedName name="xinvl" localSheetId="11">[10]lam_moi!#REF!</definedName>
    <definedName name="xinvl" localSheetId="12">[10]lam_moi!#REF!</definedName>
    <definedName name="xinvl" localSheetId="14">[10]lam_moi!#REF!</definedName>
    <definedName name="xinvl" localSheetId="1">[10]lam_moi!#REF!</definedName>
    <definedName name="xinvl" localSheetId="7">[10]lam_moi!#REF!</definedName>
    <definedName name="xinvl" localSheetId="9">[10]lam_moi!#REF!</definedName>
    <definedName name="xinvl" localSheetId="10">[10]lam_moi!#REF!</definedName>
    <definedName name="xinvl">[10]lam_moi!#REF!</definedName>
    <definedName name="xinvl3p" localSheetId="8">#REF!</definedName>
    <definedName name="xinvl3p" localSheetId="13">#REF!</definedName>
    <definedName name="xinvl3p" localSheetId="0">#REF!</definedName>
    <definedName name="xinvl3p" localSheetId="11">#REF!</definedName>
    <definedName name="xinvl3p" localSheetId="12">#REF!</definedName>
    <definedName name="xinvl3p" localSheetId="14">#REF!</definedName>
    <definedName name="xinvl3p" localSheetId="1">#REF!</definedName>
    <definedName name="xinvl3p" localSheetId="7">#REF!</definedName>
    <definedName name="xinvl3p" localSheetId="9">#REF!</definedName>
    <definedName name="xinvl3p" localSheetId="10">#REF!</definedName>
    <definedName name="xinvl3p">#REF!</definedName>
    <definedName name="xit" localSheetId="8">#REF!</definedName>
    <definedName name="xit" localSheetId="13">#REF!</definedName>
    <definedName name="xit" localSheetId="0">#REF!</definedName>
    <definedName name="xit" localSheetId="11">#REF!</definedName>
    <definedName name="xit" localSheetId="12">#REF!</definedName>
    <definedName name="xit" localSheetId="14">#REF!</definedName>
    <definedName name="xit" localSheetId="1">#REF!</definedName>
    <definedName name="xit" localSheetId="7">#REF!</definedName>
    <definedName name="xit" localSheetId="9">#REF!</definedName>
    <definedName name="xit" localSheetId="10">#REF!</definedName>
    <definedName name="xit">#REF!</definedName>
    <definedName name="xit1" localSheetId="8">#REF!</definedName>
    <definedName name="xit1" localSheetId="13">#REF!</definedName>
    <definedName name="xit1" localSheetId="0">#REF!</definedName>
    <definedName name="xit1" localSheetId="11">#REF!</definedName>
    <definedName name="xit1" localSheetId="12">#REF!</definedName>
    <definedName name="xit1" localSheetId="14">#REF!</definedName>
    <definedName name="xit1" localSheetId="1">#REF!</definedName>
    <definedName name="xit1" localSheetId="7">#REF!</definedName>
    <definedName name="xit1" localSheetId="9">#REF!</definedName>
    <definedName name="xit1" localSheetId="10">#REF!</definedName>
    <definedName name="xit1">#REF!</definedName>
    <definedName name="xit1nc" localSheetId="8">[10]lam_moi!#REF!</definedName>
    <definedName name="xit1nc" localSheetId="13">[10]lam_moi!#REF!</definedName>
    <definedName name="xit1nc" localSheetId="0">[10]lam_moi!#REF!</definedName>
    <definedName name="xit1nc" localSheetId="11">[10]lam_moi!#REF!</definedName>
    <definedName name="xit1nc" localSheetId="12">[10]lam_moi!#REF!</definedName>
    <definedName name="xit1nc" localSheetId="14">[10]lam_moi!#REF!</definedName>
    <definedName name="xit1nc" localSheetId="1">[10]lam_moi!#REF!</definedName>
    <definedName name="xit1nc" localSheetId="7">[10]lam_moi!#REF!</definedName>
    <definedName name="xit1nc" localSheetId="9">[10]lam_moi!#REF!</definedName>
    <definedName name="xit1nc" localSheetId="10">[10]lam_moi!#REF!</definedName>
    <definedName name="xit1nc">[10]lam_moi!#REF!</definedName>
    <definedName name="xit1p" localSheetId="8">#REF!</definedName>
    <definedName name="xit1p" localSheetId="13">#REF!</definedName>
    <definedName name="xit1p" localSheetId="0">#REF!</definedName>
    <definedName name="xit1p" localSheetId="11">#REF!</definedName>
    <definedName name="xit1p" localSheetId="12">#REF!</definedName>
    <definedName name="xit1p" localSheetId="14">#REF!</definedName>
    <definedName name="xit1p" localSheetId="1">#REF!</definedName>
    <definedName name="xit1p" localSheetId="7">#REF!</definedName>
    <definedName name="xit1p" localSheetId="9">#REF!</definedName>
    <definedName name="xit1p" localSheetId="10">#REF!</definedName>
    <definedName name="xit1p">#REF!</definedName>
    <definedName name="xit1pnc" localSheetId="8">[10]lam_moi!#REF!</definedName>
    <definedName name="xit1pnc" localSheetId="13">[10]lam_moi!#REF!</definedName>
    <definedName name="xit1pnc" localSheetId="0">[10]lam_moi!#REF!</definedName>
    <definedName name="xit1pnc" localSheetId="11">[10]lam_moi!#REF!</definedName>
    <definedName name="xit1pnc" localSheetId="12">[10]lam_moi!#REF!</definedName>
    <definedName name="xit1pnc" localSheetId="14">[10]lam_moi!#REF!</definedName>
    <definedName name="xit1pnc" localSheetId="1">[10]lam_moi!#REF!</definedName>
    <definedName name="xit1pnc" localSheetId="7">[10]lam_moi!#REF!</definedName>
    <definedName name="xit1pnc" localSheetId="9">[10]lam_moi!#REF!</definedName>
    <definedName name="xit1pnc" localSheetId="10">[10]lam_moi!#REF!</definedName>
    <definedName name="xit1pnc">[10]lam_moi!#REF!</definedName>
    <definedName name="xit1pvl" localSheetId="8">[10]lam_moi!#REF!</definedName>
    <definedName name="xit1pvl" localSheetId="13">[10]lam_moi!#REF!</definedName>
    <definedName name="xit1pvl" localSheetId="0">[10]lam_moi!#REF!</definedName>
    <definedName name="xit1pvl" localSheetId="11">[10]lam_moi!#REF!</definedName>
    <definedName name="xit1pvl" localSheetId="12">[10]lam_moi!#REF!</definedName>
    <definedName name="xit1pvl" localSheetId="14">[10]lam_moi!#REF!</definedName>
    <definedName name="xit1pvl" localSheetId="1">[10]lam_moi!#REF!</definedName>
    <definedName name="xit1pvl" localSheetId="7">[10]lam_moi!#REF!</definedName>
    <definedName name="xit1pvl" localSheetId="9">[10]lam_moi!#REF!</definedName>
    <definedName name="xit1pvl" localSheetId="10">[10]lam_moi!#REF!</definedName>
    <definedName name="xit1pvl">[10]lam_moi!#REF!</definedName>
    <definedName name="xit1vl" localSheetId="8">[10]lam_moi!#REF!</definedName>
    <definedName name="xit1vl" localSheetId="13">[10]lam_moi!#REF!</definedName>
    <definedName name="xit1vl" localSheetId="0">[10]lam_moi!#REF!</definedName>
    <definedName name="xit1vl" localSheetId="11">[10]lam_moi!#REF!</definedName>
    <definedName name="xit1vl" localSheetId="12">[10]lam_moi!#REF!</definedName>
    <definedName name="xit1vl" localSheetId="14">[10]lam_moi!#REF!</definedName>
    <definedName name="xit1vl" localSheetId="1">[10]lam_moi!#REF!</definedName>
    <definedName name="xit1vl" localSheetId="7">[10]lam_moi!#REF!</definedName>
    <definedName name="xit1vl" localSheetId="9">[10]lam_moi!#REF!</definedName>
    <definedName name="xit1vl" localSheetId="10">[10]lam_moi!#REF!</definedName>
    <definedName name="xit1vl">[10]lam_moi!#REF!</definedName>
    <definedName name="xit23p" localSheetId="8">#REF!</definedName>
    <definedName name="xit23p" localSheetId="13">#REF!</definedName>
    <definedName name="xit23p" localSheetId="0">#REF!</definedName>
    <definedName name="xit23p" localSheetId="11">#REF!</definedName>
    <definedName name="xit23p" localSheetId="12">#REF!</definedName>
    <definedName name="xit23p" localSheetId="14">#REF!</definedName>
    <definedName name="xit23p" localSheetId="1">#REF!</definedName>
    <definedName name="xit23p" localSheetId="7">#REF!</definedName>
    <definedName name="xit23p" localSheetId="9">#REF!</definedName>
    <definedName name="xit23p" localSheetId="10">#REF!</definedName>
    <definedName name="xit23p">#REF!</definedName>
    <definedName name="xit2nc" localSheetId="8">[10]lam_moi!#REF!</definedName>
    <definedName name="xit2nc" localSheetId="13">[10]lam_moi!#REF!</definedName>
    <definedName name="xit2nc" localSheetId="0">[10]lam_moi!#REF!</definedName>
    <definedName name="xit2nc" localSheetId="11">[10]lam_moi!#REF!</definedName>
    <definedName name="xit2nc" localSheetId="12">[10]lam_moi!#REF!</definedName>
    <definedName name="xit2nc" localSheetId="14">[10]lam_moi!#REF!</definedName>
    <definedName name="xit2nc" localSheetId="1">[10]lam_moi!#REF!</definedName>
    <definedName name="xit2nc" localSheetId="7">[10]lam_moi!#REF!</definedName>
    <definedName name="xit2nc" localSheetId="9">[10]lam_moi!#REF!</definedName>
    <definedName name="xit2nc" localSheetId="10">[10]lam_moi!#REF!</definedName>
    <definedName name="xit2nc">[10]lam_moi!#REF!</definedName>
    <definedName name="xit2nc3p" localSheetId="8">#REF!</definedName>
    <definedName name="xit2nc3p" localSheetId="13">#REF!</definedName>
    <definedName name="xit2nc3p" localSheetId="0">#REF!</definedName>
    <definedName name="xit2nc3p" localSheetId="11">#REF!</definedName>
    <definedName name="xit2nc3p" localSheetId="12">#REF!</definedName>
    <definedName name="xit2nc3p" localSheetId="14">#REF!</definedName>
    <definedName name="xit2nc3p" localSheetId="1">#REF!</definedName>
    <definedName name="xit2nc3p" localSheetId="7">#REF!</definedName>
    <definedName name="xit2nc3p" localSheetId="9">#REF!</definedName>
    <definedName name="xit2nc3p" localSheetId="10">#REF!</definedName>
    <definedName name="xit2nc3p">#REF!</definedName>
    <definedName name="xit2vl" localSheetId="8">[10]lam_moi!#REF!</definedName>
    <definedName name="xit2vl" localSheetId="13">[10]lam_moi!#REF!</definedName>
    <definedName name="xit2vl" localSheetId="0">[10]lam_moi!#REF!</definedName>
    <definedName name="xit2vl" localSheetId="11">[10]lam_moi!#REF!</definedName>
    <definedName name="xit2vl" localSheetId="12">[10]lam_moi!#REF!</definedName>
    <definedName name="xit2vl" localSheetId="14">[10]lam_moi!#REF!</definedName>
    <definedName name="xit2vl" localSheetId="1">[10]lam_moi!#REF!</definedName>
    <definedName name="xit2vl" localSheetId="7">[10]lam_moi!#REF!</definedName>
    <definedName name="xit2vl" localSheetId="9">[10]lam_moi!#REF!</definedName>
    <definedName name="xit2vl" localSheetId="10">[10]lam_moi!#REF!</definedName>
    <definedName name="xit2vl">[10]lam_moi!#REF!</definedName>
    <definedName name="xit2vl3p" localSheetId="8">#REF!</definedName>
    <definedName name="xit2vl3p" localSheetId="13">#REF!</definedName>
    <definedName name="xit2vl3p" localSheetId="0">#REF!</definedName>
    <definedName name="xit2vl3p" localSheetId="11">#REF!</definedName>
    <definedName name="xit2vl3p" localSheetId="12">#REF!</definedName>
    <definedName name="xit2vl3p" localSheetId="14">#REF!</definedName>
    <definedName name="xit2vl3p" localSheetId="1">#REF!</definedName>
    <definedName name="xit2vl3p" localSheetId="7">#REF!</definedName>
    <definedName name="xit2vl3p" localSheetId="9">#REF!</definedName>
    <definedName name="xit2vl3p" localSheetId="10">#REF!</definedName>
    <definedName name="xit2vl3p">#REF!</definedName>
    <definedName name="xit3p" localSheetId="8">#REF!</definedName>
    <definedName name="xit3p" localSheetId="13">#REF!</definedName>
    <definedName name="xit3p" localSheetId="0">#REF!</definedName>
    <definedName name="xit3p" localSheetId="11">#REF!</definedName>
    <definedName name="xit3p" localSheetId="12">#REF!</definedName>
    <definedName name="xit3p" localSheetId="14">#REF!</definedName>
    <definedName name="xit3p" localSheetId="1">#REF!</definedName>
    <definedName name="xit3p" localSheetId="7">#REF!</definedName>
    <definedName name="xit3p" localSheetId="9">#REF!</definedName>
    <definedName name="xit3p" localSheetId="10">#REF!</definedName>
    <definedName name="xit3p">#REF!</definedName>
    <definedName name="xitnc" localSheetId="8">[10]lam_moi!#REF!</definedName>
    <definedName name="xitnc" localSheetId="13">[10]lam_moi!#REF!</definedName>
    <definedName name="xitnc" localSheetId="0">[10]lam_moi!#REF!</definedName>
    <definedName name="xitnc" localSheetId="11">[10]lam_moi!#REF!</definedName>
    <definedName name="xitnc" localSheetId="12">[10]lam_moi!#REF!</definedName>
    <definedName name="xitnc" localSheetId="14">[10]lam_moi!#REF!</definedName>
    <definedName name="xitnc" localSheetId="1">[10]lam_moi!#REF!</definedName>
    <definedName name="xitnc" localSheetId="7">[10]lam_moi!#REF!</definedName>
    <definedName name="xitnc" localSheetId="9">[10]lam_moi!#REF!</definedName>
    <definedName name="xitnc" localSheetId="10">[10]lam_moi!#REF!</definedName>
    <definedName name="xitnc">[10]lam_moi!#REF!</definedName>
    <definedName name="xitnc3p" localSheetId="8">#REF!</definedName>
    <definedName name="xitnc3p" localSheetId="13">#REF!</definedName>
    <definedName name="xitnc3p" localSheetId="0">#REF!</definedName>
    <definedName name="xitnc3p" localSheetId="11">#REF!</definedName>
    <definedName name="xitnc3p" localSheetId="12">#REF!</definedName>
    <definedName name="xitnc3p" localSheetId="14">#REF!</definedName>
    <definedName name="xitnc3p" localSheetId="1">#REF!</definedName>
    <definedName name="xitnc3p" localSheetId="7">#REF!</definedName>
    <definedName name="xitnc3p" localSheetId="9">#REF!</definedName>
    <definedName name="xitnc3p" localSheetId="10">#REF!</definedName>
    <definedName name="xitnc3p">#REF!</definedName>
    <definedName name="xittnc">'[10]CHITIET VL_NC'!$G$48</definedName>
    <definedName name="xittvl">'[10]CHITIET VL_NC'!$G$44</definedName>
    <definedName name="xitvl" localSheetId="8">[10]lam_moi!#REF!</definedName>
    <definedName name="xitvl" localSheetId="13">[10]lam_moi!#REF!</definedName>
    <definedName name="xitvl" localSheetId="0">[10]lam_moi!#REF!</definedName>
    <definedName name="xitvl" localSheetId="11">[10]lam_moi!#REF!</definedName>
    <definedName name="xitvl" localSheetId="12">[10]lam_moi!#REF!</definedName>
    <definedName name="xitvl" localSheetId="14">[10]lam_moi!#REF!</definedName>
    <definedName name="xitvl" localSheetId="1">[10]lam_moi!#REF!</definedName>
    <definedName name="xitvl" localSheetId="7">[10]lam_moi!#REF!</definedName>
    <definedName name="xitvl" localSheetId="9">[10]lam_moi!#REF!</definedName>
    <definedName name="xitvl" localSheetId="10">[10]lam_moi!#REF!</definedName>
    <definedName name="xitvl">[10]lam_moi!#REF!</definedName>
    <definedName name="xitvl3p" localSheetId="8">#REF!</definedName>
    <definedName name="xitvl3p" localSheetId="13">#REF!</definedName>
    <definedName name="xitvl3p" localSheetId="0">#REF!</definedName>
    <definedName name="xitvl3p" localSheetId="11">#REF!</definedName>
    <definedName name="xitvl3p" localSheetId="12">#REF!</definedName>
    <definedName name="xitvl3p" localSheetId="14">#REF!</definedName>
    <definedName name="xitvl3p" localSheetId="1">#REF!</definedName>
    <definedName name="xitvl3p" localSheetId="7">#REF!</definedName>
    <definedName name="xitvl3p" localSheetId="9">#REF!</definedName>
    <definedName name="xitvl3p" localSheetId="10">#REF!</definedName>
    <definedName name="xitvl3p">#REF!</definedName>
    <definedName name="xm">[88]gvl!$N$16</definedName>
    <definedName name="xr1nc" localSheetId="8">[10]lam_moi!#REF!</definedName>
    <definedName name="xr1nc" localSheetId="13">[10]lam_moi!#REF!</definedName>
    <definedName name="xr1nc" localSheetId="0">[10]lam_moi!#REF!</definedName>
    <definedName name="xr1nc" localSheetId="11">[10]lam_moi!#REF!</definedName>
    <definedName name="xr1nc" localSheetId="12">[10]lam_moi!#REF!</definedName>
    <definedName name="xr1nc" localSheetId="14">[10]lam_moi!#REF!</definedName>
    <definedName name="xr1nc" localSheetId="1">[10]lam_moi!#REF!</definedName>
    <definedName name="xr1nc" localSheetId="7">[10]lam_moi!#REF!</definedName>
    <definedName name="xr1nc" localSheetId="9">[10]lam_moi!#REF!</definedName>
    <definedName name="xr1nc" localSheetId="10">[10]lam_moi!#REF!</definedName>
    <definedName name="xr1nc">[10]lam_moi!#REF!</definedName>
    <definedName name="xr1vl" localSheetId="8">[10]lam_moi!#REF!</definedName>
    <definedName name="xr1vl" localSheetId="13">[10]lam_moi!#REF!</definedName>
    <definedName name="xr1vl" localSheetId="0">[10]lam_moi!#REF!</definedName>
    <definedName name="xr1vl" localSheetId="11">[10]lam_moi!#REF!</definedName>
    <definedName name="xr1vl" localSheetId="12">[10]lam_moi!#REF!</definedName>
    <definedName name="xr1vl" localSheetId="14">[10]lam_moi!#REF!</definedName>
    <definedName name="xr1vl" localSheetId="1">[10]lam_moi!#REF!</definedName>
    <definedName name="xr1vl" localSheetId="7">[10]lam_moi!#REF!</definedName>
    <definedName name="xr1vl" localSheetId="9">[10]lam_moi!#REF!</definedName>
    <definedName name="xr1vl" localSheetId="10">[10]lam_moi!#REF!</definedName>
    <definedName name="xr1vl">[10]lam_moi!#REF!</definedName>
    <definedName name="xtr3pnc" localSheetId="8">[10]gtrinh!#REF!</definedName>
    <definedName name="xtr3pnc" localSheetId="13">[10]gtrinh!#REF!</definedName>
    <definedName name="xtr3pnc" localSheetId="0">[10]gtrinh!#REF!</definedName>
    <definedName name="xtr3pnc" localSheetId="11">[10]gtrinh!#REF!</definedName>
    <definedName name="xtr3pnc" localSheetId="12">[10]gtrinh!#REF!</definedName>
    <definedName name="xtr3pnc" localSheetId="14">[10]gtrinh!#REF!</definedName>
    <definedName name="xtr3pnc" localSheetId="1">[10]gtrinh!#REF!</definedName>
    <definedName name="xtr3pnc" localSheetId="7">[10]gtrinh!#REF!</definedName>
    <definedName name="xtr3pnc" localSheetId="9">[10]gtrinh!#REF!</definedName>
    <definedName name="xtr3pnc" localSheetId="10">[10]gtrinh!#REF!</definedName>
    <definedName name="xtr3pnc">[10]gtrinh!#REF!</definedName>
    <definedName name="xtr3pvl" localSheetId="8">[10]gtrinh!#REF!</definedName>
    <definedName name="xtr3pvl" localSheetId="13">[10]gtrinh!#REF!</definedName>
    <definedName name="xtr3pvl" localSheetId="0">[10]gtrinh!#REF!</definedName>
    <definedName name="xtr3pvl" localSheetId="11">[10]gtrinh!#REF!</definedName>
    <definedName name="xtr3pvl" localSheetId="12">[10]gtrinh!#REF!</definedName>
    <definedName name="xtr3pvl" localSheetId="14">[10]gtrinh!#REF!</definedName>
    <definedName name="xtr3pvl" localSheetId="1">[10]gtrinh!#REF!</definedName>
    <definedName name="xtr3pvl" localSheetId="7">[10]gtrinh!#REF!</definedName>
    <definedName name="xtr3pvl" localSheetId="9">[10]gtrinh!#REF!</definedName>
    <definedName name="xtr3pvl" localSheetId="10">[10]gtrinh!#REF!</definedName>
    <definedName name="xtr3pvl">[10]gtrinh!#REF!</definedName>
    <definedName name="y" localSheetId="8">#REF!</definedName>
    <definedName name="y" localSheetId="13">#REF!</definedName>
    <definedName name="y" localSheetId="0">#REF!</definedName>
    <definedName name="y" localSheetId="11">#REF!</definedName>
    <definedName name="y" localSheetId="12">#REF!</definedName>
    <definedName name="y" localSheetId="14">#REF!</definedName>
    <definedName name="y" localSheetId="1">#REF!</definedName>
    <definedName name="y" localSheetId="7">#REF!</definedName>
    <definedName name="y" localSheetId="9">#REF!</definedName>
    <definedName name="y" localSheetId="10">#REF!</definedName>
    <definedName name="y">#REF!</definedName>
    <definedName name="y_1" localSheetId="8">#REF!</definedName>
    <definedName name="y_1" localSheetId="13">#REF!</definedName>
    <definedName name="y_1" localSheetId="0">#REF!</definedName>
    <definedName name="y_1" localSheetId="11">#REF!</definedName>
    <definedName name="y_1" localSheetId="12">#REF!</definedName>
    <definedName name="y_1" localSheetId="14">#REF!</definedName>
    <definedName name="y_1" localSheetId="1">#REF!</definedName>
    <definedName name="y_1" localSheetId="7">#REF!</definedName>
    <definedName name="y_1" localSheetId="9">#REF!</definedName>
    <definedName name="y_1" localSheetId="10">#REF!</definedName>
    <definedName name="y_1">#REF!</definedName>
    <definedName name="y_2" localSheetId="8">#REF!</definedName>
    <definedName name="y_2" localSheetId="13">#REF!</definedName>
    <definedName name="y_2" localSheetId="0">#REF!</definedName>
    <definedName name="y_2" localSheetId="11">#REF!</definedName>
    <definedName name="y_2" localSheetId="12">#REF!</definedName>
    <definedName name="y_2" localSheetId="14">#REF!</definedName>
    <definedName name="y_2" localSheetId="1">#REF!</definedName>
    <definedName name="y_2" localSheetId="7">#REF!</definedName>
    <definedName name="y_2" localSheetId="9">#REF!</definedName>
    <definedName name="y_2" localSheetId="10">#REF!</definedName>
    <definedName name="y_2">#REF!</definedName>
    <definedName name="y_3" localSheetId="8">#REF!</definedName>
    <definedName name="y_3" localSheetId="13">#REF!</definedName>
    <definedName name="y_3" localSheetId="0">#REF!</definedName>
    <definedName name="y_3" localSheetId="11">#REF!</definedName>
    <definedName name="y_3" localSheetId="12">#REF!</definedName>
    <definedName name="y_3" localSheetId="14">#REF!</definedName>
    <definedName name="y_3" localSheetId="1">#REF!</definedName>
    <definedName name="y_3" localSheetId="7">#REF!</definedName>
    <definedName name="y_3" localSheetId="9">#REF!</definedName>
    <definedName name="y_3" localSheetId="10">#REF!</definedName>
    <definedName name="y_3">#REF!</definedName>
    <definedName name="yield" localSheetId="8">#REF!</definedName>
    <definedName name="yield" localSheetId="13">#REF!</definedName>
    <definedName name="yield" localSheetId="0">#REF!</definedName>
    <definedName name="yield" localSheetId="11">#REF!</definedName>
    <definedName name="yield" localSheetId="12">#REF!</definedName>
    <definedName name="yield" localSheetId="14">#REF!</definedName>
    <definedName name="yield" localSheetId="1">#REF!</definedName>
    <definedName name="yield" localSheetId="7">#REF!</definedName>
    <definedName name="yield" localSheetId="9">#REF!</definedName>
    <definedName name="yield" localSheetId="10">#REF!</definedName>
    <definedName name="yield">#REF!</definedName>
    <definedName name="yield_1" localSheetId="8">#REF!</definedName>
    <definedName name="yield_1" localSheetId="13">#REF!</definedName>
    <definedName name="yield_1" localSheetId="0">#REF!</definedName>
    <definedName name="yield_1" localSheetId="11">#REF!</definedName>
    <definedName name="yield_1" localSheetId="12">#REF!</definedName>
    <definedName name="yield_1" localSheetId="14">#REF!</definedName>
    <definedName name="yield_1" localSheetId="1">#REF!</definedName>
    <definedName name="yield_1" localSheetId="7">#REF!</definedName>
    <definedName name="yield_1" localSheetId="9">#REF!</definedName>
    <definedName name="yield_1" localSheetId="10">#REF!</definedName>
    <definedName name="yield_1">#REF!</definedName>
    <definedName name="yield_2" localSheetId="8">#REF!</definedName>
    <definedName name="yield_2" localSheetId="13">#REF!</definedName>
    <definedName name="yield_2" localSheetId="0">#REF!</definedName>
    <definedName name="yield_2" localSheetId="11">#REF!</definedName>
    <definedName name="yield_2" localSheetId="12">#REF!</definedName>
    <definedName name="yield_2" localSheetId="14">#REF!</definedName>
    <definedName name="yield_2" localSheetId="1">#REF!</definedName>
    <definedName name="yield_2" localSheetId="7">#REF!</definedName>
    <definedName name="yield_2" localSheetId="9">#REF!</definedName>
    <definedName name="yield_2" localSheetId="10">#REF!</definedName>
    <definedName name="yield_2">#REF!</definedName>
    <definedName name="yield_3" localSheetId="8">#REF!</definedName>
    <definedName name="yield_3" localSheetId="13">#REF!</definedName>
    <definedName name="yield_3" localSheetId="0">#REF!</definedName>
    <definedName name="yield_3" localSheetId="11">#REF!</definedName>
    <definedName name="yield_3" localSheetId="12">#REF!</definedName>
    <definedName name="yield_3" localSheetId="14">#REF!</definedName>
    <definedName name="yield_3" localSheetId="1">#REF!</definedName>
    <definedName name="yield_3" localSheetId="7">#REF!</definedName>
    <definedName name="yield_3" localSheetId="9">#REF!</definedName>
    <definedName name="yield_3" localSheetId="10">#REF!</definedName>
    <definedName name="yield_3">#REF!</definedName>
    <definedName name="Zincrinch" localSheetId="8">'[33]harga lama'!#REF!</definedName>
    <definedName name="Zincrinch" localSheetId="13">'[33]harga lama'!#REF!</definedName>
    <definedName name="Zincrinch" localSheetId="0">'[33]harga lama'!#REF!</definedName>
    <definedName name="Zincrinch" localSheetId="11">'[33]harga lama'!#REF!</definedName>
    <definedName name="Zincrinch" localSheetId="12">'[33]harga lama'!#REF!</definedName>
    <definedName name="Zincrinch" localSheetId="14">'[33]harga lama'!#REF!</definedName>
    <definedName name="Zincrinch" localSheetId="1">'[33]harga lama'!#REF!</definedName>
    <definedName name="Zincrinch" localSheetId="7">'[33]harga lama'!#REF!</definedName>
    <definedName name="Zincrinch" localSheetId="9">'[33]harga lama'!#REF!</definedName>
    <definedName name="Zincrinch" localSheetId="10">'[33]harga lama'!#REF!</definedName>
    <definedName name="Zincrinch">'[33]harga lama'!#REF!</definedName>
  </definedNames>
  <calcPr calcId="124519"/>
</workbook>
</file>

<file path=xl/calcChain.xml><?xml version="1.0" encoding="utf-8"?>
<calcChain xmlns="http://schemas.openxmlformats.org/spreadsheetml/2006/main">
  <c r="Q19" i="50"/>
  <c r="Q19" i="49"/>
  <c r="Q28" i="50" l="1"/>
  <c r="Q27"/>
  <c r="Q26"/>
  <c r="Q20"/>
  <c r="Q20" i="48" l="1"/>
  <c r="Q19" l="1"/>
  <c r="Q27" i="60" l="1"/>
  <c r="Q27" i="59"/>
  <c r="Q27" i="58"/>
  <c r="Q27" i="57"/>
  <c r="Q44" l="1"/>
  <c r="Q44" i="58"/>
  <c r="Q44" i="59"/>
  <c r="Q44" i="60"/>
  <c r="S25" i="63" l="1"/>
  <c r="Q34" i="59" l="1"/>
  <c r="Q34" i="57"/>
  <c r="Q34" i="60"/>
  <c r="Q34" i="58"/>
  <c r="Q20" i="60"/>
  <c r="Q20" i="59"/>
  <c r="Q20" i="58"/>
  <c r="Q20" i="57"/>
  <c r="V47"/>
  <c r="Q44" i="55" l="1"/>
  <c r="Q44" i="45"/>
  <c r="Q20" i="55" l="1"/>
  <c r="Q20" i="45"/>
  <c r="W25" i="49"/>
  <c r="V25"/>
  <c r="Q20"/>
  <c r="V26"/>
  <c r="Q34" i="63"/>
  <c r="Q24" i="60" l="1"/>
  <c r="Q24" i="59"/>
  <c r="Q24" i="58"/>
  <c r="Q24" i="57"/>
  <c r="Q24" i="55"/>
  <c r="Q24" i="45"/>
  <c r="U36"/>
  <c r="Q28"/>
  <c r="Q28" i="55"/>
  <c r="Q28" i="49"/>
  <c r="U35" i="57" l="1"/>
  <c r="J70" l="1"/>
  <c r="J71"/>
  <c r="J72"/>
  <c r="J73"/>
  <c r="J74"/>
  <c r="J75"/>
  <c r="J76"/>
  <c r="J77"/>
  <c r="J78"/>
  <c r="J79"/>
  <c r="J80"/>
  <c r="J81"/>
  <c r="J82"/>
  <c r="J83"/>
  <c r="J84"/>
  <c r="J85"/>
  <c r="J86"/>
  <c r="J87"/>
  <c r="J88"/>
  <c r="J89"/>
  <c r="J90"/>
  <c r="J91"/>
  <c r="J92"/>
  <c r="J93"/>
  <c r="J94"/>
  <c r="J95"/>
  <c r="J96"/>
  <c r="J97"/>
  <c r="J98"/>
  <c r="J99"/>
  <c r="J100"/>
  <c r="J101"/>
  <c r="J102"/>
  <c r="J103"/>
  <c r="J104"/>
  <c r="J69"/>
  <c r="L70" i="58"/>
  <c r="L71"/>
  <c r="L72"/>
  <c r="L73"/>
  <c r="L74"/>
  <c r="L75"/>
  <c r="L76"/>
  <c r="L77"/>
  <c r="L78"/>
  <c r="L79"/>
  <c r="L80"/>
  <c r="L81"/>
  <c r="L82"/>
  <c r="L83"/>
  <c r="L84"/>
  <c r="L85"/>
  <c r="L86"/>
  <c r="L87"/>
  <c r="L88"/>
  <c r="L89"/>
  <c r="L90"/>
  <c r="L91"/>
  <c r="L92"/>
  <c r="L93"/>
  <c r="L94"/>
  <c r="L95"/>
  <c r="L96"/>
  <c r="L97"/>
  <c r="L98"/>
  <c r="L99"/>
  <c r="L100"/>
  <c r="L101"/>
  <c r="L102"/>
  <c r="L103"/>
  <c r="Q27" i="55" l="1"/>
  <c r="Q27" i="45"/>
  <c r="W30" i="50"/>
  <c r="Q27" i="49"/>
  <c r="X28" i="50"/>
  <c r="V29"/>
  <c r="V28"/>
  <c r="V27"/>
  <c r="U38" i="59" l="1"/>
  <c r="T55" i="62" l="1"/>
  <c r="T55" i="60"/>
  <c r="T55" i="59"/>
  <c r="T55" i="58"/>
  <c r="T55" i="57"/>
  <c r="T59" i="42"/>
  <c r="T55" i="63" l="1"/>
  <c r="Q26" i="60"/>
  <c r="Q26" i="49"/>
  <c r="M45" i="59" l="1"/>
  <c r="M15"/>
  <c r="M16"/>
  <c r="M19"/>
  <c r="M20"/>
  <c r="M21"/>
  <c r="M24"/>
  <c r="M25"/>
  <c r="M26"/>
  <c r="M27"/>
  <c r="M28"/>
  <c r="M34"/>
  <c r="M35" s="1"/>
  <c r="M37"/>
  <c r="M38"/>
  <c r="M39"/>
  <c r="M42"/>
  <c r="M43"/>
  <c r="M48"/>
  <c r="M49"/>
  <c r="M50"/>
  <c r="M22" l="1"/>
  <c r="M40"/>
  <c r="M17"/>
  <c r="M51"/>
  <c r="M29"/>
  <c r="Q26" i="48"/>
  <c r="M50" i="58" l="1"/>
  <c r="M50" i="57"/>
  <c r="L15"/>
  <c r="M15" s="1"/>
  <c r="L16"/>
  <c r="M16" s="1"/>
  <c r="M19"/>
  <c r="M20"/>
  <c r="M21"/>
  <c r="M24"/>
  <c r="M25"/>
  <c r="M26"/>
  <c r="M27"/>
  <c r="M28"/>
  <c r="M34"/>
  <c r="M35" s="1"/>
  <c r="M37"/>
  <c r="M38"/>
  <c r="M39"/>
  <c r="M42"/>
  <c r="M43"/>
  <c r="M45"/>
  <c r="M48"/>
  <c r="M49"/>
  <c r="M50" i="61"/>
  <c r="M15"/>
  <c r="M16"/>
  <c r="M19"/>
  <c r="M20"/>
  <c r="M21"/>
  <c r="M24"/>
  <c r="M25"/>
  <c r="M26"/>
  <c r="M27"/>
  <c r="M28"/>
  <c r="M34"/>
  <c r="M35" s="1"/>
  <c r="M37"/>
  <c r="M38"/>
  <c r="M39"/>
  <c r="M42"/>
  <c r="M43"/>
  <c r="M45"/>
  <c r="M48"/>
  <c r="M49"/>
  <c r="Q26" i="51"/>
  <c r="S26" s="1"/>
  <c r="O16" i="44"/>
  <c r="S16"/>
  <c r="L16"/>
  <c r="M16" s="1"/>
  <c r="L15"/>
  <c r="M15" s="1"/>
  <c r="L48"/>
  <c r="M48" s="1"/>
  <c r="L49"/>
  <c r="M49" s="1"/>
  <c r="L50"/>
  <c r="M50" s="1"/>
  <c r="T59"/>
  <c r="R52"/>
  <c r="P16"/>
  <c r="P17"/>
  <c r="P52"/>
  <c r="K52"/>
  <c r="J52"/>
  <c r="R51"/>
  <c r="P51"/>
  <c r="K51"/>
  <c r="J51"/>
  <c r="S50"/>
  <c r="R50"/>
  <c r="P50"/>
  <c r="K50"/>
  <c r="J50"/>
  <c r="S49"/>
  <c r="R49"/>
  <c r="P49"/>
  <c r="K49"/>
  <c r="J49"/>
  <c r="S48"/>
  <c r="R48"/>
  <c r="P48"/>
  <c r="K48"/>
  <c r="J48"/>
  <c r="R46"/>
  <c r="P46"/>
  <c r="M46"/>
  <c r="K46"/>
  <c r="J46"/>
  <c r="S45"/>
  <c r="R45"/>
  <c r="P45"/>
  <c r="M45"/>
  <c r="K45"/>
  <c r="J45"/>
  <c r="S44"/>
  <c r="R44"/>
  <c r="P44"/>
  <c r="M44"/>
  <c r="K44"/>
  <c r="J44"/>
  <c r="S43"/>
  <c r="R43"/>
  <c r="P43"/>
  <c r="M43"/>
  <c r="K43"/>
  <c r="J43"/>
  <c r="S42"/>
  <c r="R42"/>
  <c r="P42"/>
  <c r="M42"/>
  <c r="K42"/>
  <c r="J42"/>
  <c r="R40"/>
  <c r="P40"/>
  <c r="M40"/>
  <c r="K40"/>
  <c r="J40"/>
  <c r="S39"/>
  <c r="R39"/>
  <c r="P39"/>
  <c r="M39"/>
  <c r="K39"/>
  <c r="J39"/>
  <c r="S38"/>
  <c r="R38"/>
  <c r="P38"/>
  <c r="M38"/>
  <c r="K38"/>
  <c r="J38"/>
  <c r="S37"/>
  <c r="R37"/>
  <c r="P37"/>
  <c r="M37"/>
  <c r="K37"/>
  <c r="J37"/>
  <c r="R35"/>
  <c r="P35"/>
  <c r="M35"/>
  <c r="K35"/>
  <c r="J35"/>
  <c r="S34"/>
  <c r="R34"/>
  <c r="P34"/>
  <c r="M34"/>
  <c r="K34"/>
  <c r="J34"/>
  <c r="R32"/>
  <c r="P32"/>
  <c r="M32"/>
  <c r="K32"/>
  <c r="J32"/>
  <c r="S31"/>
  <c r="R31"/>
  <c r="P31"/>
  <c r="M31"/>
  <c r="K31"/>
  <c r="J31"/>
  <c r="R29"/>
  <c r="P29"/>
  <c r="M29"/>
  <c r="K29"/>
  <c r="J29"/>
  <c r="S28"/>
  <c r="R28"/>
  <c r="Q28"/>
  <c r="P28"/>
  <c r="M28"/>
  <c r="K28"/>
  <c r="J28"/>
  <c r="R27"/>
  <c r="Q27"/>
  <c r="P27"/>
  <c r="M27"/>
  <c r="K27"/>
  <c r="J27"/>
  <c r="S26"/>
  <c r="R26"/>
  <c r="P26"/>
  <c r="M26"/>
  <c r="K26"/>
  <c r="J26"/>
  <c r="S25"/>
  <c r="R25"/>
  <c r="P25"/>
  <c r="M25"/>
  <c r="K25"/>
  <c r="J25"/>
  <c r="S24"/>
  <c r="R24"/>
  <c r="Q24"/>
  <c r="P24"/>
  <c r="M24"/>
  <c r="K24"/>
  <c r="J24"/>
  <c r="R22"/>
  <c r="P22"/>
  <c r="M22"/>
  <c r="K22"/>
  <c r="J22"/>
  <c r="S21"/>
  <c r="R21"/>
  <c r="P21"/>
  <c r="M21"/>
  <c r="K21"/>
  <c r="J21"/>
  <c r="S20"/>
  <c r="R20"/>
  <c r="P20"/>
  <c r="M20"/>
  <c r="K20"/>
  <c r="J20"/>
  <c r="S19"/>
  <c r="R19"/>
  <c r="P19"/>
  <c r="M19"/>
  <c r="K19"/>
  <c r="J19"/>
  <c r="R17"/>
  <c r="K17"/>
  <c r="J17"/>
  <c r="R16"/>
  <c r="K16"/>
  <c r="J16"/>
  <c r="S15"/>
  <c r="R15"/>
  <c r="P15"/>
  <c r="K15"/>
  <c r="J15"/>
  <c r="A8"/>
  <c r="A7"/>
  <c r="A5"/>
  <c r="M20" i="62"/>
  <c r="M15"/>
  <c r="M16"/>
  <c r="M17" s="1"/>
  <c r="M19"/>
  <c r="M21"/>
  <c r="M22" s="1"/>
  <c r="M24"/>
  <c r="M25"/>
  <c r="M26"/>
  <c r="M27"/>
  <c r="M28"/>
  <c r="M34"/>
  <c r="M35" s="1"/>
  <c r="M37"/>
  <c r="M38"/>
  <c r="M39"/>
  <c r="M42"/>
  <c r="M43"/>
  <c r="M45"/>
  <c r="M48"/>
  <c r="M49"/>
  <c r="M50"/>
  <c r="O52"/>
  <c r="K52"/>
  <c r="J52"/>
  <c r="R51"/>
  <c r="O51"/>
  <c r="K51"/>
  <c r="J51"/>
  <c r="R50"/>
  <c r="K50"/>
  <c r="J50"/>
  <c r="R49"/>
  <c r="K49"/>
  <c r="J49"/>
  <c r="R48"/>
  <c r="K48"/>
  <c r="J48"/>
  <c r="O47"/>
  <c r="R46"/>
  <c r="O46"/>
  <c r="K46"/>
  <c r="J46"/>
  <c r="R45"/>
  <c r="K45"/>
  <c r="J45"/>
  <c r="R44"/>
  <c r="M44"/>
  <c r="K44"/>
  <c r="J44"/>
  <c r="R43"/>
  <c r="K43"/>
  <c r="J43"/>
  <c r="R42"/>
  <c r="K42"/>
  <c r="J42"/>
  <c r="O41"/>
  <c r="R40"/>
  <c r="O40"/>
  <c r="K40"/>
  <c r="J40"/>
  <c r="R39"/>
  <c r="K39"/>
  <c r="J39"/>
  <c r="R38"/>
  <c r="K38"/>
  <c r="J38"/>
  <c r="R37"/>
  <c r="K37"/>
  <c r="J37"/>
  <c r="O36"/>
  <c r="O35"/>
  <c r="K35"/>
  <c r="J35"/>
  <c r="K34"/>
  <c r="J34"/>
  <c r="O33"/>
  <c r="R32"/>
  <c r="O32"/>
  <c r="K32"/>
  <c r="J32"/>
  <c r="R31"/>
  <c r="M31"/>
  <c r="M32" s="1"/>
  <c r="K31"/>
  <c r="J31"/>
  <c r="O30"/>
  <c r="O29"/>
  <c r="K29"/>
  <c r="J29"/>
  <c r="K28"/>
  <c r="J28"/>
  <c r="K27"/>
  <c r="J27"/>
  <c r="K26"/>
  <c r="J26"/>
  <c r="K25"/>
  <c r="J25"/>
  <c r="K24"/>
  <c r="J24"/>
  <c r="O23"/>
  <c r="O22"/>
  <c r="K22"/>
  <c r="J22"/>
  <c r="K21"/>
  <c r="J21"/>
  <c r="K20"/>
  <c r="J20"/>
  <c r="K19"/>
  <c r="J19"/>
  <c r="O18"/>
  <c r="O17"/>
  <c r="K17"/>
  <c r="J17"/>
  <c r="K16"/>
  <c r="J16"/>
  <c r="U15"/>
  <c r="K15"/>
  <c r="J15"/>
  <c r="A8"/>
  <c r="A7"/>
  <c r="A5"/>
  <c r="Q20" i="51"/>
  <c r="S20" s="1"/>
  <c r="M20" i="63"/>
  <c r="M15"/>
  <c r="M16"/>
  <c r="M19"/>
  <c r="M21"/>
  <c r="M24"/>
  <c r="M25"/>
  <c r="M26"/>
  <c r="M27"/>
  <c r="M28"/>
  <c r="M34"/>
  <c r="M37"/>
  <c r="M38"/>
  <c r="M39"/>
  <c r="M42"/>
  <c r="M43"/>
  <c r="M45"/>
  <c r="M48"/>
  <c r="M49"/>
  <c r="M50"/>
  <c r="Q19" i="51"/>
  <c r="S19" s="1"/>
  <c r="O19" i="61" s="1"/>
  <c r="P19" s="1"/>
  <c r="Q19"/>
  <c r="Q26" i="63"/>
  <c r="Q52"/>
  <c r="O52"/>
  <c r="K52"/>
  <c r="J52"/>
  <c r="Q51"/>
  <c r="O51"/>
  <c r="K51"/>
  <c r="J51"/>
  <c r="Q50"/>
  <c r="K50"/>
  <c r="J50"/>
  <c r="Q49"/>
  <c r="K49"/>
  <c r="J49"/>
  <c r="Q48"/>
  <c r="K48"/>
  <c r="J48"/>
  <c r="K46"/>
  <c r="J46"/>
  <c r="Q45"/>
  <c r="K45"/>
  <c r="J45"/>
  <c r="M44"/>
  <c r="K44"/>
  <c r="J44"/>
  <c r="Q43"/>
  <c r="K43"/>
  <c r="J43"/>
  <c r="Q42"/>
  <c r="K42"/>
  <c r="J42"/>
  <c r="Q41"/>
  <c r="K40"/>
  <c r="J40"/>
  <c r="Q39"/>
  <c r="K39"/>
  <c r="J39"/>
  <c r="Q38"/>
  <c r="K38"/>
  <c r="J38"/>
  <c r="Q37"/>
  <c r="K37"/>
  <c r="J37"/>
  <c r="Q36"/>
  <c r="O35"/>
  <c r="K35"/>
  <c r="J35"/>
  <c r="K34"/>
  <c r="J34"/>
  <c r="Q33"/>
  <c r="M32"/>
  <c r="K32"/>
  <c r="J32"/>
  <c r="Q31"/>
  <c r="M31"/>
  <c r="K31"/>
  <c r="J31"/>
  <c r="K29"/>
  <c r="J29"/>
  <c r="K28"/>
  <c r="J28"/>
  <c r="K27"/>
  <c r="J27"/>
  <c r="K26"/>
  <c r="J26"/>
  <c r="Q25"/>
  <c r="K25"/>
  <c r="J25"/>
  <c r="K24"/>
  <c r="J24"/>
  <c r="K22"/>
  <c r="J22"/>
  <c r="Q21"/>
  <c r="K21"/>
  <c r="J21"/>
  <c r="Q20"/>
  <c r="K20"/>
  <c r="J20"/>
  <c r="Q19"/>
  <c r="K19"/>
  <c r="J19"/>
  <c r="K17"/>
  <c r="J17"/>
  <c r="K16"/>
  <c r="J16"/>
  <c r="U15"/>
  <c r="Q15"/>
  <c r="K15"/>
  <c r="J15"/>
  <c r="A8"/>
  <c r="A7"/>
  <c r="A5"/>
  <c r="M20" i="60"/>
  <c r="M15"/>
  <c r="M16"/>
  <c r="M17" s="1"/>
  <c r="M19"/>
  <c r="M21"/>
  <c r="M25"/>
  <c r="M26"/>
  <c r="M27"/>
  <c r="M28"/>
  <c r="M34"/>
  <c r="M35" s="1"/>
  <c r="M37"/>
  <c r="M38"/>
  <c r="M39"/>
  <c r="M42"/>
  <c r="M43"/>
  <c r="M45"/>
  <c r="M48"/>
  <c r="M49"/>
  <c r="M50"/>
  <c r="K52"/>
  <c r="J52"/>
  <c r="O51"/>
  <c r="K51"/>
  <c r="J51"/>
  <c r="R50"/>
  <c r="K50"/>
  <c r="J50"/>
  <c r="R49"/>
  <c r="K49"/>
  <c r="J49"/>
  <c r="R48"/>
  <c r="R51" s="1"/>
  <c r="K48"/>
  <c r="J48"/>
  <c r="K46"/>
  <c r="J46"/>
  <c r="R45"/>
  <c r="K45"/>
  <c r="J45"/>
  <c r="M44"/>
  <c r="K44"/>
  <c r="J44"/>
  <c r="R43"/>
  <c r="K43"/>
  <c r="J43"/>
  <c r="R42"/>
  <c r="K42"/>
  <c r="J42"/>
  <c r="R40"/>
  <c r="K40"/>
  <c r="J40"/>
  <c r="R39"/>
  <c r="K39"/>
  <c r="J39"/>
  <c r="R38"/>
  <c r="K38"/>
  <c r="J38"/>
  <c r="R37"/>
  <c r="K37"/>
  <c r="J37"/>
  <c r="K35"/>
  <c r="J35"/>
  <c r="K34"/>
  <c r="J34"/>
  <c r="R32"/>
  <c r="K32"/>
  <c r="J32"/>
  <c r="R31"/>
  <c r="M31"/>
  <c r="M32" s="1"/>
  <c r="K31"/>
  <c r="J31"/>
  <c r="K29"/>
  <c r="J29"/>
  <c r="K28"/>
  <c r="J28"/>
  <c r="K27"/>
  <c r="J27"/>
  <c r="K26"/>
  <c r="J26"/>
  <c r="K25"/>
  <c r="J25"/>
  <c r="K24"/>
  <c r="J24"/>
  <c r="K22"/>
  <c r="J22"/>
  <c r="K21"/>
  <c r="J21"/>
  <c r="K20"/>
  <c r="J20"/>
  <c r="K19"/>
  <c r="J19"/>
  <c r="K17"/>
  <c r="J17"/>
  <c r="K16"/>
  <c r="J16"/>
  <c r="U15"/>
  <c r="K15"/>
  <c r="J15"/>
  <c r="A8"/>
  <c r="A7"/>
  <c r="A5"/>
  <c r="K52" i="59"/>
  <c r="J52"/>
  <c r="K51"/>
  <c r="J51"/>
  <c r="R50"/>
  <c r="K50"/>
  <c r="J50"/>
  <c r="R49"/>
  <c r="K49"/>
  <c r="J49"/>
  <c r="R48"/>
  <c r="R51" s="1"/>
  <c r="K48"/>
  <c r="J48"/>
  <c r="K46"/>
  <c r="J46"/>
  <c r="R45"/>
  <c r="K45"/>
  <c r="J45"/>
  <c r="M44"/>
  <c r="M46" s="1"/>
  <c r="K44"/>
  <c r="J44"/>
  <c r="R43"/>
  <c r="K43"/>
  <c r="J43"/>
  <c r="R42"/>
  <c r="K42"/>
  <c r="J42"/>
  <c r="K40"/>
  <c r="J40"/>
  <c r="R39"/>
  <c r="K39"/>
  <c r="J39"/>
  <c r="R38"/>
  <c r="K38"/>
  <c r="J38"/>
  <c r="R37"/>
  <c r="R40" s="1"/>
  <c r="K37"/>
  <c r="J37"/>
  <c r="K35"/>
  <c r="J35"/>
  <c r="K34"/>
  <c r="J34"/>
  <c r="K32"/>
  <c r="J32"/>
  <c r="R31"/>
  <c r="R32" s="1"/>
  <c r="M31"/>
  <c r="K31"/>
  <c r="J31"/>
  <c r="K29"/>
  <c r="J29"/>
  <c r="K28"/>
  <c r="J28"/>
  <c r="K27"/>
  <c r="J27"/>
  <c r="K26"/>
  <c r="J26"/>
  <c r="K25"/>
  <c r="J25"/>
  <c r="K24"/>
  <c r="J24"/>
  <c r="K22"/>
  <c r="J22"/>
  <c r="K21"/>
  <c r="J21"/>
  <c r="K20"/>
  <c r="J20"/>
  <c r="K19"/>
  <c r="J19"/>
  <c r="K17"/>
  <c r="J17"/>
  <c r="K16"/>
  <c r="J16"/>
  <c r="U15"/>
  <c r="K15"/>
  <c r="J15"/>
  <c r="A8"/>
  <c r="A7"/>
  <c r="A5"/>
  <c r="K52" i="58"/>
  <c r="J52"/>
  <c r="R51"/>
  <c r="K51"/>
  <c r="J51"/>
  <c r="R50"/>
  <c r="K50"/>
  <c r="J50"/>
  <c r="R49"/>
  <c r="K49"/>
  <c r="J49"/>
  <c r="R48"/>
  <c r="K48"/>
  <c r="J48"/>
  <c r="K46"/>
  <c r="J46"/>
  <c r="R45"/>
  <c r="K45"/>
  <c r="J45"/>
  <c r="M44"/>
  <c r="K44"/>
  <c r="J44"/>
  <c r="R43"/>
  <c r="K43"/>
  <c r="J43"/>
  <c r="R42"/>
  <c r="K42"/>
  <c r="J42"/>
  <c r="K40"/>
  <c r="J40"/>
  <c r="R39"/>
  <c r="K39"/>
  <c r="J39"/>
  <c r="R38"/>
  <c r="K38"/>
  <c r="J38"/>
  <c r="R37"/>
  <c r="R40" s="1"/>
  <c r="K37"/>
  <c r="J37"/>
  <c r="K35"/>
  <c r="J35"/>
  <c r="K34"/>
  <c r="J34"/>
  <c r="K32"/>
  <c r="J32"/>
  <c r="R31"/>
  <c r="R32" s="1"/>
  <c r="M31"/>
  <c r="M32" s="1"/>
  <c r="K31"/>
  <c r="J31"/>
  <c r="K29"/>
  <c r="J29"/>
  <c r="K28"/>
  <c r="J28"/>
  <c r="K27"/>
  <c r="J27"/>
  <c r="K26"/>
  <c r="J26"/>
  <c r="K25"/>
  <c r="J25"/>
  <c r="K24"/>
  <c r="J24"/>
  <c r="K22"/>
  <c r="J22"/>
  <c r="K21"/>
  <c r="J21"/>
  <c r="K20"/>
  <c r="J20"/>
  <c r="K19"/>
  <c r="J19"/>
  <c r="K17"/>
  <c r="J17"/>
  <c r="K16"/>
  <c r="J16"/>
  <c r="U15"/>
  <c r="K15"/>
  <c r="J15"/>
  <c r="A8"/>
  <c r="A7"/>
  <c r="A5"/>
  <c r="K52" i="57"/>
  <c r="J52"/>
  <c r="R51"/>
  <c r="K51"/>
  <c r="J51"/>
  <c r="R50"/>
  <c r="K50"/>
  <c r="J50"/>
  <c r="R49"/>
  <c r="K49"/>
  <c r="J49"/>
  <c r="R48"/>
  <c r="K48"/>
  <c r="J48"/>
  <c r="K46"/>
  <c r="J46"/>
  <c r="R45"/>
  <c r="K45"/>
  <c r="J45"/>
  <c r="M44"/>
  <c r="K44"/>
  <c r="J44"/>
  <c r="R43"/>
  <c r="K43"/>
  <c r="J43"/>
  <c r="R42"/>
  <c r="K42"/>
  <c r="J42"/>
  <c r="K40"/>
  <c r="J40"/>
  <c r="R39"/>
  <c r="K39"/>
  <c r="J39"/>
  <c r="R38"/>
  <c r="K38"/>
  <c r="J38"/>
  <c r="R37"/>
  <c r="R40" s="1"/>
  <c r="K37"/>
  <c r="J37"/>
  <c r="K35"/>
  <c r="J35"/>
  <c r="K34"/>
  <c r="J34"/>
  <c r="K32"/>
  <c r="J32"/>
  <c r="R31"/>
  <c r="R32" s="1"/>
  <c r="M31"/>
  <c r="M32" s="1"/>
  <c r="K31"/>
  <c r="J31"/>
  <c r="K29"/>
  <c r="J29"/>
  <c r="K28"/>
  <c r="J28"/>
  <c r="K27"/>
  <c r="J27"/>
  <c r="K26"/>
  <c r="J26"/>
  <c r="K25"/>
  <c r="J25"/>
  <c r="Q24" i="63"/>
  <c r="K24" i="57"/>
  <c r="J24"/>
  <c r="K22"/>
  <c r="J22"/>
  <c r="K21"/>
  <c r="J21"/>
  <c r="K20"/>
  <c r="J20"/>
  <c r="K19"/>
  <c r="J19"/>
  <c r="O18"/>
  <c r="K17"/>
  <c r="J17"/>
  <c r="K16"/>
  <c r="J16"/>
  <c r="U15"/>
  <c r="K15"/>
  <c r="J15"/>
  <c r="A8"/>
  <c r="A7"/>
  <c r="A5"/>
  <c r="Q52" i="61"/>
  <c r="K52"/>
  <c r="J52"/>
  <c r="Q51"/>
  <c r="K51"/>
  <c r="J51"/>
  <c r="R50"/>
  <c r="Q50"/>
  <c r="K50"/>
  <c r="J50"/>
  <c r="Q49"/>
  <c r="R49" s="1"/>
  <c r="K49"/>
  <c r="J49"/>
  <c r="R48"/>
  <c r="R51" s="1"/>
  <c r="Q48"/>
  <c r="K48"/>
  <c r="J48"/>
  <c r="Q47"/>
  <c r="Q46"/>
  <c r="K46"/>
  <c r="J46"/>
  <c r="Q45"/>
  <c r="R45" s="1"/>
  <c r="K45"/>
  <c r="J45"/>
  <c r="Q44"/>
  <c r="R44" s="1"/>
  <c r="M44"/>
  <c r="K44"/>
  <c r="J44"/>
  <c r="Q43"/>
  <c r="R43" s="1"/>
  <c r="K43"/>
  <c r="J43"/>
  <c r="Q42"/>
  <c r="R42" s="1"/>
  <c r="K42"/>
  <c r="J42"/>
  <c r="Q41"/>
  <c r="Q40"/>
  <c r="K40"/>
  <c r="J40"/>
  <c r="Q39"/>
  <c r="R39" s="1"/>
  <c r="K39"/>
  <c r="J39"/>
  <c r="Q38"/>
  <c r="R38" s="1"/>
  <c r="K38"/>
  <c r="J38"/>
  <c r="Q37"/>
  <c r="R37" s="1"/>
  <c r="K37"/>
  <c r="J37"/>
  <c r="Q36"/>
  <c r="Q35"/>
  <c r="K35"/>
  <c r="J35"/>
  <c r="Q34"/>
  <c r="S34" s="1"/>
  <c r="O34" i="63" s="1"/>
  <c r="P34" s="1"/>
  <c r="P35" s="1"/>
  <c r="K34" i="61"/>
  <c r="J34"/>
  <c r="Q33"/>
  <c r="Q32"/>
  <c r="K32"/>
  <c r="J32"/>
  <c r="Q31"/>
  <c r="R31" s="1"/>
  <c r="R32" s="1"/>
  <c r="M31"/>
  <c r="M32" s="1"/>
  <c r="K31"/>
  <c r="J31"/>
  <c r="Q30"/>
  <c r="Q29"/>
  <c r="K29"/>
  <c r="J29"/>
  <c r="Q28"/>
  <c r="K28"/>
  <c r="J28"/>
  <c r="K27"/>
  <c r="J27"/>
  <c r="Q26"/>
  <c r="K26"/>
  <c r="J26"/>
  <c r="Q25"/>
  <c r="K25"/>
  <c r="J25"/>
  <c r="Q24"/>
  <c r="K24"/>
  <c r="J24"/>
  <c r="Q23"/>
  <c r="Q22"/>
  <c r="K22"/>
  <c r="J22"/>
  <c r="Q21"/>
  <c r="K21"/>
  <c r="J21"/>
  <c r="K20"/>
  <c r="J20"/>
  <c r="K19"/>
  <c r="J19"/>
  <c r="Q18"/>
  <c r="Q17"/>
  <c r="O17"/>
  <c r="K17"/>
  <c r="J17"/>
  <c r="Q16"/>
  <c r="K16"/>
  <c r="J16"/>
  <c r="U15"/>
  <c r="Q15"/>
  <c r="K15"/>
  <c r="J15"/>
  <c r="A8"/>
  <c r="A7"/>
  <c r="A5"/>
  <c r="M20" i="55"/>
  <c r="M15"/>
  <c r="M16"/>
  <c r="M19"/>
  <c r="M21"/>
  <c r="M24"/>
  <c r="M25"/>
  <c r="M26"/>
  <c r="M27"/>
  <c r="M28"/>
  <c r="M29" s="1"/>
  <c r="M34"/>
  <c r="M35" s="1"/>
  <c r="M37"/>
  <c r="M38"/>
  <c r="M39"/>
  <c r="M42"/>
  <c r="M43"/>
  <c r="M45"/>
  <c r="M48"/>
  <c r="M49"/>
  <c r="M50"/>
  <c r="M51" s="1"/>
  <c r="T55"/>
  <c r="K52"/>
  <c r="J52"/>
  <c r="R51"/>
  <c r="K51"/>
  <c r="J51"/>
  <c r="R50"/>
  <c r="K50"/>
  <c r="J50"/>
  <c r="R49"/>
  <c r="K49"/>
  <c r="J49"/>
  <c r="R48"/>
  <c r="K48"/>
  <c r="J48"/>
  <c r="K46"/>
  <c r="J46"/>
  <c r="R45"/>
  <c r="K45"/>
  <c r="J45"/>
  <c r="R44"/>
  <c r="R46" s="1"/>
  <c r="M44"/>
  <c r="K44"/>
  <c r="J44"/>
  <c r="R43"/>
  <c r="K43"/>
  <c r="J43"/>
  <c r="R42"/>
  <c r="K42"/>
  <c r="J42"/>
  <c r="K40"/>
  <c r="J40"/>
  <c r="R39"/>
  <c r="K39"/>
  <c r="J39"/>
  <c r="R38"/>
  <c r="K38"/>
  <c r="J38"/>
  <c r="R37"/>
  <c r="K37"/>
  <c r="J37"/>
  <c r="K35"/>
  <c r="J35"/>
  <c r="K34"/>
  <c r="J34"/>
  <c r="K32"/>
  <c r="J32"/>
  <c r="R31"/>
  <c r="R32" s="1"/>
  <c r="M31"/>
  <c r="M32" s="1"/>
  <c r="K31"/>
  <c r="J31"/>
  <c r="K29"/>
  <c r="J29"/>
  <c r="K28"/>
  <c r="J28"/>
  <c r="K27"/>
  <c r="J27"/>
  <c r="K26"/>
  <c r="J26"/>
  <c r="K25"/>
  <c r="J25"/>
  <c r="K24"/>
  <c r="J24"/>
  <c r="K22"/>
  <c r="J22"/>
  <c r="K21"/>
  <c r="J21"/>
  <c r="K20"/>
  <c r="J20"/>
  <c r="U19"/>
  <c r="K19"/>
  <c r="J19"/>
  <c r="K17"/>
  <c r="J17"/>
  <c r="K16"/>
  <c r="J16"/>
  <c r="U15"/>
  <c r="K15"/>
  <c r="J15"/>
  <c r="A8"/>
  <c r="A7"/>
  <c r="A5"/>
  <c r="M20" i="45"/>
  <c r="M15"/>
  <c r="M16"/>
  <c r="M17" s="1"/>
  <c r="M19"/>
  <c r="M21"/>
  <c r="M24"/>
  <c r="M25"/>
  <c r="M26"/>
  <c r="M27"/>
  <c r="M28"/>
  <c r="M34"/>
  <c r="M35" s="1"/>
  <c r="M37"/>
  <c r="M38"/>
  <c r="M39"/>
  <c r="M42"/>
  <c r="M43"/>
  <c r="M45"/>
  <c r="M48"/>
  <c r="M49"/>
  <c r="M50"/>
  <c r="T55"/>
  <c r="K52"/>
  <c r="J52"/>
  <c r="R51"/>
  <c r="K51"/>
  <c r="J51"/>
  <c r="R50"/>
  <c r="K50"/>
  <c r="J50"/>
  <c r="R49"/>
  <c r="K49"/>
  <c r="J49"/>
  <c r="R48"/>
  <c r="K48"/>
  <c r="J48"/>
  <c r="K46"/>
  <c r="J46"/>
  <c r="R45"/>
  <c r="K45"/>
  <c r="J45"/>
  <c r="R44"/>
  <c r="R46" s="1"/>
  <c r="M44"/>
  <c r="K44"/>
  <c r="J44"/>
  <c r="R43"/>
  <c r="K43"/>
  <c r="J43"/>
  <c r="R42"/>
  <c r="K42"/>
  <c r="J42"/>
  <c r="R40"/>
  <c r="K40"/>
  <c r="J40"/>
  <c r="R39"/>
  <c r="K39"/>
  <c r="J39"/>
  <c r="R38"/>
  <c r="K38"/>
  <c r="J38"/>
  <c r="R37"/>
  <c r="K37"/>
  <c r="J37"/>
  <c r="K35"/>
  <c r="J35"/>
  <c r="K34"/>
  <c r="J34"/>
  <c r="R32"/>
  <c r="K32"/>
  <c r="J32"/>
  <c r="R31"/>
  <c r="M31"/>
  <c r="M32" s="1"/>
  <c r="K31"/>
  <c r="J31"/>
  <c r="K29"/>
  <c r="J29"/>
  <c r="K28"/>
  <c r="J28"/>
  <c r="K27"/>
  <c r="J27"/>
  <c r="K26"/>
  <c r="J26"/>
  <c r="K25"/>
  <c r="J25"/>
  <c r="K24"/>
  <c r="J24"/>
  <c r="K22"/>
  <c r="J22"/>
  <c r="S21"/>
  <c r="O21" i="55" s="1"/>
  <c r="O21" i="45"/>
  <c r="P21" s="1"/>
  <c r="K21"/>
  <c r="J21"/>
  <c r="K20"/>
  <c r="J20"/>
  <c r="K19"/>
  <c r="J19"/>
  <c r="K17"/>
  <c r="J17"/>
  <c r="K16"/>
  <c r="J16"/>
  <c r="K15"/>
  <c r="J15"/>
  <c r="A8"/>
  <c r="A7"/>
  <c r="A5"/>
  <c r="R26" i="50"/>
  <c r="R19"/>
  <c r="R20"/>
  <c r="T55"/>
  <c r="O52"/>
  <c r="K52"/>
  <c r="J52"/>
  <c r="R51"/>
  <c r="O51"/>
  <c r="K51"/>
  <c r="J51"/>
  <c r="R50"/>
  <c r="K50"/>
  <c r="J50"/>
  <c r="R49"/>
  <c r="K49"/>
  <c r="J49"/>
  <c r="R48"/>
  <c r="K48"/>
  <c r="J48"/>
  <c r="R46"/>
  <c r="K46"/>
  <c r="J46"/>
  <c r="R45"/>
  <c r="K45"/>
  <c r="J45"/>
  <c r="R44"/>
  <c r="K44"/>
  <c r="J44"/>
  <c r="R43"/>
  <c r="K43"/>
  <c r="J43"/>
  <c r="R42"/>
  <c r="K42"/>
  <c r="J42"/>
  <c r="R40"/>
  <c r="K40"/>
  <c r="J40"/>
  <c r="R39"/>
  <c r="K39"/>
  <c r="J39"/>
  <c r="R38"/>
  <c r="K38"/>
  <c r="J38"/>
  <c r="R37"/>
  <c r="K37"/>
  <c r="J37"/>
  <c r="R35"/>
  <c r="K35"/>
  <c r="J35"/>
  <c r="R34"/>
  <c r="K34"/>
  <c r="J34"/>
  <c r="R32"/>
  <c r="O32"/>
  <c r="K32"/>
  <c r="J32"/>
  <c r="R31"/>
  <c r="K31"/>
  <c r="J31"/>
  <c r="K29"/>
  <c r="J29"/>
  <c r="R28"/>
  <c r="K28"/>
  <c r="J28"/>
  <c r="R27"/>
  <c r="K27"/>
  <c r="J27"/>
  <c r="K26"/>
  <c r="J26"/>
  <c r="R25"/>
  <c r="K25"/>
  <c r="J25"/>
  <c r="R24"/>
  <c r="K24"/>
  <c r="J24"/>
  <c r="K22"/>
  <c r="J22"/>
  <c r="T21"/>
  <c r="R21"/>
  <c r="K21"/>
  <c r="J21"/>
  <c r="K20"/>
  <c r="J20"/>
  <c r="K19"/>
  <c r="J19"/>
  <c r="K17"/>
  <c r="J17"/>
  <c r="R16"/>
  <c r="K16"/>
  <c r="J16"/>
  <c r="R15"/>
  <c r="K15"/>
  <c r="J15"/>
  <c r="A8"/>
  <c r="A7"/>
  <c r="A5"/>
  <c r="R26" i="49"/>
  <c r="R19"/>
  <c r="R20"/>
  <c r="T55"/>
  <c r="T55" i="61" s="1"/>
  <c r="K52" i="49"/>
  <c r="J52"/>
  <c r="R51"/>
  <c r="K51"/>
  <c r="J51"/>
  <c r="R50"/>
  <c r="K50"/>
  <c r="J50"/>
  <c r="R49"/>
  <c r="K49"/>
  <c r="J49"/>
  <c r="R48"/>
  <c r="K48"/>
  <c r="J48"/>
  <c r="R46"/>
  <c r="K46"/>
  <c r="J46"/>
  <c r="R45"/>
  <c r="K45"/>
  <c r="J45"/>
  <c r="R44"/>
  <c r="K44"/>
  <c r="J44"/>
  <c r="R43"/>
  <c r="K43"/>
  <c r="J43"/>
  <c r="R42"/>
  <c r="K42"/>
  <c r="J42"/>
  <c r="R40"/>
  <c r="K40"/>
  <c r="J40"/>
  <c r="R39"/>
  <c r="K39"/>
  <c r="J39"/>
  <c r="R38"/>
  <c r="K38"/>
  <c r="J38"/>
  <c r="R37"/>
  <c r="K37"/>
  <c r="J37"/>
  <c r="R35"/>
  <c r="K35"/>
  <c r="J35"/>
  <c r="R34"/>
  <c r="K34"/>
  <c r="J34"/>
  <c r="R32"/>
  <c r="K32"/>
  <c r="J32"/>
  <c r="R31"/>
  <c r="K31"/>
  <c r="J31"/>
  <c r="K29"/>
  <c r="J29"/>
  <c r="R28"/>
  <c r="K28"/>
  <c r="J28"/>
  <c r="K27"/>
  <c r="J27"/>
  <c r="K26"/>
  <c r="J26"/>
  <c r="R25"/>
  <c r="K25"/>
  <c r="J25"/>
  <c r="R24"/>
  <c r="K24"/>
  <c r="J24"/>
  <c r="K22"/>
  <c r="J22"/>
  <c r="R21"/>
  <c r="K21"/>
  <c r="J21"/>
  <c r="K20"/>
  <c r="J20"/>
  <c r="K19"/>
  <c r="J19"/>
  <c r="R17"/>
  <c r="K17"/>
  <c r="J17"/>
  <c r="R16"/>
  <c r="K16"/>
  <c r="J16"/>
  <c r="U15"/>
  <c r="R15"/>
  <c r="K15"/>
  <c r="J15"/>
  <c r="A8"/>
  <c r="A7"/>
  <c r="A5"/>
  <c r="R20" i="51"/>
  <c r="Q52"/>
  <c r="S52" s="1"/>
  <c r="O52" i="61" s="1"/>
  <c r="P52" i="51"/>
  <c r="K52"/>
  <c r="J52"/>
  <c r="Q51"/>
  <c r="S51" s="1"/>
  <c r="O51" i="61" s="1"/>
  <c r="P51" i="51"/>
  <c r="K51"/>
  <c r="J51"/>
  <c r="Q50"/>
  <c r="R50" s="1"/>
  <c r="P50"/>
  <c r="K50"/>
  <c r="J50"/>
  <c r="R49"/>
  <c r="Q49"/>
  <c r="S49" s="1"/>
  <c r="T49" s="1"/>
  <c r="P49"/>
  <c r="K49"/>
  <c r="J49"/>
  <c r="Q48"/>
  <c r="R48" s="1"/>
  <c r="P48"/>
  <c r="K48"/>
  <c r="J48"/>
  <c r="Q47"/>
  <c r="S47" s="1"/>
  <c r="O47" i="61" s="1"/>
  <c r="Q46" i="51"/>
  <c r="S46" s="1"/>
  <c r="O46" i="61" s="1"/>
  <c r="P46" i="51"/>
  <c r="K46"/>
  <c r="J46"/>
  <c r="Q45"/>
  <c r="R45" s="1"/>
  <c r="P45"/>
  <c r="K45"/>
  <c r="J45"/>
  <c r="R44"/>
  <c r="Q44"/>
  <c r="S44" s="1"/>
  <c r="O44" i="61" s="1"/>
  <c r="P44" s="1"/>
  <c r="P44" i="51"/>
  <c r="K44"/>
  <c r="J44"/>
  <c r="Q43"/>
  <c r="R43" s="1"/>
  <c r="P43"/>
  <c r="K43"/>
  <c r="J43"/>
  <c r="Q42"/>
  <c r="S42" s="1"/>
  <c r="O42" i="61" s="1"/>
  <c r="S42" s="1"/>
  <c r="O42" i="63" s="1"/>
  <c r="P42" s="1"/>
  <c r="P42" i="51"/>
  <c r="K42"/>
  <c r="J42"/>
  <c r="Q41"/>
  <c r="S41" s="1"/>
  <c r="O41" i="61" s="1"/>
  <c r="Q40" i="51"/>
  <c r="S40" s="1"/>
  <c r="O40" i="61" s="1"/>
  <c r="P40" i="51"/>
  <c r="K40"/>
  <c r="J40"/>
  <c r="Q39"/>
  <c r="S39" s="1"/>
  <c r="O39" i="61" s="1"/>
  <c r="P39" i="51"/>
  <c r="K39"/>
  <c r="J39"/>
  <c r="S38"/>
  <c r="Q38"/>
  <c r="R38" s="1"/>
  <c r="P38"/>
  <c r="K38"/>
  <c r="J38"/>
  <c r="Q37"/>
  <c r="S37" s="1"/>
  <c r="O37" i="61" s="1"/>
  <c r="P37" i="51"/>
  <c r="K37"/>
  <c r="J37"/>
  <c r="Q36"/>
  <c r="S36" s="1"/>
  <c r="O36" i="61" s="1"/>
  <c r="Q35" i="51"/>
  <c r="S35" s="1"/>
  <c r="O35" i="61" s="1"/>
  <c r="P35" i="51"/>
  <c r="K35"/>
  <c r="J35"/>
  <c r="R34"/>
  <c r="R35" s="1"/>
  <c r="Q34"/>
  <c r="S34" s="1"/>
  <c r="O34" i="61" s="1"/>
  <c r="P34" s="1"/>
  <c r="P35" s="1"/>
  <c r="P34" i="51"/>
  <c r="K34"/>
  <c r="J34"/>
  <c r="Q33"/>
  <c r="S33" s="1"/>
  <c r="O33" i="61" s="1"/>
  <c r="S32" i="51"/>
  <c r="O32" i="61" s="1"/>
  <c r="Q32" i="51"/>
  <c r="P32"/>
  <c r="K32"/>
  <c r="J32"/>
  <c r="Q31"/>
  <c r="S31" s="1"/>
  <c r="O31" i="61" s="1"/>
  <c r="S31" s="1"/>
  <c r="O31" i="63" s="1"/>
  <c r="P31" s="1"/>
  <c r="P32" s="1"/>
  <c r="P31" i="51"/>
  <c r="K31"/>
  <c r="J31"/>
  <c r="Q30"/>
  <c r="S30" s="1"/>
  <c r="O30" i="61" s="1"/>
  <c r="Q29" i="51"/>
  <c r="S29" s="1"/>
  <c r="O29" i="61" s="1"/>
  <c r="P29" i="51"/>
  <c r="K29"/>
  <c r="J29"/>
  <c r="P28"/>
  <c r="K28"/>
  <c r="J28"/>
  <c r="P27"/>
  <c r="K27"/>
  <c r="J27"/>
  <c r="P26"/>
  <c r="K26"/>
  <c r="J26"/>
  <c r="Q25"/>
  <c r="S25" s="1"/>
  <c r="O25" i="61" s="1"/>
  <c r="P25" i="51"/>
  <c r="K25"/>
  <c r="J25"/>
  <c r="S24"/>
  <c r="T24" s="1"/>
  <c r="Q24"/>
  <c r="R24" s="1"/>
  <c r="P24"/>
  <c r="K24"/>
  <c r="J24"/>
  <c r="Q23"/>
  <c r="S23" s="1"/>
  <c r="O23" i="61" s="1"/>
  <c r="Q22" i="51"/>
  <c r="S22" s="1"/>
  <c r="O22" i="61" s="1"/>
  <c r="P22" i="51"/>
  <c r="K22"/>
  <c r="J22"/>
  <c r="S21"/>
  <c r="Q21"/>
  <c r="R21" s="1"/>
  <c r="P21"/>
  <c r="K21"/>
  <c r="J21"/>
  <c r="P20"/>
  <c r="K20"/>
  <c r="J20"/>
  <c r="P19"/>
  <c r="K19"/>
  <c r="J19"/>
  <c r="Q18"/>
  <c r="S18" s="1"/>
  <c r="O18" i="61" s="1"/>
  <c r="Q17" i="51"/>
  <c r="S17" s="1"/>
  <c r="P17"/>
  <c r="K17"/>
  <c r="J17"/>
  <c r="Q16"/>
  <c r="R16" s="1"/>
  <c r="P16"/>
  <c r="K16"/>
  <c r="J16"/>
  <c r="U15"/>
  <c r="Q15"/>
  <c r="R15" s="1"/>
  <c r="R17" s="1"/>
  <c r="P15"/>
  <c r="K15"/>
  <c r="J15"/>
  <c r="A8"/>
  <c r="A7"/>
  <c r="A5"/>
  <c r="R20" i="48"/>
  <c r="R19"/>
  <c r="R26"/>
  <c r="T55"/>
  <c r="K52"/>
  <c r="J52"/>
  <c r="R51"/>
  <c r="K51"/>
  <c r="J51"/>
  <c r="R50"/>
  <c r="K50"/>
  <c r="J50"/>
  <c r="R49"/>
  <c r="K49"/>
  <c r="J49"/>
  <c r="R48"/>
  <c r="K48"/>
  <c r="J48"/>
  <c r="R46"/>
  <c r="K46"/>
  <c r="J46"/>
  <c r="R45"/>
  <c r="K45"/>
  <c r="J45"/>
  <c r="R44"/>
  <c r="K44"/>
  <c r="J44"/>
  <c r="R43"/>
  <c r="K43"/>
  <c r="J43"/>
  <c r="R42"/>
  <c r="K42"/>
  <c r="J42"/>
  <c r="R40"/>
  <c r="K40"/>
  <c r="J40"/>
  <c r="R39"/>
  <c r="K39"/>
  <c r="J39"/>
  <c r="R38"/>
  <c r="K38"/>
  <c r="J38"/>
  <c r="R37"/>
  <c r="K37"/>
  <c r="J37"/>
  <c r="R35"/>
  <c r="K35"/>
  <c r="J35"/>
  <c r="R34"/>
  <c r="K34"/>
  <c r="J34"/>
  <c r="R32"/>
  <c r="K32"/>
  <c r="J32"/>
  <c r="R31"/>
  <c r="K31"/>
  <c r="J31"/>
  <c r="K29"/>
  <c r="J29"/>
  <c r="Q28"/>
  <c r="Q28" i="51" s="1"/>
  <c r="R28" s="1"/>
  <c r="K28" i="48"/>
  <c r="J28"/>
  <c r="Q27"/>
  <c r="Q27" i="51" s="1"/>
  <c r="K27" i="48"/>
  <c r="J27"/>
  <c r="K26"/>
  <c r="J26"/>
  <c r="R25"/>
  <c r="K25"/>
  <c r="J25"/>
  <c r="R24"/>
  <c r="K24"/>
  <c r="J24"/>
  <c r="K22"/>
  <c r="J22"/>
  <c r="R21"/>
  <c r="K21"/>
  <c r="J21"/>
  <c r="K20"/>
  <c r="J20"/>
  <c r="K19"/>
  <c r="J19"/>
  <c r="R17"/>
  <c r="K17"/>
  <c r="J17"/>
  <c r="R16"/>
  <c r="K16"/>
  <c r="J16"/>
  <c r="U15"/>
  <c r="R15"/>
  <c r="K15"/>
  <c r="J15"/>
  <c r="A8"/>
  <c r="A7"/>
  <c r="A5"/>
  <c r="T59" i="47"/>
  <c r="T55"/>
  <c r="R52"/>
  <c r="K52"/>
  <c r="J52"/>
  <c r="R51"/>
  <c r="K51"/>
  <c r="J51"/>
  <c r="R50"/>
  <c r="O50"/>
  <c r="S50" s="1"/>
  <c r="O50" i="48" s="1"/>
  <c r="K50" i="47"/>
  <c r="J50"/>
  <c r="R49"/>
  <c r="O49"/>
  <c r="S49" s="1"/>
  <c r="K49"/>
  <c r="J49"/>
  <c r="R48"/>
  <c r="O48"/>
  <c r="S48" s="1"/>
  <c r="O48" i="48" s="1"/>
  <c r="K48" i="47"/>
  <c r="J48"/>
  <c r="R46"/>
  <c r="K46"/>
  <c r="J46"/>
  <c r="S45"/>
  <c r="O45" i="48" s="1"/>
  <c r="R45" i="47"/>
  <c r="P45"/>
  <c r="O45"/>
  <c r="K45"/>
  <c r="J45"/>
  <c r="R44"/>
  <c r="O44"/>
  <c r="S44" s="1"/>
  <c r="K44"/>
  <c r="J44"/>
  <c r="S43"/>
  <c r="O43" i="48" s="1"/>
  <c r="R43" i="47"/>
  <c r="P43"/>
  <c r="O43"/>
  <c r="K43"/>
  <c r="J43"/>
  <c r="R42"/>
  <c r="O42"/>
  <c r="S42" s="1"/>
  <c r="K42"/>
  <c r="J42"/>
  <c r="R40"/>
  <c r="K40"/>
  <c r="J40"/>
  <c r="R39"/>
  <c r="O39"/>
  <c r="S39" s="1"/>
  <c r="K39"/>
  <c r="J39"/>
  <c r="R38"/>
  <c r="O38"/>
  <c r="S38" s="1"/>
  <c r="O38" i="48" s="1"/>
  <c r="K38" i="47"/>
  <c r="J38"/>
  <c r="R37"/>
  <c r="O37"/>
  <c r="S37" s="1"/>
  <c r="K37"/>
  <c r="J37"/>
  <c r="R35"/>
  <c r="K35"/>
  <c r="J35"/>
  <c r="R34"/>
  <c r="O34"/>
  <c r="S34" s="1"/>
  <c r="K34"/>
  <c r="J34"/>
  <c r="R32"/>
  <c r="K32"/>
  <c r="J32"/>
  <c r="R31"/>
  <c r="O31"/>
  <c r="S31" s="1"/>
  <c r="K31"/>
  <c r="J31"/>
  <c r="R29"/>
  <c r="K29"/>
  <c r="J29"/>
  <c r="R28"/>
  <c r="O28"/>
  <c r="S28" s="1"/>
  <c r="K28"/>
  <c r="J28"/>
  <c r="S27"/>
  <c r="T27" s="1"/>
  <c r="R27"/>
  <c r="P27"/>
  <c r="O27"/>
  <c r="K27"/>
  <c r="J27"/>
  <c r="R26"/>
  <c r="O26"/>
  <c r="S26" s="1"/>
  <c r="K26"/>
  <c r="J26"/>
  <c r="S25"/>
  <c r="O25" i="48" s="1"/>
  <c r="R25" i="47"/>
  <c r="P25"/>
  <c r="O25"/>
  <c r="K25"/>
  <c r="J25"/>
  <c r="R24"/>
  <c r="O24"/>
  <c r="S24" s="1"/>
  <c r="K24"/>
  <c r="J24"/>
  <c r="R22"/>
  <c r="K22"/>
  <c r="J22"/>
  <c r="R21"/>
  <c r="O21"/>
  <c r="S21" s="1"/>
  <c r="K21"/>
  <c r="J21"/>
  <c r="R20"/>
  <c r="O20"/>
  <c r="S20" s="1"/>
  <c r="T20" s="1"/>
  <c r="K20"/>
  <c r="J20"/>
  <c r="R19"/>
  <c r="O19"/>
  <c r="S19" s="1"/>
  <c r="K19"/>
  <c r="J19"/>
  <c r="U18"/>
  <c r="R17"/>
  <c r="K17"/>
  <c r="J17"/>
  <c r="R16"/>
  <c r="O16"/>
  <c r="S16" s="1"/>
  <c r="T16" s="1"/>
  <c r="K16"/>
  <c r="J16"/>
  <c r="U15"/>
  <c r="S15"/>
  <c r="T15" s="1"/>
  <c r="R15"/>
  <c r="P15"/>
  <c r="O15"/>
  <c r="K15"/>
  <c r="J15"/>
  <c r="A8"/>
  <c r="A7"/>
  <c r="A5"/>
  <c r="T61" i="42"/>
  <c r="T55"/>
  <c r="T55" i="51" s="1"/>
  <c r="T52" i="42"/>
  <c r="R52"/>
  <c r="P52"/>
  <c r="K52"/>
  <c r="J52"/>
  <c r="T51"/>
  <c r="R51"/>
  <c r="P51"/>
  <c r="K51"/>
  <c r="J51"/>
  <c r="T50"/>
  <c r="S50"/>
  <c r="R50"/>
  <c r="P50"/>
  <c r="K50"/>
  <c r="J50"/>
  <c r="T49"/>
  <c r="S49"/>
  <c r="R49"/>
  <c r="P49"/>
  <c r="K49"/>
  <c r="J49"/>
  <c r="T48"/>
  <c r="S48"/>
  <c r="R48"/>
  <c r="P48"/>
  <c r="K48"/>
  <c r="J48"/>
  <c r="T46"/>
  <c r="R46"/>
  <c r="P46"/>
  <c r="K46"/>
  <c r="J46"/>
  <c r="T45"/>
  <c r="S45"/>
  <c r="R45"/>
  <c r="P45"/>
  <c r="K45"/>
  <c r="J45"/>
  <c r="T44"/>
  <c r="S44"/>
  <c r="R44"/>
  <c r="P44"/>
  <c r="K44"/>
  <c r="J44"/>
  <c r="T43"/>
  <c r="S43"/>
  <c r="R43"/>
  <c r="P43"/>
  <c r="K43"/>
  <c r="J43"/>
  <c r="T42"/>
  <c r="S42"/>
  <c r="R42"/>
  <c r="P42"/>
  <c r="K42"/>
  <c r="J42"/>
  <c r="T40"/>
  <c r="R40"/>
  <c r="P40"/>
  <c r="K40"/>
  <c r="J40"/>
  <c r="T39"/>
  <c r="S39"/>
  <c r="R39"/>
  <c r="P39"/>
  <c r="K39"/>
  <c r="J39"/>
  <c r="T38"/>
  <c r="S38"/>
  <c r="R38"/>
  <c r="P38"/>
  <c r="K38"/>
  <c r="J38"/>
  <c r="T37"/>
  <c r="S37"/>
  <c r="R37"/>
  <c r="P37"/>
  <c r="K37"/>
  <c r="J37"/>
  <c r="T35"/>
  <c r="R35"/>
  <c r="P35"/>
  <c r="K35"/>
  <c r="J35"/>
  <c r="T34"/>
  <c r="S34"/>
  <c r="R34"/>
  <c r="P34"/>
  <c r="K34"/>
  <c r="J34"/>
  <c r="T32"/>
  <c r="R32"/>
  <c r="P32"/>
  <c r="K32"/>
  <c r="J32"/>
  <c r="T31"/>
  <c r="S31"/>
  <c r="R31"/>
  <c r="P31"/>
  <c r="K31"/>
  <c r="J31"/>
  <c r="T29"/>
  <c r="R29"/>
  <c r="P29"/>
  <c r="K29"/>
  <c r="J29"/>
  <c r="T28"/>
  <c r="S28"/>
  <c r="R28"/>
  <c r="P28"/>
  <c r="K28"/>
  <c r="J28"/>
  <c r="T27"/>
  <c r="S27"/>
  <c r="R27"/>
  <c r="P27"/>
  <c r="K27"/>
  <c r="J27"/>
  <c r="T26"/>
  <c r="S26"/>
  <c r="R26"/>
  <c r="P26"/>
  <c r="K26"/>
  <c r="J26"/>
  <c r="T25"/>
  <c r="S25"/>
  <c r="R25"/>
  <c r="P25"/>
  <c r="K25"/>
  <c r="J25"/>
  <c r="T24"/>
  <c r="S24"/>
  <c r="R24"/>
  <c r="P24"/>
  <c r="K24"/>
  <c r="J24"/>
  <c r="T22"/>
  <c r="R22"/>
  <c r="P22"/>
  <c r="K22"/>
  <c r="J22"/>
  <c r="T21"/>
  <c r="S21"/>
  <c r="R21"/>
  <c r="P21"/>
  <c r="K21"/>
  <c r="J21"/>
  <c r="U20"/>
  <c r="T20"/>
  <c r="S20"/>
  <c r="R20"/>
  <c r="P20"/>
  <c r="K20"/>
  <c r="J20"/>
  <c r="U19"/>
  <c r="T19"/>
  <c r="S19"/>
  <c r="R19"/>
  <c r="P19"/>
  <c r="K19"/>
  <c r="J19"/>
  <c r="U17"/>
  <c r="T17"/>
  <c r="R17"/>
  <c r="P17"/>
  <c r="K17"/>
  <c r="J17"/>
  <c r="U16"/>
  <c r="T16"/>
  <c r="S16"/>
  <c r="R16"/>
  <c r="P16"/>
  <c r="K16"/>
  <c r="J16"/>
  <c r="U15"/>
  <c r="T15"/>
  <c r="S15"/>
  <c r="R15"/>
  <c r="P15"/>
  <c r="K15"/>
  <c r="J15"/>
  <c r="U12"/>
  <c r="A8"/>
  <c r="A7"/>
  <c r="A5"/>
  <c r="R28" i="48" l="1"/>
  <c r="R22"/>
  <c r="P16" i="47"/>
  <c r="P20"/>
  <c r="P38"/>
  <c r="P48"/>
  <c r="P50"/>
  <c r="R25" i="51"/>
  <c r="R31"/>
  <c r="R32" s="1"/>
  <c r="R37"/>
  <c r="R39"/>
  <c r="R42"/>
  <c r="R46" s="1"/>
  <c r="S45"/>
  <c r="R51"/>
  <c r="S50"/>
  <c r="P31" i="61"/>
  <c r="P32" s="1"/>
  <c r="O49"/>
  <c r="P49" s="1"/>
  <c r="R40" i="55"/>
  <c r="R40" i="61"/>
  <c r="R29" i="50"/>
  <c r="M32" i="59"/>
  <c r="M52" s="1"/>
  <c r="M48" i="58"/>
  <c r="M43"/>
  <c r="M39"/>
  <c r="M37"/>
  <c r="M28"/>
  <c r="M26"/>
  <c r="M24"/>
  <c r="M20"/>
  <c r="M16"/>
  <c r="L69"/>
  <c r="M49"/>
  <c r="M45"/>
  <c r="M42"/>
  <c r="M38"/>
  <c r="M34"/>
  <c r="M35" s="1"/>
  <c r="M27"/>
  <c r="M25"/>
  <c r="M21"/>
  <c r="M19"/>
  <c r="M15"/>
  <c r="L68"/>
  <c r="O24" i="48"/>
  <c r="T24" i="47"/>
  <c r="O26" i="48"/>
  <c r="T26" i="47"/>
  <c r="O28" i="48"/>
  <c r="P28" s="1"/>
  <c r="T28" i="47"/>
  <c r="O34" i="48"/>
  <c r="T34" i="47"/>
  <c r="T35" s="1"/>
  <c r="S38" i="48"/>
  <c r="P38"/>
  <c r="O42"/>
  <c r="T42" i="47"/>
  <c r="O44" i="48"/>
  <c r="T44" i="47"/>
  <c r="S48" i="48"/>
  <c r="P48"/>
  <c r="S50"/>
  <c r="P50"/>
  <c r="T17" i="47"/>
  <c r="O19" i="48"/>
  <c r="T19" i="47"/>
  <c r="O21" i="48"/>
  <c r="T21" i="47"/>
  <c r="S25" i="48"/>
  <c r="P25"/>
  <c r="O31"/>
  <c r="T31" i="47"/>
  <c r="T32" s="1"/>
  <c r="O37" i="48"/>
  <c r="T37" i="47"/>
  <c r="O39" i="48"/>
  <c r="T39" i="47"/>
  <c r="S43" i="48"/>
  <c r="P43"/>
  <c r="S45"/>
  <c r="P45"/>
  <c r="O49"/>
  <c r="T49" i="47"/>
  <c r="S25" i="61"/>
  <c r="O25" i="63" s="1"/>
  <c r="P25" i="61"/>
  <c r="P37"/>
  <c r="S37"/>
  <c r="O37" i="63" s="1"/>
  <c r="P37" s="1"/>
  <c r="P39" i="61"/>
  <c r="S39"/>
  <c r="O39" i="63" s="1"/>
  <c r="P39" s="1"/>
  <c r="O21" i="61"/>
  <c r="P21" s="1"/>
  <c r="T21" i="51"/>
  <c r="O38" i="61"/>
  <c r="T38" i="51"/>
  <c r="O45" i="61"/>
  <c r="T45" i="51"/>
  <c r="O50" i="61"/>
  <c r="T50" i="51"/>
  <c r="P17" i="47"/>
  <c r="O15" i="48"/>
  <c r="O16"/>
  <c r="O20"/>
  <c r="O27"/>
  <c r="P27" s="1"/>
  <c r="T25" i="51"/>
  <c r="T39"/>
  <c r="T42"/>
  <c r="P42" i="61"/>
  <c r="R46"/>
  <c r="S49"/>
  <c r="O49" i="63" s="1"/>
  <c r="P49" s="1"/>
  <c r="P19" i="47"/>
  <c r="P21"/>
  <c r="P24"/>
  <c r="T25"/>
  <c r="P26"/>
  <c r="P28"/>
  <c r="P31"/>
  <c r="P32" s="1"/>
  <c r="P34"/>
  <c r="P35" s="1"/>
  <c r="P37"/>
  <c r="T38"/>
  <c r="P39"/>
  <c r="P42"/>
  <c r="T43"/>
  <c r="P44"/>
  <c r="T45"/>
  <c r="T48"/>
  <c r="P49"/>
  <c r="P51" s="1"/>
  <c r="T50"/>
  <c r="S15" i="51"/>
  <c r="S16"/>
  <c r="T31"/>
  <c r="T32" s="1"/>
  <c r="T34"/>
  <c r="T35" s="1"/>
  <c r="T37"/>
  <c r="T40" s="1"/>
  <c r="S43"/>
  <c r="T44"/>
  <c r="S48"/>
  <c r="O24" i="61"/>
  <c r="S42" i="63"/>
  <c r="S21" i="61"/>
  <c r="O21" i="63" s="1"/>
  <c r="S21" s="1"/>
  <c r="S31"/>
  <c r="S34"/>
  <c r="S37"/>
  <c r="S39"/>
  <c r="M24" i="60"/>
  <c r="Q27" i="61"/>
  <c r="Q27" i="63"/>
  <c r="M40" i="45"/>
  <c r="M29"/>
  <c r="R19" i="51"/>
  <c r="R22" s="1"/>
  <c r="T19"/>
  <c r="M29" i="62"/>
  <c r="S28" i="51"/>
  <c r="M40" i="63"/>
  <c r="M22"/>
  <c r="M51" i="62"/>
  <c r="M46" i="63"/>
  <c r="M17"/>
  <c r="M52" s="1"/>
  <c r="M40" i="62"/>
  <c r="M17" i="44"/>
  <c r="M22" i="58"/>
  <c r="M46" i="45"/>
  <c r="M51" i="63"/>
  <c r="M46" i="62"/>
  <c r="R42" i="63"/>
  <c r="R45"/>
  <c r="R43"/>
  <c r="R39"/>
  <c r="R38"/>
  <c r="R37"/>
  <c r="R31"/>
  <c r="R32" s="1"/>
  <c r="R49"/>
  <c r="R48"/>
  <c r="R50"/>
  <c r="T57" i="42"/>
  <c r="S44" i="61"/>
  <c r="O44" i="63" s="1"/>
  <c r="R26" i="51"/>
  <c r="S21" i="55"/>
  <c r="O21" i="57" s="1"/>
  <c r="P21" i="55"/>
  <c r="P21" i="63"/>
  <c r="M29" i="58"/>
  <c r="M46"/>
  <c r="R22" i="49"/>
  <c r="R22" i="50"/>
  <c r="M51" i="45"/>
  <c r="M46" i="60"/>
  <c r="M22"/>
  <c r="S19" i="61"/>
  <c r="O19" i="63" s="1"/>
  <c r="M29"/>
  <c r="M46" i="61"/>
  <c r="M22"/>
  <c r="M46" i="57"/>
  <c r="M22"/>
  <c r="M46" i="55"/>
  <c r="M22"/>
  <c r="M22" i="45"/>
  <c r="M52" s="1"/>
  <c r="N20" s="1"/>
  <c r="R20" s="1"/>
  <c r="M40" i="55"/>
  <c r="M17"/>
  <c r="M29" i="60"/>
  <c r="M51" i="44"/>
  <c r="M52" s="1"/>
  <c r="M40" i="61"/>
  <c r="M40" i="57"/>
  <c r="M40" i="58"/>
  <c r="M17"/>
  <c r="M51" i="60"/>
  <c r="M35" i="63"/>
  <c r="M51" i="61"/>
  <c r="M17"/>
  <c r="M51" i="57"/>
  <c r="M17"/>
  <c r="M51" i="58"/>
  <c r="M40" i="60"/>
  <c r="M29" i="61"/>
  <c r="M29" i="57"/>
  <c r="R27" i="49"/>
  <c r="R29" s="1"/>
  <c r="S27" i="51"/>
  <c r="R27"/>
  <c r="R29" s="1"/>
  <c r="R27" i="48"/>
  <c r="R29" s="1"/>
  <c r="S27"/>
  <c r="O26" i="61"/>
  <c r="T26" i="51"/>
  <c r="Q20" i="61"/>
  <c r="O20"/>
  <c r="T20" i="51"/>
  <c r="R52" i="48" l="1"/>
  <c r="T59" s="1"/>
  <c r="P19" i="63"/>
  <c r="S19"/>
  <c r="P25"/>
  <c r="R40" i="51"/>
  <c r="R52" i="50"/>
  <c r="T59" s="1"/>
  <c r="N44" i="59"/>
  <c r="N38"/>
  <c r="N27"/>
  <c r="R27" s="1"/>
  <c r="N43"/>
  <c r="N37"/>
  <c r="N26"/>
  <c r="R26" s="1"/>
  <c r="N21"/>
  <c r="R21" s="1"/>
  <c r="N34"/>
  <c r="N39"/>
  <c r="N28"/>
  <c r="N45"/>
  <c r="N42"/>
  <c r="N46" s="1"/>
  <c r="N25"/>
  <c r="R25" s="1"/>
  <c r="N19"/>
  <c r="N15"/>
  <c r="N49"/>
  <c r="N24"/>
  <c r="N20"/>
  <c r="R20" s="1"/>
  <c r="N16"/>
  <c r="R16" s="1"/>
  <c r="N48"/>
  <c r="N51" s="1"/>
  <c r="N50"/>
  <c r="N31"/>
  <c r="N32" s="1"/>
  <c r="S24" i="61"/>
  <c r="O24" i="63" s="1"/>
  <c r="P24" i="61"/>
  <c r="O15"/>
  <c r="T15" i="51"/>
  <c r="U11"/>
  <c r="S16" i="48"/>
  <c r="P16"/>
  <c r="S50" i="61"/>
  <c r="O50" i="63" s="1"/>
  <c r="P50" i="61"/>
  <c r="S45"/>
  <c r="O45" i="63" s="1"/>
  <c r="P45" i="61"/>
  <c r="S38"/>
  <c r="O38" i="63" s="1"/>
  <c r="P38" i="61"/>
  <c r="S49" i="48"/>
  <c r="P49"/>
  <c r="P51" s="1"/>
  <c r="O45" i="49"/>
  <c r="T45" i="48"/>
  <c r="O43" i="49"/>
  <c r="T43" i="48"/>
  <c r="S39"/>
  <c r="P39"/>
  <c r="S37"/>
  <c r="P37"/>
  <c r="P40" s="1"/>
  <c r="S31"/>
  <c r="P31"/>
  <c r="P32" s="1"/>
  <c r="O25" i="49"/>
  <c r="T25" i="48"/>
  <c r="S21"/>
  <c r="P21"/>
  <c r="S19"/>
  <c r="P19"/>
  <c r="O50" i="49"/>
  <c r="T50" i="48"/>
  <c r="O48" i="49"/>
  <c r="T48" i="48"/>
  <c r="S44"/>
  <c r="P44"/>
  <c r="S42"/>
  <c r="P42"/>
  <c r="P46" s="1"/>
  <c r="O38" i="49"/>
  <c r="T38" i="48"/>
  <c r="S34"/>
  <c r="P34"/>
  <c r="P35" s="1"/>
  <c r="S26"/>
  <c r="P26"/>
  <c r="S24"/>
  <c r="P24"/>
  <c r="P29" s="1"/>
  <c r="O48" i="61"/>
  <c r="T48" i="51"/>
  <c r="T51" s="1"/>
  <c r="T43"/>
  <c r="O43" i="61"/>
  <c r="T16" i="51"/>
  <c r="U8"/>
  <c r="O16" i="61"/>
  <c r="S20" i="48"/>
  <c r="P20"/>
  <c r="S15"/>
  <c r="P15"/>
  <c r="T51" i="47"/>
  <c r="P46"/>
  <c r="P40" i="61"/>
  <c r="S49" i="63"/>
  <c r="S28" i="48"/>
  <c r="P40" i="47"/>
  <c r="P29"/>
  <c r="P52" s="1"/>
  <c r="P22"/>
  <c r="T46" i="51"/>
  <c r="T40" i="47"/>
  <c r="T22"/>
  <c r="T46"/>
  <c r="T29"/>
  <c r="M52" i="60"/>
  <c r="N27" s="1"/>
  <c r="R27" s="1"/>
  <c r="M52" i="62"/>
  <c r="R52" i="49"/>
  <c r="T59" s="1"/>
  <c r="T28" i="51"/>
  <c r="O28" i="61"/>
  <c r="M52" i="57"/>
  <c r="N45" s="1"/>
  <c r="M52" i="55"/>
  <c r="R40" i="63"/>
  <c r="R51"/>
  <c r="T57" i="47"/>
  <c r="T63" i="42"/>
  <c r="P44" i="63"/>
  <c r="R52" i="51"/>
  <c r="T59" s="1"/>
  <c r="P21" i="57"/>
  <c r="S21"/>
  <c r="O21" i="58" s="1"/>
  <c r="N43" i="60"/>
  <c r="N42"/>
  <c r="N21"/>
  <c r="R21" s="1"/>
  <c r="M52" i="61"/>
  <c r="N44" s="1"/>
  <c r="T44" s="1"/>
  <c r="M52" i="58"/>
  <c r="N25" s="1"/>
  <c r="N45" i="61"/>
  <c r="T45" s="1"/>
  <c r="N43"/>
  <c r="N34"/>
  <c r="N20"/>
  <c r="N25"/>
  <c r="N16"/>
  <c r="N21"/>
  <c r="N37"/>
  <c r="N50"/>
  <c r="T50" s="1"/>
  <c r="N28"/>
  <c r="N27"/>
  <c r="R27" s="1"/>
  <c r="N26" i="58"/>
  <c r="N28"/>
  <c r="N50"/>
  <c r="N44" i="57"/>
  <c r="N31"/>
  <c r="N20"/>
  <c r="R20" s="1"/>
  <c r="N24"/>
  <c r="N39"/>
  <c r="N50"/>
  <c r="N38"/>
  <c r="N49"/>
  <c r="N16"/>
  <c r="N28"/>
  <c r="N19" i="55"/>
  <c r="N21"/>
  <c r="N26"/>
  <c r="N24"/>
  <c r="N25"/>
  <c r="N27"/>
  <c r="R27" s="1"/>
  <c r="N31"/>
  <c r="N38"/>
  <c r="N39"/>
  <c r="N48"/>
  <c r="N49"/>
  <c r="N50"/>
  <c r="N28"/>
  <c r="N34"/>
  <c r="N44"/>
  <c r="N45"/>
  <c r="N42"/>
  <c r="N20"/>
  <c r="R20" s="1"/>
  <c r="N16"/>
  <c r="N37"/>
  <c r="N15"/>
  <c r="N43"/>
  <c r="N26" i="63"/>
  <c r="R26" s="1"/>
  <c r="N28"/>
  <c r="N15"/>
  <c r="N16"/>
  <c r="N42"/>
  <c r="T42" s="1"/>
  <c r="N43"/>
  <c r="N44"/>
  <c r="N45"/>
  <c r="N20"/>
  <c r="R20" s="1"/>
  <c r="N19"/>
  <c r="T19" s="1"/>
  <c r="N21"/>
  <c r="T21" s="1"/>
  <c r="N24"/>
  <c r="N25"/>
  <c r="T25" s="1"/>
  <c r="N27"/>
  <c r="N31"/>
  <c r="T31" s="1"/>
  <c r="N37"/>
  <c r="T37" s="1"/>
  <c r="N38"/>
  <c r="N39"/>
  <c r="T39" s="1"/>
  <c r="N48"/>
  <c r="N49"/>
  <c r="T49" s="1"/>
  <c r="N50"/>
  <c r="N15" i="60"/>
  <c r="N16"/>
  <c r="N44"/>
  <c r="N31"/>
  <c r="N38"/>
  <c r="N49"/>
  <c r="N48"/>
  <c r="N50"/>
  <c r="N20" i="62"/>
  <c r="R20" s="1"/>
  <c r="N24"/>
  <c r="N25"/>
  <c r="N27"/>
  <c r="R27" s="1"/>
  <c r="N31"/>
  <c r="N37"/>
  <c r="N38"/>
  <c r="N39"/>
  <c r="N48"/>
  <c r="N49"/>
  <c r="N50"/>
  <c r="N19"/>
  <c r="N21"/>
  <c r="N26"/>
  <c r="R26" s="1"/>
  <c r="N28"/>
  <c r="N15"/>
  <c r="N16"/>
  <c r="N34"/>
  <c r="N42"/>
  <c r="N43"/>
  <c r="N44"/>
  <c r="N45"/>
  <c r="R20" i="61"/>
  <c r="N25" i="60"/>
  <c r="N45"/>
  <c r="N28"/>
  <c r="N39"/>
  <c r="N16" i="44"/>
  <c r="T16" s="1"/>
  <c r="N15"/>
  <c r="N24"/>
  <c r="N25"/>
  <c r="T25" s="1"/>
  <c r="N26"/>
  <c r="T26" s="1"/>
  <c r="N27"/>
  <c r="T27" s="1"/>
  <c r="N28"/>
  <c r="T28" s="1"/>
  <c r="N34"/>
  <c r="N42"/>
  <c r="N43"/>
  <c r="T43" s="1"/>
  <c r="N44"/>
  <c r="T44" s="1"/>
  <c r="N45"/>
  <c r="T45" s="1"/>
  <c r="N19"/>
  <c r="N20"/>
  <c r="T20" s="1"/>
  <c r="N21"/>
  <c r="T21" s="1"/>
  <c r="N31"/>
  <c r="N37"/>
  <c r="N38"/>
  <c r="T38" s="1"/>
  <c r="N39"/>
  <c r="T39" s="1"/>
  <c r="N28" i="45"/>
  <c r="N15"/>
  <c r="N16"/>
  <c r="N34"/>
  <c r="N42"/>
  <c r="N43"/>
  <c r="N44"/>
  <c r="N45"/>
  <c r="N19"/>
  <c r="N21"/>
  <c r="N26"/>
  <c r="N24"/>
  <c r="N25"/>
  <c r="N27"/>
  <c r="R27" s="1"/>
  <c r="N31"/>
  <c r="N37"/>
  <c r="N38"/>
  <c r="N39"/>
  <c r="N48"/>
  <c r="N49"/>
  <c r="N50"/>
  <c r="N49" i="44"/>
  <c r="T49" s="1"/>
  <c r="N34" i="63"/>
  <c r="T34" s="1"/>
  <c r="N50" i="44"/>
  <c r="T50" s="1"/>
  <c r="N26" i="60"/>
  <c r="N48" i="44"/>
  <c r="N24" i="60"/>
  <c r="N37"/>
  <c r="O27" i="61"/>
  <c r="T27" i="51"/>
  <c r="T29" s="1"/>
  <c r="O27" i="49"/>
  <c r="T27" i="48"/>
  <c r="S26" i="61"/>
  <c r="P26"/>
  <c r="T22" i="51"/>
  <c r="S20" i="61"/>
  <c r="P20"/>
  <c r="N20" i="60" l="1"/>
  <c r="R20" s="1"/>
  <c r="N19"/>
  <c r="N34"/>
  <c r="R24" i="59"/>
  <c r="N29"/>
  <c r="N17"/>
  <c r="R15"/>
  <c r="N40"/>
  <c r="N22"/>
  <c r="R19"/>
  <c r="R22" s="1"/>
  <c r="R34"/>
  <c r="R35" s="1"/>
  <c r="N35"/>
  <c r="N24" i="58"/>
  <c r="N42"/>
  <c r="N48"/>
  <c r="T28" i="48"/>
  <c r="O28" i="49"/>
  <c r="P17" i="48"/>
  <c r="P52" s="1"/>
  <c r="S16" i="61"/>
  <c r="O16" i="63" s="1"/>
  <c r="P16" i="61"/>
  <c r="S48"/>
  <c r="O48" i="63" s="1"/>
  <c r="P48" i="61"/>
  <c r="P51" s="1"/>
  <c r="O24" i="49"/>
  <c r="T24" i="48"/>
  <c r="O26" i="49"/>
  <c r="T26" i="48"/>
  <c r="O34" i="49"/>
  <c r="T34" i="48"/>
  <c r="T35" s="1"/>
  <c r="S38" i="49"/>
  <c r="P38"/>
  <c r="O42"/>
  <c r="T42" i="48"/>
  <c r="O44" i="49"/>
  <c r="T44" i="48"/>
  <c r="S48" i="49"/>
  <c r="P48"/>
  <c r="S50"/>
  <c r="P50"/>
  <c r="O19"/>
  <c r="T19" i="48"/>
  <c r="O21" i="49"/>
  <c r="T21" i="48"/>
  <c r="S25" i="49"/>
  <c r="P25"/>
  <c r="O31"/>
  <c r="T31" i="48"/>
  <c r="T32" s="1"/>
  <c r="O37" i="49"/>
  <c r="T37" i="48"/>
  <c r="O39" i="49"/>
  <c r="T39" i="48"/>
  <c r="S43" i="49"/>
  <c r="P43"/>
  <c r="S45"/>
  <c r="P45"/>
  <c r="O49"/>
  <c r="T49" i="48"/>
  <c r="P38" i="63"/>
  <c r="P40" s="1"/>
  <c r="S38"/>
  <c r="P45"/>
  <c r="S45"/>
  <c r="T45" s="1"/>
  <c r="P50"/>
  <c r="S50"/>
  <c r="O16" i="49"/>
  <c r="T16" i="48"/>
  <c r="S27" i="49"/>
  <c r="V27"/>
  <c r="O15"/>
  <c r="T15" i="48"/>
  <c r="T17" s="1"/>
  <c r="O20" i="49"/>
  <c r="U20" s="1"/>
  <c r="U24" s="1"/>
  <c r="T20" i="48"/>
  <c r="T22" s="1"/>
  <c r="P43" i="61"/>
  <c r="P46" s="1"/>
  <c r="S43"/>
  <c r="O43" i="63" s="1"/>
  <c r="S15" i="61"/>
  <c r="O15" i="63" s="1"/>
  <c r="P15" i="61"/>
  <c r="P17" s="1"/>
  <c r="P24" i="63"/>
  <c r="S24"/>
  <c r="T24" s="1"/>
  <c r="T17" i="51"/>
  <c r="T50" i="63"/>
  <c r="T38"/>
  <c r="T40" s="1"/>
  <c r="T43" i="61"/>
  <c r="T52" i="47"/>
  <c r="T61" s="1"/>
  <c r="T51" i="48"/>
  <c r="P22"/>
  <c r="N42" i="57"/>
  <c r="N15"/>
  <c r="R15" s="1"/>
  <c r="N27"/>
  <c r="R27" s="1"/>
  <c r="N26"/>
  <c r="N48"/>
  <c r="N25"/>
  <c r="N37"/>
  <c r="N40" s="1"/>
  <c r="N19"/>
  <c r="R19" s="1"/>
  <c r="N21"/>
  <c r="T21" s="1"/>
  <c r="N34"/>
  <c r="N43"/>
  <c r="N15" i="58"/>
  <c r="R15" s="1"/>
  <c r="N21"/>
  <c r="N34"/>
  <c r="R34" s="1"/>
  <c r="R35" s="1"/>
  <c r="N44"/>
  <c r="N19"/>
  <c r="R19" s="1"/>
  <c r="S28" i="61"/>
  <c r="O28" i="63" s="1"/>
  <c r="P28" i="61"/>
  <c r="R27" i="63"/>
  <c r="N16" i="58"/>
  <c r="R16" s="1"/>
  <c r="N38"/>
  <c r="N37"/>
  <c r="N20"/>
  <c r="R20" s="1"/>
  <c r="N27"/>
  <c r="R27" s="1"/>
  <c r="N31"/>
  <c r="N39"/>
  <c r="N43"/>
  <c r="N45"/>
  <c r="N49"/>
  <c r="T63" i="47"/>
  <c r="T57" i="48"/>
  <c r="S21" i="58"/>
  <c r="O21" i="59" s="1"/>
  <c r="P21" i="58"/>
  <c r="N38" i="61"/>
  <c r="T38" s="1"/>
  <c r="N49"/>
  <c r="T49" s="1"/>
  <c r="N48"/>
  <c r="N51" s="1"/>
  <c r="N39"/>
  <c r="T39" s="1"/>
  <c r="N26"/>
  <c r="R26" s="1"/>
  <c r="N19"/>
  <c r="N15"/>
  <c r="N24"/>
  <c r="N31"/>
  <c r="T31" s="1"/>
  <c r="T32" s="1"/>
  <c r="N42"/>
  <c r="T48" i="44"/>
  <c r="T51" s="1"/>
  <c r="N51"/>
  <c r="T21" i="45"/>
  <c r="R21"/>
  <c r="R34"/>
  <c r="R35" s="1"/>
  <c r="N35"/>
  <c r="T37" i="44"/>
  <c r="T40" s="1"/>
  <c r="N40"/>
  <c r="T19"/>
  <c r="T22" s="1"/>
  <c r="N22"/>
  <c r="N29" i="60"/>
  <c r="R24"/>
  <c r="R26"/>
  <c r="R34" i="63"/>
  <c r="R35" s="1"/>
  <c r="T35"/>
  <c r="N35"/>
  <c r="N51" i="45"/>
  <c r="N32"/>
  <c r="R25"/>
  <c r="R26"/>
  <c r="N22"/>
  <c r="R19"/>
  <c r="N46"/>
  <c r="R16"/>
  <c r="R28"/>
  <c r="T31" i="44"/>
  <c r="T32" s="1"/>
  <c r="N32"/>
  <c r="N35"/>
  <c r="T34"/>
  <c r="T35" s="1"/>
  <c r="N17"/>
  <c r="T15"/>
  <c r="R25" i="60"/>
  <c r="N46" i="62"/>
  <c r="R16"/>
  <c r="R28"/>
  <c r="R21"/>
  <c r="N51"/>
  <c r="N32"/>
  <c r="R25"/>
  <c r="N51" i="60"/>
  <c r="N17"/>
  <c r="R15"/>
  <c r="N40" i="63"/>
  <c r="R24"/>
  <c r="N29"/>
  <c r="R19"/>
  <c r="N22"/>
  <c r="R16"/>
  <c r="N17" i="55"/>
  <c r="R15"/>
  <c r="R16"/>
  <c r="N46"/>
  <c r="R28"/>
  <c r="N32"/>
  <c r="R25"/>
  <c r="R26"/>
  <c r="R19"/>
  <c r="N22"/>
  <c r="N17" i="57"/>
  <c r="R26"/>
  <c r="N51"/>
  <c r="N22"/>
  <c r="R21"/>
  <c r="N17" i="58"/>
  <c r="R24"/>
  <c r="N29"/>
  <c r="T21"/>
  <c r="R21"/>
  <c r="N35"/>
  <c r="N46"/>
  <c r="N51"/>
  <c r="N22"/>
  <c r="R26"/>
  <c r="T28" i="61"/>
  <c r="R28"/>
  <c r="T37"/>
  <c r="N40"/>
  <c r="T21"/>
  <c r="R21"/>
  <c r="R16"/>
  <c r="T25"/>
  <c r="R25"/>
  <c r="T34"/>
  <c r="T35" s="1"/>
  <c r="R34"/>
  <c r="R35" s="1"/>
  <c r="N35"/>
  <c r="N40" i="60"/>
  <c r="N40" i="45"/>
  <c r="R24"/>
  <c r="R29" s="1"/>
  <c r="N29"/>
  <c r="R15"/>
  <c r="R17" s="1"/>
  <c r="N17"/>
  <c r="N46" i="44"/>
  <c r="T42"/>
  <c r="T46" s="1"/>
  <c r="N29"/>
  <c r="T24"/>
  <c r="T29" s="1"/>
  <c r="R34" i="62"/>
  <c r="R35" s="1"/>
  <c r="N35"/>
  <c r="N17"/>
  <c r="R15"/>
  <c r="R19"/>
  <c r="R22" s="1"/>
  <c r="N22"/>
  <c r="N40"/>
  <c r="R24"/>
  <c r="R29" s="1"/>
  <c r="N29"/>
  <c r="N32" i="60"/>
  <c r="R16"/>
  <c r="N51" i="63"/>
  <c r="T32"/>
  <c r="N32"/>
  <c r="R25"/>
  <c r="R21"/>
  <c r="N46"/>
  <c r="R15"/>
  <c r="N17"/>
  <c r="N40" i="55"/>
  <c r="R34"/>
  <c r="R35" s="1"/>
  <c r="N35"/>
  <c r="N51"/>
  <c r="R24"/>
  <c r="N29"/>
  <c r="R21"/>
  <c r="T21"/>
  <c r="R16" i="57"/>
  <c r="R24"/>
  <c r="N32"/>
  <c r="N32" i="58"/>
  <c r="R25"/>
  <c r="T48" i="61"/>
  <c r="T51" s="1"/>
  <c r="T19"/>
  <c r="R19"/>
  <c r="N22"/>
  <c r="R15"/>
  <c r="R24"/>
  <c r="T24"/>
  <c r="N29"/>
  <c r="N32"/>
  <c r="T42"/>
  <c r="N46"/>
  <c r="N46" i="60"/>
  <c r="T52" i="51"/>
  <c r="T61" s="1"/>
  <c r="P27" i="49"/>
  <c r="S27" i="61"/>
  <c r="P27"/>
  <c r="P29" s="1"/>
  <c r="T29" i="48"/>
  <c r="O26" i="63"/>
  <c r="S26" s="1"/>
  <c r="P22" i="61"/>
  <c r="O20" i="63"/>
  <c r="S20" s="1"/>
  <c r="U23" s="1"/>
  <c r="T20" i="61"/>
  <c r="R34" i="60" l="1"/>
  <c r="R35" s="1"/>
  <c r="N35"/>
  <c r="N22"/>
  <c r="R19"/>
  <c r="R22" s="1"/>
  <c r="R17" i="59"/>
  <c r="N52"/>
  <c r="P15" i="63"/>
  <c r="S15"/>
  <c r="T15" s="1"/>
  <c r="P20" i="49"/>
  <c r="S20"/>
  <c r="S15"/>
  <c r="P15"/>
  <c r="S16"/>
  <c r="P16"/>
  <c r="S49"/>
  <c r="P49"/>
  <c r="T45"/>
  <c r="O45" i="50"/>
  <c r="T43" i="49"/>
  <c r="O43" i="50"/>
  <c r="S39" i="49"/>
  <c r="P39"/>
  <c r="S37"/>
  <c r="P37"/>
  <c r="P40" s="1"/>
  <c r="S31"/>
  <c r="P31"/>
  <c r="P32" s="1"/>
  <c r="T25"/>
  <c r="O25" i="50"/>
  <c r="S21" i="49"/>
  <c r="P21"/>
  <c r="P19"/>
  <c r="S19"/>
  <c r="T50"/>
  <c r="O50" i="50"/>
  <c r="T48" i="49"/>
  <c r="O48" i="50"/>
  <c r="S44" i="49"/>
  <c r="P44"/>
  <c r="S42"/>
  <c r="P42"/>
  <c r="P46" s="1"/>
  <c r="T38"/>
  <c r="O38" i="50"/>
  <c r="S34" i="49"/>
  <c r="P34"/>
  <c r="P35" s="1"/>
  <c r="S26"/>
  <c r="P26"/>
  <c r="S24"/>
  <c r="P24"/>
  <c r="P48" i="63"/>
  <c r="P51" s="1"/>
  <c r="S48"/>
  <c r="T48" s="1"/>
  <c r="T51" s="1"/>
  <c r="P16"/>
  <c r="S16"/>
  <c r="T16" s="1"/>
  <c r="P43"/>
  <c r="P46" s="1"/>
  <c r="S43"/>
  <c r="T43" s="1"/>
  <c r="V18" i="49"/>
  <c r="W18" s="1"/>
  <c r="V31"/>
  <c r="S28"/>
  <c r="P28"/>
  <c r="T46" i="61"/>
  <c r="T16"/>
  <c r="T15"/>
  <c r="T40" i="48"/>
  <c r="P51" i="49"/>
  <c r="T46" i="48"/>
  <c r="N46" i="57"/>
  <c r="R34"/>
  <c r="R35" s="1"/>
  <c r="R25"/>
  <c r="N40" i="58"/>
  <c r="R22"/>
  <c r="N52" i="63"/>
  <c r="T26" i="61"/>
  <c r="N17"/>
  <c r="N29" i="57"/>
  <c r="N52" i="44"/>
  <c r="T40" i="61"/>
  <c r="N35" i="57"/>
  <c r="P28" i="63"/>
  <c r="N52" i="61"/>
  <c r="N52" i="45"/>
  <c r="T57" i="49"/>
  <c r="T57" i="50" s="1"/>
  <c r="T57" i="51"/>
  <c r="T57" i="61" s="1"/>
  <c r="T57" i="63" s="1"/>
  <c r="S21" i="59"/>
  <c r="P21"/>
  <c r="R22" i="61"/>
  <c r="R22" i="45"/>
  <c r="R52" s="1"/>
  <c r="T59" s="1"/>
  <c r="N52" i="62"/>
  <c r="N52" i="57"/>
  <c r="N52" i="58"/>
  <c r="N52" i="55"/>
  <c r="N52" i="60"/>
  <c r="R17" i="61"/>
  <c r="R17" i="63"/>
  <c r="T17" i="44"/>
  <c r="T52" s="1"/>
  <c r="T61" s="1"/>
  <c r="T63" s="1"/>
  <c r="R29" i="61"/>
  <c r="T17"/>
  <c r="R29" i="55"/>
  <c r="R17" i="58"/>
  <c r="R17" i="57"/>
  <c r="R22" i="55"/>
  <c r="R22" i="63"/>
  <c r="R17" i="62"/>
  <c r="R52" s="1"/>
  <c r="T59" s="1"/>
  <c r="R17" i="60"/>
  <c r="R22" i="57"/>
  <c r="R17" i="55"/>
  <c r="T27" i="61"/>
  <c r="O27" i="63"/>
  <c r="S27" s="1"/>
  <c r="O27" i="50"/>
  <c r="T27" i="49"/>
  <c r="P52" i="61"/>
  <c r="P29" i="49"/>
  <c r="T26" i="63"/>
  <c r="P26"/>
  <c r="T20"/>
  <c r="P20"/>
  <c r="T22" i="61"/>
  <c r="T52" i="48" l="1"/>
  <c r="T61" s="1"/>
  <c r="T63" s="1"/>
  <c r="P22" i="49"/>
  <c r="U52" i="48"/>
  <c r="U27" s="1"/>
  <c r="U28" s="1"/>
  <c r="T57" i="45"/>
  <c r="T57" i="55" s="1"/>
  <c r="T57" i="57" s="1"/>
  <c r="T57" i="58" s="1"/>
  <c r="T57" i="59" s="1"/>
  <c r="T57" i="60" s="1"/>
  <c r="T57" i="62" s="1"/>
  <c r="T28" i="49"/>
  <c r="O28" i="50"/>
  <c r="O24"/>
  <c r="T24" i="49"/>
  <c r="O26" i="50"/>
  <c r="T26" i="49"/>
  <c r="O34" i="50"/>
  <c r="T34" i="49"/>
  <c r="T35" s="1"/>
  <c r="O42" i="50"/>
  <c r="T42" i="49"/>
  <c r="O44" i="50"/>
  <c r="T44" i="49"/>
  <c r="O21" i="50"/>
  <c r="P21" s="1"/>
  <c r="T21" i="49"/>
  <c r="T31"/>
  <c r="T32" s="1"/>
  <c r="O31" i="50"/>
  <c r="O37"/>
  <c r="T37" i="49"/>
  <c r="O39" i="50"/>
  <c r="T39" i="49"/>
  <c r="O49" i="50"/>
  <c r="T49" i="49"/>
  <c r="T16"/>
  <c r="O16" i="50"/>
  <c r="O15"/>
  <c r="T15" i="49"/>
  <c r="S38" i="50"/>
  <c r="P38"/>
  <c r="S48"/>
  <c r="P48"/>
  <c r="S50"/>
  <c r="P50"/>
  <c r="O19"/>
  <c r="T19" i="49"/>
  <c r="S25" i="50"/>
  <c r="P25"/>
  <c r="S43"/>
  <c r="P43"/>
  <c r="S45"/>
  <c r="P45"/>
  <c r="O20"/>
  <c r="T20" i="49"/>
  <c r="T51"/>
  <c r="P17" i="63"/>
  <c r="T63" i="51"/>
  <c r="P17" i="49"/>
  <c r="P52" s="1"/>
  <c r="T17" i="63"/>
  <c r="T29" i="61"/>
  <c r="T52" s="1"/>
  <c r="T61" s="1"/>
  <c r="T63" s="1"/>
  <c r="R52"/>
  <c r="T59" s="1"/>
  <c r="T21" i="59"/>
  <c r="O21" i="60"/>
  <c r="R52" i="55"/>
  <c r="T59" s="1"/>
  <c r="U28" i="50"/>
  <c r="S27"/>
  <c r="P27"/>
  <c r="P27" i="63"/>
  <c r="P29" s="1"/>
  <c r="P22"/>
  <c r="T22"/>
  <c r="T29" i="49" l="1"/>
  <c r="S20" i="50"/>
  <c r="P20"/>
  <c r="O45" i="45"/>
  <c r="T45" i="50"/>
  <c r="O43" i="45"/>
  <c r="T43" i="50"/>
  <c r="O25" i="45"/>
  <c r="T25" i="50"/>
  <c r="S19"/>
  <c r="P19"/>
  <c r="P22" s="1"/>
  <c r="O50" i="45"/>
  <c r="T50" i="50"/>
  <c r="O48" i="45"/>
  <c r="T48" i="50"/>
  <c r="O38" i="45"/>
  <c r="T38" i="50"/>
  <c r="S15"/>
  <c r="P15"/>
  <c r="S49"/>
  <c r="P49"/>
  <c r="P51" s="1"/>
  <c r="S39"/>
  <c r="P39"/>
  <c r="S37"/>
  <c r="P37"/>
  <c r="P40" s="1"/>
  <c r="S44"/>
  <c r="P44"/>
  <c r="S42"/>
  <c r="P42"/>
  <c r="P46" s="1"/>
  <c r="S34"/>
  <c r="P34"/>
  <c r="P35" s="1"/>
  <c r="S26"/>
  <c r="P26"/>
  <c r="S24"/>
  <c r="P24"/>
  <c r="S16"/>
  <c r="P16"/>
  <c r="S31"/>
  <c r="P31"/>
  <c r="P32" s="1"/>
  <c r="S28"/>
  <c r="P28"/>
  <c r="T22" i="49"/>
  <c r="T17"/>
  <c r="T40"/>
  <c r="T46"/>
  <c r="T27" i="63"/>
  <c r="S21" i="60"/>
  <c r="P21"/>
  <c r="P52" i="63"/>
  <c r="O27" i="45"/>
  <c r="T27" i="50"/>
  <c r="T52" i="49" l="1"/>
  <c r="T61" s="1"/>
  <c r="T63" s="1"/>
  <c r="P29" i="50"/>
  <c r="O28" i="45"/>
  <c r="T28" i="50"/>
  <c r="O31" i="45"/>
  <c r="T31" i="50"/>
  <c r="T32" s="1"/>
  <c r="O16" i="45"/>
  <c r="T16" i="50"/>
  <c r="U8" s="1"/>
  <c r="O24" i="45"/>
  <c r="T24" i="50"/>
  <c r="O26" i="45"/>
  <c r="T26" i="50"/>
  <c r="T29" s="1"/>
  <c r="T34"/>
  <c r="T35" s="1"/>
  <c r="O34" i="45"/>
  <c r="T42" i="50"/>
  <c r="O42" i="45"/>
  <c r="O44"/>
  <c r="T44" i="50"/>
  <c r="T37"/>
  <c r="O37" i="45"/>
  <c r="T39" i="50"/>
  <c r="O39" i="45"/>
  <c r="T49" i="50"/>
  <c r="O49" i="45"/>
  <c r="O15"/>
  <c r="T15" i="50"/>
  <c r="T17" s="1"/>
  <c r="S38" i="45"/>
  <c r="P38"/>
  <c r="S48"/>
  <c r="P48"/>
  <c r="S50"/>
  <c r="P50"/>
  <c r="O19"/>
  <c r="T19" i="50"/>
  <c r="S25" i="45"/>
  <c r="P25"/>
  <c r="S43"/>
  <c r="P43"/>
  <c r="S45"/>
  <c r="P45"/>
  <c r="T20" i="50"/>
  <c r="O20" i="45"/>
  <c r="P17" i="50"/>
  <c r="P52" s="1"/>
  <c r="T51"/>
  <c r="O21" i="62"/>
  <c r="T21" i="60"/>
  <c r="S27" i="45"/>
  <c r="P27"/>
  <c r="T46" i="50" l="1"/>
  <c r="O45" i="55"/>
  <c r="T45" i="45"/>
  <c r="O43" i="55"/>
  <c r="T43" i="45"/>
  <c r="O25" i="55"/>
  <c r="T25" i="45"/>
  <c r="S19"/>
  <c r="P19"/>
  <c r="O50" i="55"/>
  <c r="T50" i="45"/>
  <c r="O48" i="55"/>
  <c r="T48" i="45"/>
  <c r="O38" i="55"/>
  <c r="T38" i="45"/>
  <c r="S15"/>
  <c r="P15"/>
  <c r="S44"/>
  <c r="P44"/>
  <c r="S26"/>
  <c r="P26"/>
  <c r="S24"/>
  <c r="P24"/>
  <c r="P16"/>
  <c r="S16"/>
  <c r="S31"/>
  <c r="P31"/>
  <c r="P32" s="1"/>
  <c r="P28"/>
  <c r="S28"/>
  <c r="P20"/>
  <c r="S20"/>
  <c r="S49"/>
  <c r="P49"/>
  <c r="S39"/>
  <c r="P39"/>
  <c r="S37"/>
  <c r="P37"/>
  <c r="P40" s="1"/>
  <c r="S42"/>
  <c r="P42"/>
  <c r="P46" s="1"/>
  <c r="P34"/>
  <c r="P35" s="1"/>
  <c r="S34"/>
  <c r="T40" i="50"/>
  <c r="T22"/>
  <c r="P51" i="45"/>
  <c r="S21" i="62"/>
  <c r="T21" s="1"/>
  <c r="P21"/>
  <c r="T27" i="45"/>
  <c r="O27" i="55"/>
  <c r="P29" i="45" l="1"/>
  <c r="T52" i="50"/>
  <c r="U52" s="1"/>
  <c r="U35" s="1"/>
  <c r="O42" i="55"/>
  <c r="T42" i="45"/>
  <c r="O37" i="55"/>
  <c r="T37" i="45"/>
  <c r="O39" i="55"/>
  <c r="T39" i="45"/>
  <c r="O49" i="55"/>
  <c r="T49" i="45"/>
  <c r="O31" i="55"/>
  <c r="T31" i="45"/>
  <c r="T32" s="1"/>
  <c r="O24" i="55"/>
  <c r="T24" i="45"/>
  <c r="O26" i="55"/>
  <c r="T26" i="45"/>
  <c r="O44" i="55"/>
  <c r="T44" i="45"/>
  <c r="O15" i="55"/>
  <c r="T15" i="45"/>
  <c r="S38" i="55"/>
  <c r="P38"/>
  <c r="S48"/>
  <c r="P48"/>
  <c r="S50"/>
  <c r="P50"/>
  <c r="T19" i="45"/>
  <c r="O19" i="55"/>
  <c r="P25"/>
  <c r="S25"/>
  <c r="S43"/>
  <c r="P43"/>
  <c r="S45"/>
  <c r="P45"/>
  <c r="O34"/>
  <c r="T34" i="45"/>
  <c r="T35" s="1"/>
  <c r="T20"/>
  <c r="O20" i="55"/>
  <c r="T28" i="45"/>
  <c r="O28" i="55"/>
  <c r="O16"/>
  <c r="T16" i="45"/>
  <c r="P17"/>
  <c r="T51"/>
  <c r="P22"/>
  <c r="S27" i="55"/>
  <c r="P27"/>
  <c r="T61" i="50" l="1"/>
  <c r="T63" s="1"/>
  <c r="T29" i="45"/>
  <c r="S16" i="55"/>
  <c r="P16"/>
  <c r="S34"/>
  <c r="P34"/>
  <c r="P35" s="1"/>
  <c r="O45" i="57"/>
  <c r="T45" i="55"/>
  <c r="O43" i="57"/>
  <c r="T43" i="55"/>
  <c r="O50" i="57"/>
  <c r="T50" i="55"/>
  <c r="O48" i="57"/>
  <c r="T48" i="55"/>
  <c r="O38" i="57"/>
  <c r="T38" i="55"/>
  <c r="S15"/>
  <c r="P15"/>
  <c r="P17" s="1"/>
  <c r="P44"/>
  <c r="S44"/>
  <c r="S26"/>
  <c r="P26"/>
  <c r="S24"/>
  <c r="P24"/>
  <c r="S31"/>
  <c r="P31"/>
  <c r="P32" s="1"/>
  <c r="S49"/>
  <c r="P49"/>
  <c r="S39"/>
  <c r="P39"/>
  <c r="S37"/>
  <c r="P37"/>
  <c r="P40" s="1"/>
  <c r="S42"/>
  <c r="P42"/>
  <c r="P28"/>
  <c r="S28"/>
  <c r="S20"/>
  <c r="P20"/>
  <c r="O25" i="57"/>
  <c r="T25" i="55"/>
  <c r="P19"/>
  <c r="S19"/>
  <c r="T22" i="45"/>
  <c r="P52"/>
  <c r="P51" i="55"/>
  <c r="T17" i="45"/>
  <c r="T40"/>
  <c r="T46"/>
  <c r="O27" i="57"/>
  <c r="T27" i="55"/>
  <c r="P22" l="1"/>
  <c r="P46"/>
  <c r="P29"/>
  <c r="S25" i="57"/>
  <c r="P25"/>
  <c r="T20" i="55"/>
  <c r="O20" i="57"/>
  <c r="O42"/>
  <c r="T42" i="55"/>
  <c r="O37" i="57"/>
  <c r="T37" i="55"/>
  <c r="O39" i="57"/>
  <c r="T39" i="55"/>
  <c r="O49" i="57"/>
  <c r="T49" i="55"/>
  <c r="O31" i="57"/>
  <c r="T31" i="55"/>
  <c r="T32" s="1"/>
  <c r="O24" i="57"/>
  <c r="T24" i="55"/>
  <c r="O26" i="57"/>
  <c r="T26" i="55"/>
  <c r="O15" i="57"/>
  <c r="T15" i="55"/>
  <c r="S38" i="57"/>
  <c r="P38"/>
  <c r="S48"/>
  <c r="P48"/>
  <c r="S50"/>
  <c r="P50"/>
  <c r="S43"/>
  <c r="P43"/>
  <c r="S45"/>
  <c r="P45"/>
  <c r="O34"/>
  <c r="T34" i="55"/>
  <c r="T35" s="1"/>
  <c r="O16" i="57"/>
  <c r="T16" i="55"/>
  <c r="T19"/>
  <c r="O19" i="57"/>
  <c r="T28" i="55"/>
  <c r="O28" i="57"/>
  <c r="O44"/>
  <c r="T44" i="55"/>
  <c r="T52" i="45"/>
  <c r="T61" s="1"/>
  <c r="T63" s="1"/>
  <c r="T51" i="55"/>
  <c r="S27" i="57"/>
  <c r="P27"/>
  <c r="P52" i="55" l="1"/>
  <c r="T22"/>
  <c r="T29"/>
  <c r="P44" i="57"/>
  <c r="S16"/>
  <c r="P16"/>
  <c r="S34"/>
  <c r="P34"/>
  <c r="P35" s="1"/>
  <c r="O45" i="58"/>
  <c r="T45" i="57"/>
  <c r="O43" i="58"/>
  <c r="T43" i="57"/>
  <c r="O50" i="58"/>
  <c r="T50" i="57"/>
  <c r="O48" i="58"/>
  <c r="T48" i="57"/>
  <c r="O38" i="58"/>
  <c r="T38" i="57"/>
  <c r="S15"/>
  <c r="P15"/>
  <c r="P17" s="1"/>
  <c r="S26"/>
  <c r="P26"/>
  <c r="P24"/>
  <c r="S24"/>
  <c r="S31"/>
  <c r="P31"/>
  <c r="P32" s="1"/>
  <c r="S49"/>
  <c r="P49"/>
  <c r="P51" s="1"/>
  <c r="S39"/>
  <c r="P39"/>
  <c r="S37"/>
  <c r="P37"/>
  <c r="P40" s="1"/>
  <c r="S42"/>
  <c r="P42"/>
  <c r="O25" i="58"/>
  <c r="T25" i="57"/>
  <c r="P28"/>
  <c r="P19"/>
  <c r="S19"/>
  <c r="P20"/>
  <c r="S20"/>
  <c r="T17" i="55"/>
  <c r="T40"/>
  <c r="T46"/>
  <c r="T27" i="57"/>
  <c r="O27" i="58"/>
  <c r="T52" i="55" l="1"/>
  <c r="T61" s="1"/>
  <c r="T63" s="1"/>
  <c r="P29" i="57"/>
  <c r="P25" i="58"/>
  <c r="S25"/>
  <c r="O42"/>
  <c r="T42" i="57"/>
  <c r="O37" i="58"/>
  <c r="T37" i="57"/>
  <c r="O39" i="58"/>
  <c r="T39" i="57"/>
  <c r="O49" i="58"/>
  <c r="T49" i="57"/>
  <c r="T51" s="1"/>
  <c r="O31" i="58"/>
  <c r="T31" i="57"/>
  <c r="T32" s="1"/>
  <c r="O26" i="58"/>
  <c r="T26" i="57"/>
  <c r="O15" i="58"/>
  <c r="T15" i="57"/>
  <c r="S38" i="58"/>
  <c r="P38"/>
  <c r="P48"/>
  <c r="S48"/>
  <c r="P50"/>
  <c r="S50"/>
  <c r="P43"/>
  <c r="S43"/>
  <c r="P45"/>
  <c r="S45"/>
  <c r="O34"/>
  <c r="T34" i="57"/>
  <c r="T35" s="1"/>
  <c r="O16" i="58"/>
  <c r="T16" i="57"/>
  <c r="O20" i="58"/>
  <c r="T20" i="57"/>
  <c r="O19" i="58"/>
  <c r="T19" i="57"/>
  <c r="O24" i="58"/>
  <c r="T24" i="57"/>
  <c r="P22"/>
  <c r="P46"/>
  <c r="S27" i="58"/>
  <c r="P27"/>
  <c r="T22" i="57" l="1"/>
  <c r="P52"/>
  <c r="O45" i="59"/>
  <c r="T45" i="58"/>
  <c r="O43" i="59"/>
  <c r="T43" i="58"/>
  <c r="O50" i="59"/>
  <c r="T50" i="58"/>
  <c r="O48" i="59"/>
  <c r="T48" i="58"/>
  <c r="O25" i="59"/>
  <c r="T25" i="58"/>
  <c r="S24"/>
  <c r="P24"/>
  <c r="S19"/>
  <c r="P19"/>
  <c r="S20"/>
  <c r="P20"/>
  <c r="P16"/>
  <c r="S16"/>
  <c r="P34"/>
  <c r="P35" s="1"/>
  <c r="S34"/>
  <c r="O38" i="59"/>
  <c r="T38" i="58"/>
  <c r="S15"/>
  <c r="P15"/>
  <c r="P17" s="1"/>
  <c r="S26"/>
  <c r="P26"/>
  <c r="S31"/>
  <c r="P31"/>
  <c r="P32" s="1"/>
  <c r="P49"/>
  <c r="S49"/>
  <c r="S39"/>
  <c r="P39"/>
  <c r="S37"/>
  <c r="P37"/>
  <c r="P40" s="1"/>
  <c r="P42"/>
  <c r="S42"/>
  <c r="T17" i="57"/>
  <c r="T40"/>
  <c r="P51" i="58"/>
  <c r="T27"/>
  <c r="O27" i="59"/>
  <c r="O42" l="1"/>
  <c r="T42" i="58"/>
  <c r="O49" i="59"/>
  <c r="T49" i="58"/>
  <c r="T51" s="1"/>
  <c r="O34" i="59"/>
  <c r="T34" i="58"/>
  <c r="T35" s="1"/>
  <c r="O16" i="59"/>
  <c r="T16" i="58"/>
  <c r="O37" i="59"/>
  <c r="T37" i="58"/>
  <c r="O39" i="59"/>
  <c r="T39" i="58"/>
  <c r="O31" i="59"/>
  <c r="T31" i="58"/>
  <c r="T32" s="1"/>
  <c r="O26" i="59"/>
  <c r="T26" i="58"/>
  <c r="O15" i="59"/>
  <c r="T15" i="58"/>
  <c r="T17" s="1"/>
  <c r="S38" i="59"/>
  <c r="P38"/>
  <c r="T20" i="58"/>
  <c r="O20" i="59"/>
  <c r="O19"/>
  <c r="T19" i="58"/>
  <c r="O24" i="59"/>
  <c r="T24" i="58"/>
  <c r="S25" i="59"/>
  <c r="P25"/>
  <c r="S48"/>
  <c r="P48"/>
  <c r="S50"/>
  <c r="P50"/>
  <c r="S43"/>
  <c r="P43"/>
  <c r="S45"/>
  <c r="P45"/>
  <c r="P22" i="58"/>
  <c r="P27" i="59"/>
  <c r="S27"/>
  <c r="T22" i="58" l="1"/>
  <c r="S20" i="59"/>
  <c r="P20"/>
  <c r="O45" i="60"/>
  <c r="T45" i="59"/>
  <c r="O43" i="60"/>
  <c r="T43" i="59"/>
  <c r="T50"/>
  <c r="O50" i="60"/>
  <c r="T48" i="59"/>
  <c r="O48" i="60"/>
  <c r="O25"/>
  <c r="T25" i="59"/>
  <c r="P24"/>
  <c r="S24"/>
  <c r="P19"/>
  <c r="S19"/>
  <c r="T38"/>
  <c r="O38" i="60"/>
  <c r="P15" i="59"/>
  <c r="S15"/>
  <c r="S26"/>
  <c r="P26"/>
  <c r="P31"/>
  <c r="P32" s="1"/>
  <c r="S31"/>
  <c r="S39"/>
  <c r="P39"/>
  <c r="S37"/>
  <c r="P37"/>
  <c r="P40" s="1"/>
  <c r="S16"/>
  <c r="P16"/>
  <c r="P34"/>
  <c r="P35" s="1"/>
  <c r="S34"/>
  <c r="S49"/>
  <c r="P49"/>
  <c r="P51" s="1"/>
  <c r="S42"/>
  <c r="P42"/>
  <c r="T40" i="58"/>
  <c r="T27" i="59"/>
  <c r="O27" i="60"/>
  <c r="O34" l="1"/>
  <c r="T34" i="59"/>
  <c r="T35" s="1"/>
  <c r="T31"/>
  <c r="T32" s="1"/>
  <c r="O31" i="60"/>
  <c r="T15" i="59"/>
  <c r="O15" i="60"/>
  <c r="P38"/>
  <c r="S38"/>
  <c r="T19" i="59"/>
  <c r="O19" i="60"/>
  <c r="T24" i="59"/>
  <c r="O24" i="60"/>
  <c r="P48"/>
  <c r="S48"/>
  <c r="P50"/>
  <c r="S50"/>
  <c r="O42"/>
  <c r="T42" i="59"/>
  <c r="T49"/>
  <c r="O49" i="60"/>
  <c r="O16"/>
  <c r="T16" i="59"/>
  <c r="T37"/>
  <c r="O37" i="60"/>
  <c r="T39" i="59"/>
  <c r="O39" i="60"/>
  <c r="O26"/>
  <c r="T26" i="59"/>
  <c r="P25" i="60"/>
  <c r="S25"/>
  <c r="S43"/>
  <c r="P43"/>
  <c r="P45"/>
  <c r="S45"/>
  <c r="O20"/>
  <c r="T20" i="59"/>
  <c r="P17"/>
  <c r="P22"/>
  <c r="T51"/>
  <c r="S27" i="60"/>
  <c r="P27"/>
  <c r="O45" i="62" l="1"/>
  <c r="T45" i="60"/>
  <c r="O25" i="62"/>
  <c r="T25" i="60"/>
  <c r="P39"/>
  <c r="S39"/>
  <c r="P37"/>
  <c r="P40" s="1"/>
  <c r="S37"/>
  <c r="P49"/>
  <c r="S49"/>
  <c r="O50" i="62"/>
  <c r="T50" i="60"/>
  <c r="O48" i="62"/>
  <c r="T48" i="60"/>
  <c r="P24"/>
  <c r="S24"/>
  <c r="P19"/>
  <c r="S19"/>
  <c r="O38" i="62"/>
  <c r="T38" i="60"/>
  <c r="P15"/>
  <c r="S15"/>
  <c r="S31"/>
  <c r="P31"/>
  <c r="P32" s="1"/>
  <c r="P20"/>
  <c r="S20"/>
  <c r="O43" i="62"/>
  <c r="T43" i="60"/>
  <c r="P26"/>
  <c r="S26"/>
  <c r="P16"/>
  <c r="S16"/>
  <c r="S42"/>
  <c r="P42"/>
  <c r="S34"/>
  <c r="P34"/>
  <c r="P35" s="1"/>
  <c r="T40" i="59"/>
  <c r="P51" i="60"/>
  <c r="T22" i="59"/>
  <c r="T17"/>
  <c r="O27" i="62"/>
  <c r="T27" i="60"/>
  <c r="T34" l="1"/>
  <c r="T35" s="1"/>
  <c r="O34" i="62"/>
  <c r="O42"/>
  <c r="T42" i="60"/>
  <c r="P43" i="62"/>
  <c r="S43"/>
  <c r="T43" s="1"/>
  <c r="O31"/>
  <c r="T31" i="60"/>
  <c r="T32" s="1"/>
  <c r="P38" i="62"/>
  <c r="S38"/>
  <c r="T38" s="1"/>
  <c r="P48"/>
  <c r="S48"/>
  <c r="T48" s="1"/>
  <c r="P50"/>
  <c r="S50"/>
  <c r="T50" s="1"/>
  <c r="P25"/>
  <c r="S25"/>
  <c r="T25" s="1"/>
  <c r="S45"/>
  <c r="T45" s="1"/>
  <c r="P45"/>
  <c r="O16"/>
  <c r="T16" i="60"/>
  <c r="O26" i="62"/>
  <c r="T26" i="60"/>
  <c r="O20" i="62"/>
  <c r="T20" i="60"/>
  <c r="O15" i="62"/>
  <c r="T15" i="60"/>
  <c r="T17" s="1"/>
  <c r="T19"/>
  <c r="O19" i="62"/>
  <c r="U24" i="60"/>
  <c r="O24" i="62"/>
  <c r="T24" i="60"/>
  <c r="O49" i="62"/>
  <c r="T49" i="60"/>
  <c r="T51" s="1"/>
  <c r="O37" i="62"/>
  <c r="T37" i="60"/>
  <c r="O39" i="62"/>
  <c r="T39" i="60"/>
  <c r="P17"/>
  <c r="P22"/>
  <c r="S27" i="62"/>
  <c r="T27" s="1"/>
  <c r="P27"/>
  <c r="T22" i="60" l="1"/>
  <c r="S15" i="62"/>
  <c r="T15" s="1"/>
  <c r="P15"/>
  <c r="P20"/>
  <c r="S20"/>
  <c r="T20" s="1"/>
  <c r="P26"/>
  <c r="S26"/>
  <c r="T26" s="1"/>
  <c r="S16"/>
  <c r="T16" s="1"/>
  <c r="P16"/>
  <c r="P31"/>
  <c r="P32" s="1"/>
  <c r="S31"/>
  <c r="T31" s="1"/>
  <c r="T32" s="1"/>
  <c r="S42"/>
  <c r="T42" s="1"/>
  <c r="P42"/>
  <c r="S39"/>
  <c r="T39" s="1"/>
  <c r="P39"/>
  <c r="P37"/>
  <c r="S37"/>
  <c r="T37" s="1"/>
  <c r="P49"/>
  <c r="S49"/>
  <c r="T49" s="1"/>
  <c r="T51" s="1"/>
  <c r="S24"/>
  <c r="T24" s="1"/>
  <c r="P24"/>
  <c r="P19"/>
  <c r="P22" s="1"/>
  <c r="S19"/>
  <c r="T19" s="1"/>
  <c r="S34"/>
  <c r="T34" s="1"/>
  <c r="T35" s="1"/>
  <c r="P34"/>
  <c r="P35" s="1"/>
  <c r="T40" i="60"/>
  <c r="P51" i="62"/>
  <c r="T22" l="1"/>
  <c r="T40"/>
  <c r="P17"/>
  <c r="P40"/>
  <c r="T17"/>
  <c r="R44" i="60" l="1"/>
  <c r="R44" i="58"/>
  <c r="R44" i="59"/>
  <c r="R46" l="1"/>
  <c r="R46" i="58"/>
  <c r="R44" i="57"/>
  <c r="Q44" i="63"/>
  <c r="S44" i="57"/>
  <c r="R46" i="60"/>
  <c r="R44" i="63" l="1"/>
  <c r="S44"/>
  <c r="O44" i="58"/>
  <c r="T44" i="57"/>
  <c r="R46"/>
  <c r="U20" i="63" l="1"/>
  <c r="U25"/>
  <c r="T46" i="57"/>
  <c r="T44" i="63"/>
  <c r="P44" i="58"/>
  <c r="S44"/>
  <c r="R46" i="63"/>
  <c r="T44" i="58" l="1"/>
  <c r="O44" i="59"/>
  <c r="P46" i="58"/>
  <c r="T46" i="63"/>
  <c r="S44" i="59" l="1"/>
  <c r="P44"/>
  <c r="T46" i="58"/>
  <c r="P46" i="59" l="1"/>
  <c r="O44" i="60"/>
  <c r="T44" i="59"/>
  <c r="T46" l="1"/>
  <c r="P44" i="60"/>
  <c r="S44"/>
  <c r="O44" i="62" l="1"/>
  <c r="T44" i="60"/>
  <c r="P46"/>
  <c r="T46" l="1"/>
  <c r="P44" i="62"/>
  <c r="S44"/>
  <c r="T44" s="1"/>
  <c r="T46" l="1"/>
  <c r="P46"/>
  <c r="Q28" i="59" l="1"/>
  <c r="R28" s="1"/>
  <c r="Q28" i="60"/>
  <c r="R28" s="1"/>
  <c r="Q28" i="58"/>
  <c r="R28" s="1"/>
  <c r="Q28" i="57"/>
  <c r="Q28" i="63" l="1"/>
  <c r="R28" i="57"/>
  <c r="S28"/>
  <c r="R29" i="60"/>
  <c r="R52" s="1"/>
  <c r="T59" s="1"/>
  <c r="R29" i="58"/>
  <c r="R52" s="1"/>
  <c r="T59" s="1"/>
  <c r="R29" i="59"/>
  <c r="R52" s="1"/>
  <c r="T59" s="1"/>
  <c r="R29" i="57" l="1"/>
  <c r="R52" s="1"/>
  <c r="T59" s="1"/>
  <c r="T28"/>
  <c r="O28" i="58"/>
  <c r="R28" i="63"/>
  <c r="S28"/>
  <c r="T28" s="1"/>
  <c r="R29" l="1"/>
  <c r="R52" s="1"/>
  <c r="T59" s="1"/>
  <c r="T29" i="57"/>
  <c r="T52" s="1"/>
  <c r="T61" s="1"/>
  <c r="T63" s="1"/>
  <c r="T29" i="63"/>
  <c r="T52" s="1"/>
  <c r="T61" s="1"/>
  <c r="T63" s="1"/>
  <c r="S28" i="58"/>
  <c r="P28"/>
  <c r="P29" l="1"/>
  <c r="P52" s="1"/>
  <c r="T28"/>
  <c r="O28" i="59"/>
  <c r="P28" l="1"/>
  <c r="S28"/>
  <c r="T29" i="58"/>
  <c r="T52" s="1"/>
  <c r="T61" s="1"/>
  <c r="T63" s="1"/>
  <c r="T28" i="59" l="1"/>
  <c r="O28" i="60"/>
  <c r="P29" i="59"/>
  <c r="P52" s="1"/>
  <c r="P28" i="60" l="1"/>
  <c r="S28"/>
  <c r="T29" i="59"/>
  <c r="T52"/>
  <c r="T61" s="1"/>
  <c r="T63" s="1"/>
  <c r="O28" i="62" l="1"/>
  <c r="T28" i="60"/>
  <c r="P29"/>
  <c r="P52"/>
  <c r="T29" l="1"/>
  <c r="T52"/>
  <c r="T61" s="1"/>
  <c r="T63" s="1"/>
  <c r="S28" i="62"/>
  <c r="T28" s="1"/>
  <c r="P28"/>
  <c r="P29" l="1"/>
  <c r="P52"/>
  <c r="T29"/>
  <c r="T52"/>
  <c r="T61" s="1"/>
  <c r="T63" s="1"/>
</calcChain>
</file>

<file path=xl/sharedStrings.xml><?xml version="1.0" encoding="utf-8"?>
<sst xmlns="http://schemas.openxmlformats.org/spreadsheetml/2006/main" count="2528" uniqueCount="175">
  <si>
    <t>PEMERINTAH PROVINSI SUMATERA BARAT</t>
  </si>
  <si>
    <t>LAPORAN MINGGUAN</t>
  </si>
  <si>
    <t>KONTRAKTOR</t>
  </si>
  <si>
    <t>: PT. ANANDA PRATAMA</t>
  </si>
  <si>
    <t>DINAS PRASARANA JALAN</t>
  </si>
  <si>
    <t>NO. KONTRAK</t>
  </si>
  <si>
    <t>TATA RUANG DAN PERMUKIMAN</t>
  </si>
  <si>
    <t>TANGGAL KONTRAK</t>
  </si>
  <si>
    <t>NILAI KONTRAK</t>
  </si>
  <si>
    <t>:</t>
  </si>
  <si>
    <t>PEMBANGUNAN JALAN PROVINSI KABUPATEN PASAMAN</t>
  </si>
  <si>
    <t>MINGGU KE</t>
  </si>
  <si>
    <t>NO. KONTRAK ADD.I</t>
  </si>
  <si>
    <t>DAN KABUPATEN PASAMAN BARAT</t>
  </si>
  <si>
    <t>TANGGAL  KONTRAK ADD.I</t>
  </si>
  <si>
    <t>MASA WAKTU</t>
  </si>
  <si>
    <t xml:space="preserve">: </t>
  </si>
  <si>
    <t>NOMOR MATA                PEMBAYARAN</t>
  </si>
  <si>
    <t>U R A I A N  P E K E R J A A N</t>
  </si>
  <si>
    <t>SAT</t>
  </si>
  <si>
    <t>HARGA SATUAN                      ( Rp )</t>
  </si>
  <si>
    <t>KONTRAK AWAL</t>
  </si>
  <si>
    <t>S/D MINGGU LALU</t>
  </si>
  <si>
    <t>MINGGU INI</t>
  </si>
  <si>
    <t>S/D MINGGU INI</t>
  </si>
  <si>
    <t>KUANTITAS</t>
  </si>
  <si>
    <t>JUMLAH HARGA                               ( Rp )</t>
  </si>
  <si>
    <t>BOBOT                                   ( % )</t>
  </si>
  <si>
    <t>JUMLAH HARGA                                 ( Rp )</t>
  </si>
  <si>
    <t>DIVISI 1 : UMUM</t>
  </si>
  <si>
    <t>1.2</t>
  </si>
  <si>
    <t>Mobilisasi</t>
  </si>
  <si>
    <t>Ls</t>
  </si>
  <si>
    <t xml:space="preserve">                  Jumlah Harga Pekerjaan Divisi 1 ( dipindahkan ke Rekapitulasi Harga )</t>
  </si>
  <si>
    <t>DIVISI 2 : PEKERJAAN DRAINASE</t>
  </si>
  <si>
    <t xml:space="preserve">                  Jumlah Harga Pekerjaan Divisi 2 ( dipindahkan ke Rekapitulasi Harga )</t>
  </si>
  <si>
    <t>DIVISI 3 : PEKERJAAN TANAH</t>
  </si>
  <si>
    <t>Galian Biasa</t>
  </si>
  <si>
    <t xml:space="preserve">                  Jumlah Harga Pekerjaan Divisi 3 ( dipindahkan ke Rekapitulasi Harga )</t>
  </si>
  <si>
    <t>DIVISI 5 : PERKERASAN BERBUTIR</t>
  </si>
  <si>
    <t>Lapis Pondasi Agregat Kelas A</t>
  </si>
  <si>
    <t>Lapis Pondasi Agregat Kelas S</t>
  </si>
  <si>
    <t xml:space="preserve">                  Jumlah Harga Pekerjaan Divisi 5 ( dipindahkan ke Rekapitulasi Harga )</t>
  </si>
  <si>
    <t>DIVISI 6 : PERKERASAN ASPAL</t>
  </si>
  <si>
    <t>6.1 (1)(a)</t>
  </si>
  <si>
    <t>Lapis Resap Pengikat - Aspal Cair</t>
  </si>
  <si>
    <t xml:space="preserve">                  Jumlah Harga Pekerjaan Divisi 6 ( dipindahkan ke Rekapitulasi Harga )</t>
  </si>
  <si>
    <t>DIVISI 7 : STRUKTUR</t>
  </si>
  <si>
    <t>Pasangan Batu</t>
  </si>
  <si>
    <t xml:space="preserve">                  Jumlah Harga Pekerjaan Divisi 7 ( dipindahkan ke Rekapitulasi Harga )</t>
  </si>
  <si>
    <t>DIVISI 9 : PEKERJAAN HARIAN</t>
  </si>
  <si>
    <t>Mandor</t>
  </si>
  <si>
    <t>Pekerja Biasa</t>
  </si>
  <si>
    <t>JUMLAH</t>
  </si>
  <si>
    <t>KINERJA MINGGU INI</t>
  </si>
  <si>
    <t>BOBOT RENCANA ( % )</t>
  </si>
  <si>
    <t>PT. ANANDA PRATAMA</t>
  </si>
  <si>
    <t>KOMULATIF</t>
  </si>
  <si>
    <t>BOBOT AKTUAL ( % )</t>
  </si>
  <si>
    <t>Site Manager</t>
  </si>
  <si>
    <t>DEVIASI  ( + / -  )</t>
  </si>
  <si>
    <t xml:space="preserve">Manajemen dan Keselamatan Lalu Lintas </t>
  </si>
  <si>
    <t>1.8(1)</t>
  </si>
  <si>
    <t>Galian Batu</t>
  </si>
  <si>
    <t>Bronjong dengan Kawat di lapisi Galvanis</t>
  </si>
  <si>
    <t>7.1 (7)</t>
  </si>
  <si>
    <t>7.3 (1)</t>
  </si>
  <si>
    <t>7.10 (3a)</t>
  </si>
  <si>
    <t>RISDIANTO</t>
  </si>
  <si>
    <t xml:space="preserve"> Disetujui Oleh :</t>
  </si>
  <si>
    <t>Pengawas Lapangan</t>
  </si>
  <si>
    <t>SYAFRI</t>
  </si>
  <si>
    <t>Nip. 196606162010011003</t>
  </si>
  <si>
    <t>Dibuat Oleh :</t>
  </si>
  <si>
    <t>Kontraktor Pelaksana :</t>
  </si>
  <si>
    <t>LAPORAN BULANAN</t>
  </si>
  <si>
    <t>BULAN KE</t>
  </si>
  <si>
    <t>KINERJA BULAN INI</t>
  </si>
  <si>
    <t>NILAI KONTRAK ADD-01</t>
  </si>
  <si>
    <t>: 180 HARI KALENDER</t>
  </si>
  <si>
    <t>ADD.I</t>
  </si>
  <si>
    <t>2.2.(1)</t>
  </si>
  <si>
    <t>3.1.(1a)</t>
  </si>
  <si>
    <t>3.1.(2)</t>
  </si>
  <si>
    <t>5.1.(1)</t>
  </si>
  <si>
    <t>9.1.(1)</t>
  </si>
  <si>
    <t>Additif anti pengelupasan / Bahan Anti Pengelupasan</t>
  </si>
  <si>
    <t>Beton mutu sedang, fc’= 20 MPa (K-250)</t>
  </si>
  <si>
    <t>Baja Tulangan U 24 Polos</t>
  </si>
  <si>
    <t>Divisi 4. PELEBARAN PERKERASAN DAN BAHU JALAN</t>
  </si>
  <si>
    <t xml:space="preserve">                  Jumlah Harga Pekerjaan Divisi 4 ( dipindahkan ke Rekapitulasi Harga )</t>
  </si>
  <si>
    <t>Laston  Lapis Antara AC-WC</t>
  </si>
  <si>
    <t>Galian untuk Selokan Drainase dan Saluran Air</t>
  </si>
  <si>
    <t>Pasangan batu dengan mortar</t>
  </si>
  <si>
    <t>2.1.(1)</t>
  </si>
  <si>
    <t>2.3.(4)</t>
  </si>
  <si>
    <t>Timbunan Biasa dari galian</t>
  </si>
  <si>
    <t>Timbunan Pilihan dari sumber galian</t>
  </si>
  <si>
    <t>Penyiapan Badan Jalan</t>
  </si>
  <si>
    <t>3.2.(1b)</t>
  </si>
  <si>
    <t>3.2.(2a)</t>
  </si>
  <si>
    <t>3.3.(1)</t>
  </si>
  <si>
    <t>4.2.(2b)</t>
  </si>
  <si>
    <t>6.3 (6a)</t>
  </si>
  <si>
    <t>6.3.(8)</t>
  </si>
  <si>
    <t>9.2.(1)</t>
  </si>
  <si>
    <t>9.4.(4a)</t>
  </si>
  <si>
    <t>Tukang'Kayu,'Tukang'Batu,'dsb</t>
  </si>
  <si>
    <t>Diperiksa oleh,</t>
  </si>
  <si>
    <t>Konsultan Supervisi</t>
  </si>
  <si>
    <t>IBENZANI RADA PUTRA, ST</t>
  </si>
  <si>
    <t>Chief Inspector</t>
  </si>
  <si>
    <t>: 609/90/KTR/KPA-JJ/IV/2015</t>
  </si>
  <si>
    <t>: 14 APRIL 2015</t>
  </si>
  <si>
    <t>: Rp. 13.310.157.000.-</t>
  </si>
  <si>
    <t>Pembangunan Jalan Lubuk Sikaping - Talu (SP.157)</t>
  </si>
  <si>
    <t>:  05 ( LIMA )</t>
  </si>
  <si>
    <t>Lubuk Sikaping , 17 MEI 2015</t>
  </si>
  <si>
    <t>:  22 JUNI S/D 28 JUNI 2015</t>
  </si>
  <si>
    <t>:  01 (SATU)</t>
  </si>
  <si>
    <t>:  01 ( SATU )</t>
  </si>
  <si>
    <t>:  14 APRIL   S/D  19 APRIL 2015</t>
  </si>
  <si>
    <t>:  02 (DUA)</t>
  </si>
  <si>
    <t>PERIODE</t>
  </si>
  <si>
    <t>:  03 (TIGA)</t>
  </si>
  <si>
    <t>:  20 S/D 26 APRIL 2015</t>
  </si>
  <si>
    <t>:  27 APRIL S/D 3 MEI 2015</t>
  </si>
  <si>
    <t>:  04 (EMPAT)</t>
  </si>
  <si>
    <t>:  4 S/D 10 MEI 2015</t>
  </si>
  <si>
    <t>:  11 S/D 17 MEI 2015</t>
  </si>
  <si>
    <t>:  06 (ENAM)</t>
  </si>
  <si>
    <t>:  18 S/D 24 MEI 2015</t>
  </si>
  <si>
    <t>:  07 (TUJUH)</t>
  </si>
  <si>
    <t>:  25 S/D 31 MEI 2015</t>
  </si>
  <si>
    <t>:  08 (DELAPAN)</t>
  </si>
  <si>
    <t>:  1 S/D 7 JUNI 2015</t>
  </si>
  <si>
    <t>:  09 (SEMBILAN)</t>
  </si>
  <si>
    <t>:  10 (SEPULUH)</t>
  </si>
  <si>
    <t>:  8 S/D 14 JUNI 2015</t>
  </si>
  <si>
    <t>:  15 S/D 21 JUNI 2015</t>
  </si>
  <si>
    <t>:  11 (SEBELAS)</t>
  </si>
  <si>
    <t>:  22 S/D 28 JUNI 2015</t>
  </si>
  <si>
    <t>S/D BULAN LALU</t>
  </si>
  <si>
    <t>BULAN INI</t>
  </si>
  <si>
    <t>S/D BULAN INI</t>
  </si>
  <si>
    <t>Lubuk Sikaping , 15 Juni 2015</t>
  </si>
  <si>
    <t>Lubuk Sikaping , 29 Juni 2015</t>
  </si>
  <si>
    <t>Lubuk Sikaping , 22 Juni 2015</t>
  </si>
  <si>
    <t>Lubuk Sikaping , 8 Juni 2015</t>
  </si>
  <si>
    <t>Lubuk Sikaping , 1 Juni 2015</t>
  </si>
  <si>
    <t>Lubuk Sikaping , 25 Mei 2015</t>
  </si>
  <si>
    <t>PT. Dhanesmantara Consultan Jo PT.Seecons</t>
  </si>
  <si>
    <t>PT. Dhanesmantara Consultan Jo PT. Seecons</t>
  </si>
  <si>
    <t>:  29 JUNI S/D 5 JULI 2015</t>
  </si>
  <si>
    <t>:  12 (DUA BELAS)</t>
  </si>
  <si>
    <t>Gorong-gorong Pipa Beton Bertulang,diameter dalam 95-105 cm</t>
  </si>
  <si>
    <r>
      <t>m</t>
    </r>
    <r>
      <rPr>
        <vertAlign val="superscript"/>
        <sz val="10"/>
        <rFont val="Times New Roman"/>
        <family val="1"/>
      </rPr>
      <t>3</t>
    </r>
  </si>
  <si>
    <t>m'</t>
  </si>
  <si>
    <r>
      <t>m</t>
    </r>
    <r>
      <rPr>
        <vertAlign val="superscript"/>
        <sz val="10"/>
        <rFont val="Times New Roman"/>
        <family val="1"/>
      </rPr>
      <t>2</t>
    </r>
  </si>
  <si>
    <t>liter</t>
  </si>
  <si>
    <t>ton</t>
  </si>
  <si>
    <t>kg</t>
  </si>
  <si>
    <t>jam</t>
  </si>
  <si>
    <t>:  14 APRIL S/D 3 MEI 2015</t>
  </si>
  <si>
    <t>Lubuk Sikaping , 20 April 2015</t>
  </si>
  <si>
    <t>Lubuk Sikaping , 27 April 2015</t>
  </si>
  <si>
    <t>Lubuk Sikaping , 4 Mei 2015</t>
  </si>
  <si>
    <t>:  4 S/D 31 MEI 2015</t>
  </si>
  <si>
    <t>:  1 S/D 28 JUNI 2015</t>
  </si>
  <si>
    <t>MULYADI</t>
  </si>
  <si>
    <t>General Superintendent</t>
  </si>
  <si>
    <t>Ir. IRZAN MASRI</t>
  </si>
  <si>
    <t>Supervision Engineer</t>
  </si>
  <si>
    <t>Lubuk Sikaping , 11 Mei 2015</t>
  </si>
  <si>
    <t>Lubuk Sikaping , 18 Mei 2015</t>
  </si>
</sst>
</file>

<file path=xl/styles.xml><?xml version="1.0" encoding="utf-8"?>
<styleSheet xmlns="http://schemas.openxmlformats.org/spreadsheetml/2006/main">
  <numFmts count="35">
    <numFmt numFmtId="5" formatCode="&quot;Rp&quot;#,##0_);\(&quot;Rp&quot;#,##0\)"/>
    <numFmt numFmtId="42" formatCode="_(&quot;Rp&quot;* #,##0_);_(&quot;Rp&quot;* \(#,##0\);_(&quot;Rp&quot;* &quot;-&quot;_);_(@_)"/>
    <numFmt numFmtId="41" formatCode="_(* #,##0_);_(* \(#,##0\);_(* &quot;-&quot;_);_(@_)"/>
    <numFmt numFmtId="44" formatCode="_(&quot;Rp&quot;* #,##0.00_);_(&quot;Rp&quot;* \(#,##0.00\);_(&quot;Rp&quot;* &quot;-&quot;??_);_(@_)"/>
    <numFmt numFmtId="43" formatCode="_(* #,##0.00_);_(* \(#,##0.00\);_(* &quot;-&quot;??_);_(@_)"/>
    <numFmt numFmtId="164" formatCode="[$-F800]dddd\,\ mmmm\ dd\,\ yyyy"/>
    <numFmt numFmtId="165" formatCode="_(* #,##0.0000_);_(* \(#,##0.0000\);_(* &quot;-&quot;????_);_(@_)"/>
    <numFmt numFmtId="166" formatCode="#,##0.00;[Red]#,##0.00"/>
    <numFmt numFmtId="167" formatCode="_(* #,##0.000_);_(* \(#,##0.000\);_(* &quot;-&quot;_);_(@_)"/>
    <numFmt numFmtId="168" formatCode="_(* #,##0.00_);_(* \(#,##0.00\);_(* &quot;-&quot;_);_(@_)"/>
    <numFmt numFmtId="169" formatCode="\\#,##0.00;[Red]&quot;\\\\\\-&quot;#,##0.00"/>
    <numFmt numFmtId="170" formatCode="\\#,##0;[Red]&quot;\\-&quot;#,##0"/>
    <numFmt numFmtId="171" formatCode="_-* #,##0_-;\-* #,##0_-;_-* \-_-;_-@_-"/>
    <numFmt numFmtId="172" formatCode="0.0000"/>
    <numFmt numFmtId="173" formatCode="_-* #,##0.00\ _k_r_._-;\-* #,##0.00\ _k_r_._-;_-* &quot;-&quot;??\ _k_r_._-;_-@_-"/>
    <numFmt numFmtId="174" formatCode="0.000"/>
    <numFmt numFmtId="175" formatCode="_(* #,##0.0_);_(* \(#,##0.0\);_(* &quot;-&quot;?_);_(@_)"/>
    <numFmt numFmtId="176" formatCode="_-* #,##0.00_-;\-* #,##0.00_-;_-* &quot;-&quot;??_-;_-@_-"/>
    <numFmt numFmtId="177" formatCode="\$#,##0\ ;&quot;($&quot;#,##0\)"/>
    <numFmt numFmtId="178" formatCode="0.00_)"/>
    <numFmt numFmtId="179" formatCode="#,##0.00&quot;  &quot;"/>
    <numFmt numFmtId="180" formatCode="_ * #,##0_ ;_ * \-#,##0_ ;_ * \-??_ ;_ @_ "/>
    <numFmt numFmtId="181" formatCode="#,##0.00\ "/>
    <numFmt numFmtId="182" formatCode="0&quot;    &quot;"/>
    <numFmt numFmtId="183" formatCode="#,##0.00&quot;   &quot;"/>
    <numFmt numFmtId="184" formatCode="_-* #,##0.0\ _F_-;\-* #,##0.0\ _F_-;_-* \-?\ _F_-;_-@_-"/>
    <numFmt numFmtId="185" formatCode="_(* #,##0_);_(* \(#,##0\);_(* \-??_);_(@_)"/>
    <numFmt numFmtId="186" formatCode="_-* #,##0\ _F_-;\-* #,##0\ _F_-;_-* \-??\ _F_-;_-@_-"/>
    <numFmt numFmtId="187" formatCode="_-* #,##0.0\ _F_-;\-* #,##0.0\ _F_-;_-* \-??\ _F_-;_-@_-"/>
    <numFmt numFmtId="188" formatCode="_-* #,##0.00_-;\-* #,##0.00_-;_-* \-??_-;_-@_-"/>
    <numFmt numFmtId="189" formatCode="_-\$* #,##0_-;&quot;-$&quot;* #,##0_-;_-\$* \-_-;_-@_-"/>
    <numFmt numFmtId="190" formatCode="_-\$* #,##0.00_-;&quot;-$&quot;* #,##0.00_-;_-\$* \-??_-;_-@_-"/>
    <numFmt numFmtId="191" formatCode="_(* #,##0.0000_);_(* \(#,##0.0000\);_(* &quot;-&quot;??_);_(@_)"/>
    <numFmt numFmtId="192" formatCode="_(* #,##0.00000000_);_(* \(#,##0.00000000\);_(* &quot;-&quot;??_);_(@_)"/>
    <numFmt numFmtId="193" formatCode="_(* #,##0.000000000000_);_(* \(#,##0.000000000000\);_(* &quot;-&quot;??_);_(@_)"/>
  </numFmts>
  <fonts count="61">
    <font>
      <sz val="11"/>
      <color theme="1"/>
      <name val="Calibri"/>
      <family val="2"/>
      <charset val="1"/>
      <scheme val="minor"/>
    </font>
    <font>
      <sz val="10"/>
      <name val="Arial"/>
      <family val="2"/>
    </font>
    <font>
      <sz val="10"/>
      <name val="Times New Roman"/>
      <family val="1"/>
    </font>
    <font>
      <sz val="14"/>
      <name val="Britannic Bold"/>
      <family val="2"/>
    </font>
    <font>
      <b/>
      <sz val="20"/>
      <name val="MV Boli"/>
    </font>
    <font>
      <b/>
      <i/>
      <sz val="10"/>
      <name val="Arial Narrow"/>
      <family val="2"/>
    </font>
    <font>
      <sz val="10"/>
      <name val="Britannic Bold"/>
      <family val="2"/>
    </font>
    <font>
      <b/>
      <sz val="9"/>
      <name val="Britannic Bold"/>
      <family val="2"/>
    </font>
    <font>
      <b/>
      <sz val="9"/>
      <name val="Times New Roman"/>
      <family val="1"/>
    </font>
    <font>
      <i/>
      <sz val="10"/>
      <name val="Tahoma"/>
      <family val="2"/>
    </font>
    <font>
      <b/>
      <sz val="10"/>
      <name val="Arial Narrow"/>
      <family val="2"/>
    </font>
    <font>
      <b/>
      <sz val="10"/>
      <name val="Times New Roman"/>
      <family val="1"/>
    </font>
    <font>
      <sz val="11"/>
      <color indexed="8"/>
      <name val="Calibri"/>
      <family val="2"/>
    </font>
    <font>
      <sz val="10"/>
      <color indexed="8"/>
      <name val="Times New Roman"/>
      <family val="1"/>
    </font>
    <font>
      <b/>
      <sz val="10"/>
      <color indexed="8"/>
      <name val="Times New Roman"/>
      <family val="1"/>
    </font>
    <font>
      <sz val="10"/>
      <color indexed="10"/>
      <name val="Times New Roman"/>
      <family val="1"/>
    </font>
    <font>
      <b/>
      <sz val="14"/>
      <name val="Times New Roman"/>
      <family val="1"/>
    </font>
    <font>
      <sz val="9"/>
      <name val="Arial"/>
      <family val="2"/>
    </font>
    <font>
      <sz val="12"/>
      <name val="Times New Roman"/>
      <family val="1"/>
    </font>
    <font>
      <sz val="14"/>
      <name val="Times New Roman"/>
      <family val="1"/>
    </font>
    <font>
      <b/>
      <sz val="9"/>
      <name val="Arial"/>
      <family val="2"/>
    </font>
    <font>
      <b/>
      <u/>
      <sz val="10"/>
      <name val="Times New Roman"/>
      <family val="1"/>
    </font>
    <font>
      <b/>
      <u/>
      <sz val="9"/>
      <name val="Arial"/>
      <family val="2"/>
    </font>
    <font>
      <sz val="10"/>
      <name val="???"/>
      <family val="2"/>
    </font>
    <font>
      <sz val="11"/>
      <color indexed="9"/>
      <name val="Calibri"/>
      <family val="2"/>
    </font>
    <font>
      <sz val="11"/>
      <color indexed="20"/>
      <name val="Calibri"/>
      <family val="2"/>
    </font>
    <font>
      <sz val="12"/>
      <name val="¹UAAA¼"/>
      <family val="2"/>
    </font>
    <font>
      <b/>
      <sz val="11"/>
      <color indexed="52"/>
      <name val="Calibri"/>
      <family val="2"/>
    </font>
    <font>
      <b/>
      <sz val="11"/>
      <color indexed="9"/>
      <name val="Calibri"/>
      <family val="2"/>
    </font>
    <font>
      <sz val="11"/>
      <color indexed="8"/>
      <name val="Calibri"/>
      <family val="2"/>
      <charset val="1"/>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b/>
      <i/>
      <sz val="16"/>
      <name val="Helvetica"/>
    </font>
    <font>
      <b/>
      <i/>
      <sz val="16"/>
      <name val="Helv"/>
      <family val="2"/>
    </font>
    <font>
      <sz val="12"/>
      <name val="SWISS"/>
      <charset val="1"/>
    </font>
    <font>
      <sz val="10"/>
      <name val="Helv"/>
    </font>
    <font>
      <sz val="12"/>
      <name val="Arial"/>
      <family val="2"/>
    </font>
    <font>
      <b/>
      <sz val="11"/>
      <color indexed="63"/>
      <name val="Calibri"/>
      <family val="2"/>
    </font>
    <font>
      <sz val="10"/>
      <name val="VNI-Times"/>
      <family val="1"/>
    </font>
    <font>
      <sz val="10"/>
      <name val="VNI-Univer"/>
      <family val="1"/>
    </font>
    <font>
      <b/>
      <sz val="18"/>
      <color indexed="56"/>
      <name val="Cambria"/>
      <family val="2"/>
    </font>
    <font>
      <b/>
      <sz val="11"/>
      <color indexed="8"/>
      <name val="Calibri"/>
      <family val="2"/>
    </font>
    <font>
      <sz val="10"/>
      <name val="VNI-Helve-Condense"/>
      <family val="1"/>
    </font>
    <font>
      <sz val="11"/>
      <color indexed="10"/>
      <name val="Calibri"/>
      <family val="2"/>
    </font>
    <font>
      <sz val="12"/>
      <name val="뼻뮝"/>
      <family val="1"/>
    </font>
    <font>
      <sz val="10"/>
      <name val="굴림체"/>
      <family val="2"/>
    </font>
    <font>
      <sz val="12"/>
      <name val="新細明體"/>
      <family val="2"/>
      <charset val="136"/>
    </font>
    <font>
      <sz val="11"/>
      <name val="Britannic Bold"/>
      <family val="2"/>
    </font>
    <font>
      <b/>
      <sz val="10"/>
      <color indexed="10"/>
      <name val="Times New Roman"/>
      <family val="1"/>
    </font>
    <font>
      <sz val="11"/>
      <color theme="1"/>
      <name val="Calibri"/>
      <family val="2"/>
      <charset val="1"/>
      <scheme val="minor"/>
    </font>
    <font>
      <sz val="11"/>
      <color theme="1"/>
      <name val="Calibri"/>
      <family val="2"/>
      <scheme val="minor"/>
    </font>
    <font>
      <sz val="11"/>
      <color theme="1"/>
      <name val="Times New Roman"/>
      <family val="1"/>
    </font>
    <font>
      <vertAlign val="superscript"/>
      <sz val="10"/>
      <name val="Times New Roman"/>
      <family val="1"/>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00"/>
        <bgColor indexed="64"/>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8"/>
      </top>
      <bottom style="medium">
        <color indexed="8"/>
      </bottom>
      <diagonal/>
    </border>
    <border>
      <left/>
      <right/>
      <top style="thin">
        <color indexed="8"/>
      </top>
      <bottom style="thin">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medium">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medium">
        <color indexed="64"/>
      </left>
      <right/>
      <top/>
      <bottom/>
      <diagonal/>
    </border>
    <border>
      <left/>
      <right style="double">
        <color indexed="64"/>
      </right>
      <top/>
      <bottom/>
      <diagonal/>
    </border>
    <border>
      <left style="double">
        <color indexed="64"/>
      </left>
      <right/>
      <top/>
      <bottom style="medium">
        <color indexed="64"/>
      </bottom>
      <diagonal/>
    </border>
    <border>
      <left/>
      <right/>
      <top/>
      <bottom style="medium">
        <color indexed="64"/>
      </bottom>
      <diagonal/>
    </border>
    <border>
      <left style="double">
        <color indexed="64"/>
      </left>
      <right/>
      <top/>
      <bottom/>
      <diagonal/>
    </border>
    <border>
      <left style="double">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double">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double">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double">
        <color indexed="64"/>
      </right>
      <top/>
      <bottom/>
      <diagonal/>
    </border>
    <border>
      <left style="double">
        <color indexed="64"/>
      </left>
      <right style="thin">
        <color indexed="64"/>
      </right>
      <top style="hair">
        <color indexed="64"/>
      </top>
      <bottom style="hair">
        <color indexed="64"/>
      </bottom>
      <diagonal/>
    </border>
    <border>
      <left style="double">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bottom style="medium">
        <color indexed="64"/>
      </bottom>
      <diagonal/>
    </border>
    <border>
      <left style="thin">
        <color indexed="64"/>
      </left>
      <right style="double">
        <color indexed="64"/>
      </right>
      <top style="hair">
        <color indexed="64"/>
      </top>
      <bottom/>
      <diagonal/>
    </border>
    <border>
      <left style="double">
        <color indexed="64"/>
      </left>
      <right style="thin">
        <color indexed="64"/>
      </right>
      <top style="hair">
        <color indexed="64"/>
      </top>
      <bottom/>
      <diagonal/>
    </border>
    <border>
      <left style="thin">
        <color indexed="64"/>
      </left>
      <right style="double">
        <color indexed="64"/>
      </right>
      <top style="hair">
        <color indexed="64"/>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double">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thin">
        <color indexed="64"/>
      </left>
      <right style="thin">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right style="medium">
        <color indexed="64"/>
      </right>
      <top style="double">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double">
        <color indexed="64"/>
      </right>
      <top/>
      <bottom style="medium">
        <color indexed="64"/>
      </bottom>
      <diagonal/>
    </border>
    <border>
      <left style="thin">
        <color indexed="64"/>
      </left>
      <right style="double">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double">
        <color indexed="64"/>
      </bottom>
      <diagonal/>
    </border>
    <border>
      <left/>
      <right style="medium">
        <color indexed="64"/>
      </right>
      <top/>
      <bottom/>
      <diagonal/>
    </border>
    <border>
      <left/>
      <right style="medium">
        <color indexed="64"/>
      </right>
      <top/>
      <bottom style="double">
        <color indexed="64"/>
      </bottom>
      <diagonal/>
    </border>
    <border>
      <left/>
      <right style="medium">
        <color indexed="64"/>
      </right>
      <top style="medium">
        <color indexed="64"/>
      </top>
      <bottom/>
      <diagonal/>
    </border>
    <border>
      <left style="double">
        <color indexed="64"/>
      </left>
      <right/>
      <top style="double">
        <color indexed="64"/>
      </top>
      <bottom/>
      <diagonal/>
    </border>
    <border>
      <left style="double">
        <color indexed="64"/>
      </left>
      <right/>
      <top style="thin">
        <color indexed="64"/>
      </top>
      <bottom/>
      <diagonal/>
    </border>
    <border>
      <left/>
      <right style="thin">
        <color indexed="64"/>
      </right>
      <top style="thin">
        <color indexed="64"/>
      </top>
      <bottom/>
      <diagonal/>
    </border>
    <border>
      <left style="double">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right/>
      <top/>
      <bottom style="thin">
        <color indexed="64"/>
      </bottom>
      <diagonal/>
    </border>
    <border>
      <left/>
      <right style="double">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double">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style="double">
        <color indexed="64"/>
      </right>
      <top/>
      <bottom style="hair">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s>
  <cellStyleXfs count="1141">
    <xf numFmtId="0" fontId="0" fillId="0" borderId="0"/>
    <xf numFmtId="169" fontId="1" fillId="0" borderId="0" applyFill="0" applyBorder="0" applyAlignment="0" applyProtection="0"/>
    <xf numFmtId="0" fontId="1" fillId="0" borderId="0" applyFill="0" applyBorder="0" applyAlignment="0" applyProtection="0"/>
    <xf numFmtId="170" fontId="1" fillId="0" borderId="0" applyFill="0" applyBorder="0" applyAlignment="0" applyProtection="0"/>
    <xf numFmtId="40" fontId="1" fillId="0" borderId="0" applyFill="0" applyBorder="0" applyAlignment="0" applyProtection="0"/>
    <xf numFmtId="38" fontId="1" fillId="0" borderId="0" applyFill="0" applyBorder="0" applyAlignment="0" applyProtection="0"/>
    <xf numFmtId="171" fontId="1" fillId="0" borderId="0" applyFill="0" applyBorder="0" applyAlignment="0" applyProtection="0"/>
    <xf numFmtId="9" fontId="1" fillId="0" borderId="0" applyFill="0" applyBorder="0" applyAlignment="0" applyProtection="0"/>
    <xf numFmtId="0" fontId="23" fillId="0" borderId="0"/>
    <xf numFmtId="0" fontId="12" fillId="2" borderId="0" applyNumberFormat="0" applyBorder="0" applyAlignment="0" applyProtection="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25" fillId="3" borderId="0" applyNumberFormat="0" applyBorder="0" applyAlignment="0" applyProtection="0"/>
    <xf numFmtId="0" fontId="25" fillId="3" borderId="0" applyNumberFormat="0" applyBorder="0" applyAlignment="0" applyProtection="0"/>
    <xf numFmtId="0" fontId="26" fillId="0" borderId="0"/>
    <xf numFmtId="0" fontId="26" fillId="0" borderId="0"/>
    <xf numFmtId="0" fontId="27" fillId="20" borderId="1" applyNumberFormat="0" applyAlignment="0" applyProtection="0"/>
    <xf numFmtId="0" fontId="27" fillId="20" borderId="1" applyNumberFormat="0" applyAlignment="0" applyProtection="0"/>
    <xf numFmtId="0" fontId="28" fillId="21" borderId="2" applyNumberFormat="0" applyAlignment="0" applyProtection="0"/>
    <xf numFmtId="0" fontId="28" fillId="21" borderId="2" applyNumberFormat="0" applyAlignment="0" applyProtection="0"/>
    <xf numFmtId="41" fontId="29"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 fillId="0" borderId="0" applyFont="0" applyFill="0" applyBorder="0" applyAlignment="0" applyProtection="0"/>
    <xf numFmtId="41" fontId="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73" fontId="1" fillId="0" borderId="0" applyFill="0" applyBorder="0" applyAlignment="0" applyProtection="0"/>
    <xf numFmtId="41" fontId="1" fillId="0" borderId="0" applyFont="0" applyFill="0" applyBorder="0" applyAlignment="0" applyProtection="0"/>
    <xf numFmtId="173" fontId="1" fillId="0" borderId="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2"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2" fillId="0" borderId="0" applyFont="0" applyFill="0" applyBorder="0" applyAlignment="0" applyProtection="0"/>
    <xf numFmtId="41" fontId="58" fillId="0" borderId="0" applyFont="0" applyFill="0" applyBorder="0" applyAlignment="0" applyProtection="0"/>
    <xf numFmtId="41" fontId="12"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2"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4"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2"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2"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2"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2"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2"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1" fontId="12"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3" fontId="29" fillId="0" borderId="0" applyFont="0" applyFill="0" applyBorder="0" applyAlignment="0" applyProtection="0"/>
    <xf numFmtId="43" fontId="58"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43"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0" fontId="1"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3" fontId="1" fillId="0" borderId="0" applyFill="0" applyBorder="0" applyAlignment="0" applyProtection="0"/>
    <xf numFmtId="44" fontId="1" fillId="0" borderId="0" applyFont="0" applyFill="0" applyBorder="0" applyAlignment="0" applyProtection="0"/>
    <xf numFmtId="5" fontId="1" fillId="0" borderId="0" applyFont="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177" fontId="1" fillId="0" borderId="0" applyFill="0" applyBorder="0" applyAlignment="0" applyProtection="0"/>
    <xf numFmtId="0" fontId="1" fillId="0" borderId="0" applyFont="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43" fontId="1" fillId="0" borderId="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2" fontId="1" fillId="0" borderId="0" applyFont="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2" fontId="1" fillId="0" borderId="0" applyFill="0" applyBorder="0" applyAlignment="0" applyProtection="0"/>
    <xf numFmtId="0" fontId="31" fillId="4" borderId="0" applyNumberFormat="0" applyBorder="0" applyAlignment="0" applyProtection="0"/>
    <xf numFmtId="0" fontId="31" fillId="4" borderId="0" applyNumberFormat="0" applyBorder="0" applyAlignment="0" applyProtection="0"/>
    <xf numFmtId="0" fontId="32" fillId="0" borderId="3" applyNumberFormat="0" applyAlignment="0" applyProtection="0"/>
    <xf numFmtId="0" fontId="32" fillId="0" borderId="4">
      <alignment horizontal="left" vertical="center"/>
    </xf>
    <xf numFmtId="0" fontId="33" fillId="0" borderId="5" applyNumberFormat="0" applyFill="0" applyAlignment="0" applyProtection="0"/>
    <xf numFmtId="0" fontId="33" fillId="0" borderId="5" applyNumberFormat="0" applyFill="0" applyAlignment="0" applyProtection="0"/>
    <xf numFmtId="0" fontId="34" fillId="0" borderId="6"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7" borderId="1" applyNumberFormat="0" applyAlignment="0" applyProtection="0"/>
    <xf numFmtId="0" fontId="36" fillId="7" borderId="1" applyNumberFormat="0" applyAlignment="0" applyProtection="0"/>
    <xf numFmtId="0" fontId="37" fillId="0" borderId="8" applyNumberFormat="0" applyFill="0" applyAlignment="0" applyProtection="0"/>
    <xf numFmtId="0" fontId="37" fillId="0" borderId="8" applyNumberFormat="0" applyFill="0" applyAlignment="0" applyProtection="0"/>
    <xf numFmtId="0" fontId="38" fillId="22" borderId="0" applyNumberFormat="0" applyBorder="0" applyAlignment="0" applyProtection="0"/>
    <xf numFmtId="0" fontId="38" fillId="22" borderId="0" applyNumberFormat="0" applyBorder="0" applyAlignment="0" applyProtection="0"/>
    <xf numFmtId="37" fontId="39" fillId="0" borderId="0"/>
    <xf numFmtId="178" fontId="40"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178" fontId="41" fillId="0" borderId="0"/>
    <xf numFmtId="0" fontId="58"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 fillId="0" borderId="0"/>
    <xf numFmtId="0" fontId="1" fillId="0" borderId="0"/>
    <xf numFmtId="0" fontId="43" fillId="0" borderId="0"/>
    <xf numFmtId="0" fontId="43" fillId="0" borderId="0"/>
    <xf numFmtId="0" fontId="43" fillId="0" borderId="0"/>
    <xf numFmtId="0" fontId="43" fillId="0" borderId="0"/>
    <xf numFmtId="0" fontId="43" fillId="0" borderId="0"/>
    <xf numFmtId="0" fontId="1" fillId="0" borderId="0"/>
    <xf numFmtId="0" fontId="1" fillId="0" borderId="0"/>
    <xf numFmtId="0" fontId="1"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2"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1" fillId="0" borderId="0" applyBorder="0"/>
    <xf numFmtId="0" fontId="1" fillId="23" borderId="9" applyNumberFormat="0" applyFont="0" applyAlignment="0" applyProtection="0"/>
    <xf numFmtId="0" fontId="1" fillId="23" borderId="9" applyNumberFormat="0" applyFont="0" applyAlignment="0" applyProtection="0"/>
    <xf numFmtId="0" fontId="45" fillId="20" borderId="10" applyNumberFormat="0" applyAlignment="0" applyProtection="0"/>
    <xf numFmtId="0" fontId="45" fillId="20" borderId="10" applyNumberFormat="0" applyAlignment="0" applyProtection="0"/>
    <xf numFmtId="9" fontId="1" fillId="0" borderId="0" applyFont="0" applyFill="0" applyBorder="0" applyAlignment="0" applyProtection="0"/>
    <xf numFmtId="9" fontId="29" fillId="0" borderId="0" applyFont="0" applyFill="0" applyBorder="0" applyAlignment="0" applyProtection="0"/>
    <xf numFmtId="179" fontId="46" fillId="0" borderId="11">
      <alignment horizontal="right" vertical="center"/>
    </xf>
    <xf numFmtId="180" fontId="1" fillId="0" borderId="11">
      <alignment horizontal="right" vertical="center"/>
    </xf>
    <xf numFmtId="181" fontId="47" fillId="0" borderId="11">
      <alignment horizontal="center"/>
    </xf>
    <xf numFmtId="0" fontId="48" fillId="0" borderId="0" applyNumberFormat="0" applyFill="0" applyBorder="0" applyAlignment="0" applyProtection="0"/>
    <xf numFmtId="0" fontId="48" fillId="0" borderId="0" applyNumberFormat="0" applyFill="0" applyBorder="0" applyAlignment="0" applyProtection="0"/>
    <xf numFmtId="0" fontId="49" fillId="0" borderId="12" applyNumberFormat="0" applyFill="0" applyAlignment="0" applyProtection="0"/>
    <xf numFmtId="0" fontId="49" fillId="0" borderId="12" applyNumberFormat="0" applyFill="0" applyAlignment="0" applyProtection="0"/>
    <xf numFmtId="182" fontId="50" fillId="0" borderId="0"/>
    <xf numFmtId="183" fontId="50" fillId="0" borderId="13"/>
    <xf numFmtId="0" fontId="51" fillId="0" borderId="0" applyNumberFormat="0" applyFill="0" applyBorder="0" applyAlignment="0" applyProtection="0"/>
    <xf numFmtId="0" fontId="51" fillId="0" borderId="0" applyNumberFormat="0" applyFill="0" applyBorder="0" applyAlignment="0" applyProtection="0"/>
    <xf numFmtId="40" fontId="1" fillId="0" borderId="0" applyFill="0" applyBorder="0" applyAlignment="0" applyProtection="0"/>
    <xf numFmtId="38"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9" fontId="1" fillId="0" borderId="0" applyFill="0" applyBorder="0" applyAlignment="0" applyProtection="0"/>
    <xf numFmtId="0" fontId="52" fillId="0" borderId="0"/>
    <xf numFmtId="184" fontId="1" fillId="0" borderId="0" applyFill="0" applyBorder="0" applyAlignment="0" applyProtection="0"/>
    <xf numFmtId="185" fontId="1" fillId="0" borderId="0" applyFill="0" applyBorder="0" applyAlignment="0" applyProtection="0"/>
    <xf numFmtId="186" fontId="1" fillId="0" borderId="0" applyFill="0" applyBorder="0" applyAlignment="0" applyProtection="0"/>
    <xf numFmtId="187" fontId="1" fillId="0" borderId="0" applyFill="0" applyBorder="0" applyAlignment="0" applyProtection="0"/>
    <xf numFmtId="0" fontId="53" fillId="0" borderId="0"/>
    <xf numFmtId="0" fontId="54" fillId="0" borderId="0"/>
    <xf numFmtId="171" fontId="1" fillId="0" borderId="0" applyFill="0" applyBorder="0" applyAlignment="0" applyProtection="0"/>
    <xf numFmtId="188" fontId="1" fillId="0" borderId="0" applyFill="0" applyBorder="0" applyAlignment="0" applyProtection="0"/>
    <xf numFmtId="189" fontId="1" fillId="0" borderId="0" applyFill="0" applyBorder="0" applyAlignment="0" applyProtection="0"/>
    <xf numFmtId="190" fontId="1" fillId="0" borderId="0" applyFill="0" applyBorder="0" applyAlignment="0" applyProtection="0"/>
  </cellStyleXfs>
  <cellXfs count="514">
    <xf numFmtId="0" fontId="0" fillId="0" borderId="0" xfId="0"/>
    <xf numFmtId="40" fontId="5" fillId="0" borderId="14" xfId="963" applyNumberFormat="1" applyFont="1" applyFill="1" applyBorder="1" applyAlignment="1">
      <alignment vertical="center"/>
    </xf>
    <xf numFmtId="0" fontId="2" fillId="0" borderId="15" xfId="963" applyFont="1" applyFill="1" applyBorder="1" applyAlignment="1">
      <alignment vertical="center"/>
    </xf>
    <xf numFmtId="41" fontId="6" fillId="0" borderId="15" xfId="963" applyNumberFormat="1" applyFont="1" applyFill="1" applyBorder="1" applyAlignment="1">
      <alignment vertical="center"/>
    </xf>
    <xf numFmtId="0" fontId="2" fillId="0" borderId="16" xfId="963" applyFont="1" applyFill="1" applyBorder="1" applyAlignment="1">
      <alignment vertical="center"/>
    </xf>
    <xf numFmtId="0" fontId="2" fillId="0" borderId="0" xfId="963" applyFont="1" applyFill="1" applyAlignment="1">
      <alignment vertical="center"/>
    </xf>
    <xf numFmtId="40" fontId="5" fillId="0" borderId="17" xfId="963" applyNumberFormat="1" applyFont="1" applyFill="1" applyBorder="1" applyAlignment="1">
      <alignment vertical="center"/>
    </xf>
    <xf numFmtId="0" fontId="2" fillId="0" borderId="0" xfId="963" applyFont="1" applyFill="1" applyBorder="1" applyAlignment="1">
      <alignment vertical="center"/>
    </xf>
    <xf numFmtId="41" fontId="6" fillId="0" borderId="0" xfId="963" applyNumberFormat="1" applyFont="1" applyFill="1" applyBorder="1" applyAlignment="1">
      <alignment vertical="center"/>
    </xf>
    <xf numFmtId="0" fontId="2" fillId="0" borderId="18" xfId="963" applyFont="1" applyFill="1" applyBorder="1" applyAlignment="1">
      <alignment vertical="center"/>
    </xf>
    <xf numFmtId="43" fontId="2" fillId="0" borderId="19" xfId="963" applyNumberFormat="1" applyFont="1" applyFill="1" applyBorder="1" applyAlignment="1">
      <alignment vertical="center"/>
    </xf>
    <xf numFmtId="0" fontId="2" fillId="0" borderId="20" xfId="963" applyFont="1" applyFill="1" applyBorder="1" applyAlignment="1">
      <alignment horizontal="center" vertical="center"/>
    </xf>
    <xf numFmtId="41" fontId="6" fillId="0" borderId="20" xfId="963" applyNumberFormat="1" applyFont="1" applyFill="1" applyBorder="1" applyAlignment="1">
      <alignment horizontal="center" vertical="center"/>
    </xf>
    <xf numFmtId="43" fontId="7" fillId="0" borderId="21" xfId="963" applyNumberFormat="1" applyFont="1" applyFill="1" applyBorder="1" applyAlignment="1">
      <alignment vertical="center"/>
    </xf>
    <xf numFmtId="0" fontId="8" fillId="0" borderId="0" xfId="963" applyFont="1" applyFill="1" applyBorder="1" applyAlignment="1">
      <alignment horizontal="center" vertical="center"/>
    </xf>
    <xf numFmtId="41" fontId="7" fillId="0" borderId="0" xfId="962" applyNumberFormat="1" applyFont="1" applyFill="1" applyBorder="1" applyAlignment="1">
      <alignment vertical="center"/>
    </xf>
    <xf numFmtId="0" fontId="5" fillId="0" borderId="17" xfId="963" applyFont="1" applyFill="1" applyBorder="1" applyAlignment="1">
      <alignment vertical="center"/>
    </xf>
    <xf numFmtId="0" fontId="6" fillId="0" borderId="0" xfId="963" applyFont="1" applyFill="1" applyBorder="1" applyAlignment="1">
      <alignment vertical="center"/>
    </xf>
    <xf numFmtId="41" fontId="7" fillId="0" borderId="0" xfId="963" applyNumberFormat="1" applyFont="1" applyFill="1" applyBorder="1" applyAlignment="1">
      <alignment horizontal="left"/>
    </xf>
    <xf numFmtId="164" fontId="7" fillId="0" borderId="0" xfId="963" applyNumberFormat="1" applyFont="1" applyFill="1" applyBorder="1" applyAlignment="1">
      <alignment horizontal="left"/>
    </xf>
    <xf numFmtId="0" fontId="2" fillId="0" borderId="0" xfId="962" applyFont="1" applyFill="1" applyAlignment="1">
      <alignment vertical="center"/>
    </xf>
    <xf numFmtId="0" fontId="11" fillId="0" borderId="22" xfId="962" applyFont="1" applyFill="1" applyBorder="1" applyAlignment="1">
      <alignment horizontal="center" vertical="center" wrapText="1"/>
    </xf>
    <xf numFmtId="0" fontId="11" fillId="0" borderId="24" xfId="962" applyFont="1" applyFill="1" applyBorder="1" applyAlignment="1">
      <alignment horizontal="center" vertical="center"/>
    </xf>
    <xf numFmtId="0" fontId="11" fillId="0" borderId="24" xfId="962" applyFont="1" applyFill="1" applyBorder="1" applyAlignment="1">
      <alignment horizontal="center" vertical="center" wrapText="1"/>
    </xf>
    <xf numFmtId="0" fontId="11" fillId="24" borderId="24" xfId="962" applyFont="1" applyFill="1" applyBorder="1" applyAlignment="1">
      <alignment horizontal="center" vertical="center" wrapText="1"/>
    </xf>
    <xf numFmtId="165" fontId="11" fillId="0" borderId="24" xfId="962" applyNumberFormat="1" applyFont="1" applyFill="1" applyBorder="1" applyAlignment="1">
      <alignment horizontal="center" vertical="center" wrapText="1"/>
    </xf>
    <xf numFmtId="165" fontId="11" fillId="0" borderId="24" xfId="354" applyNumberFormat="1" applyFont="1" applyFill="1" applyBorder="1" applyAlignment="1">
      <alignment horizontal="center" vertical="center" wrapText="1"/>
    </xf>
    <xf numFmtId="165" fontId="11" fillId="0" borderId="24" xfId="962" applyNumberFormat="1" applyFont="1" applyFill="1" applyBorder="1" applyAlignment="1">
      <alignment horizontal="right" vertical="center" wrapText="1"/>
    </xf>
    <xf numFmtId="165" fontId="11" fillId="0" borderId="25" xfId="354" applyNumberFormat="1" applyFont="1" applyFill="1" applyBorder="1" applyAlignment="1">
      <alignment horizontal="center" vertical="center" wrapText="1"/>
    </xf>
    <xf numFmtId="49" fontId="11" fillId="0" borderId="26" xfId="962" applyNumberFormat="1" applyFont="1" applyFill="1" applyBorder="1" applyAlignment="1">
      <alignment horizontal="center" vertical="center"/>
    </xf>
    <xf numFmtId="0" fontId="2" fillId="0" borderId="27" xfId="962" applyFont="1" applyFill="1" applyBorder="1" applyAlignment="1">
      <alignment vertical="center"/>
    </xf>
    <xf numFmtId="0" fontId="11" fillId="0" borderId="28" xfId="962" applyFont="1" applyFill="1" applyBorder="1" applyAlignment="1">
      <alignment vertical="center"/>
    </xf>
    <xf numFmtId="0" fontId="2" fillId="0" borderId="28" xfId="962" applyFont="1" applyFill="1" applyBorder="1" applyAlignment="1">
      <alignment vertical="center"/>
    </xf>
    <xf numFmtId="0" fontId="11" fillId="0" borderId="29" xfId="962" applyFont="1" applyFill="1" applyBorder="1" applyAlignment="1">
      <alignment vertical="center"/>
    </xf>
    <xf numFmtId="0" fontId="2" fillId="0" borderId="30" xfId="962" applyFont="1" applyFill="1" applyBorder="1" applyAlignment="1">
      <alignment horizontal="center" vertical="center"/>
    </xf>
    <xf numFmtId="43" fontId="2" fillId="0" borderId="30" xfId="962" applyNumberFormat="1" applyFont="1" applyFill="1" applyBorder="1" applyAlignment="1">
      <alignment horizontal="right" vertical="center"/>
    </xf>
    <xf numFmtId="43" fontId="13" fillId="0" borderId="30" xfId="962" applyNumberFormat="1" applyFont="1" applyFill="1" applyBorder="1" applyAlignment="1">
      <alignment horizontal="right" vertical="center"/>
    </xf>
    <xf numFmtId="43" fontId="2" fillId="24" borderId="30" xfId="962" applyNumberFormat="1" applyFont="1" applyFill="1" applyBorder="1" applyAlignment="1">
      <alignment horizontal="right" vertical="center"/>
    </xf>
    <xf numFmtId="43" fontId="2" fillId="24" borderId="30" xfId="962" applyNumberFormat="1" applyFont="1" applyFill="1" applyBorder="1" applyAlignment="1">
      <alignment vertical="center"/>
    </xf>
    <xf numFmtId="43" fontId="2" fillId="0" borderId="30" xfId="962" applyNumberFormat="1" applyFont="1" applyFill="1" applyBorder="1" applyAlignment="1">
      <alignment vertical="center"/>
    </xf>
    <xf numFmtId="43" fontId="2" fillId="24" borderId="30" xfId="354" applyNumberFormat="1" applyFont="1" applyFill="1" applyBorder="1" applyAlignment="1">
      <alignment vertical="center"/>
    </xf>
    <xf numFmtId="43" fontId="2" fillId="24" borderId="31" xfId="354" applyNumberFormat="1" applyFont="1" applyFill="1" applyBorder="1" applyAlignment="1">
      <alignment vertical="center"/>
    </xf>
    <xf numFmtId="43" fontId="2" fillId="0" borderId="32" xfId="962" applyNumberFormat="1" applyFont="1" applyFill="1" applyBorder="1" applyAlignment="1">
      <alignment horizontal="right" vertical="center"/>
    </xf>
    <xf numFmtId="43" fontId="13" fillId="0" borderId="32" xfId="962" applyNumberFormat="1" applyFont="1" applyFill="1" applyBorder="1" applyAlignment="1">
      <alignment horizontal="right" vertical="center"/>
    </xf>
    <xf numFmtId="43" fontId="2" fillId="0" borderId="32" xfId="962" applyNumberFormat="1" applyFont="1" applyFill="1" applyBorder="1" applyAlignment="1">
      <alignment vertical="center"/>
    </xf>
    <xf numFmtId="43" fontId="2" fillId="0" borderId="0" xfId="962" applyNumberFormat="1" applyFont="1" applyFill="1" applyAlignment="1">
      <alignment vertical="center"/>
    </xf>
    <xf numFmtId="43" fontId="14" fillId="25" borderId="33" xfId="962" applyNumberFormat="1" applyFont="1" applyFill="1" applyBorder="1" applyAlignment="1">
      <alignment horizontal="left" vertical="center"/>
    </xf>
    <xf numFmtId="43" fontId="11" fillId="25" borderId="33" xfId="962" applyNumberFormat="1" applyFont="1" applyFill="1" applyBorder="1" applyAlignment="1">
      <alignment vertical="center" wrapText="1"/>
    </xf>
    <xf numFmtId="0" fontId="11" fillId="25" borderId="33" xfId="909" applyFont="1" applyFill="1" applyBorder="1" applyAlignment="1">
      <alignment vertical="center" wrapText="1"/>
    </xf>
    <xf numFmtId="43" fontId="11" fillId="25" borderId="33" xfId="962" applyNumberFormat="1" applyFont="1" applyFill="1" applyBorder="1" applyAlignment="1">
      <alignment horizontal="left" vertical="center"/>
    </xf>
    <xf numFmtId="43" fontId="11" fillId="25" borderId="33" xfId="354" applyNumberFormat="1" applyFont="1" applyFill="1" applyBorder="1" applyAlignment="1">
      <alignment vertical="center" wrapText="1"/>
    </xf>
    <xf numFmtId="43" fontId="11" fillId="25" borderId="33" xfId="962" applyNumberFormat="1" applyFont="1" applyFill="1" applyBorder="1" applyAlignment="1">
      <alignment horizontal="right" vertical="center"/>
    </xf>
    <xf numFmtId="0" fontId="2" fillId="25" borderId="0" xfId="962" applyFont="1" applyFill="1" applyAlignment="1">
      <alignment vertical="center"/>
    </xf>
    <xf numFmtId="43" fontId="15" fillId="24" borderId="30" xfId="909" applyNumberFormat="1" applyFont="1" applyFill="1" applyBorder="1" applyAlignment="1">
      <alignment horizontal="right" vertical="center"/>
    </xf>
    <xf numFmtId="0" fontId="2" fillId="0" borderId="34" xfId="962" applyFont="1" applyFill="1" applyBorder="1" applyAlignment="1">
      <alignment vertical="center"/>
    </xf>
    <xf numFmtId="0" fontId="2" fillId="0" borderId="35" xfId="962" applyFont="1" applyFill="1" applyBorder="1" applyAlignment="1">
      <alignment vertical="center"/>
    </xf>
    <xf numFmtId="0" fontId="2" fillId="0" borderId="36" xfId="962" applyFont="1" applyFill="1" applyBorder="1" applyAlignment="1">
      <alignment vertical="center"/>
    </xf>
    <xf numFmtId="0" fontId="2" fillId="0" borderId="37" xfId="962" applyFont="1" applyFill="1" applyBorder="1" applyAlignment="1">
      <alignment horizontal="center" vertical="center"/>
    </xf>
    <xf numFmtId="166" fontId="2" fillId="0" borderId="37" xfId="346" applyNumberFormat="1" applyFont="1" applyFill="1" applyBorder="1" applyAlignment="1">
      <alignment vertical="center"/>
    </xf>
    <xf numFmtId="43" fontId="13" fillId="0" borderId="37" xfId="962" applyNumberFormat="1" applyFont="1" applyFill="1" applyBorder="1" applyAlignment="1">
      <alignment horizontal="right" vertical="center"/>
    </xf>
    <xf numFmtId="43" fontId="2" fillId="0" borderId="37" xfId="962" applyNumberFormat="1" applyFont="1" applyFill="1" applyBorder="1" applyAlignment="1">
      <alignment horizontal="right" vertical="center"/>
    </xf>
    <xf numFmtId="43" fontId="2" fillId="24" borderId="37" xfId="962" applyNumberFormat="1" applyFont="1" applyFill="1" applyBorder="1" applyAlignment="1">
      <alignment vertical="center"/>
    </xf>
    <xf numFmtId="43" fontId="2" fillId="0" borderId="37" xfId="962" applyNumberFormat="1" applyFont="1" applyFill="1" applyBorder="1" applyAlignment="1">
      <alignment vertical="center"/>
    </xf>
    <xf numFmtId="43" fontId="2" fillId="0" borderId="38" xfId="962" applyNumberFormat="1" applyFont="1" applyFill="1" applyBorder="1" applyAlignment="1">
      <alignment vertical="center"/>
    </xf>
    <xf numFmtId="43" fontId="2" fillId="24" borderId="37" xfId="962" applyNumberFormat="1" applyFont="1" applyFill="1" applyBorder="1" applyAlignment="1">
      <alignment horizontal="right" vertical="center"/>
    </xf>
    <xf numFmtId="43" fontId="2" fillId="24" borderId="39" xfId="962" applyNumberFormat="1" applyFont="1" applyFill="1" applyBorder="1" applyAlignment="1">
      <alignment vertical="center"/>
    </xf>
    <xf numFmtId="43" fontId="2" fillId="24" borderId="40" xfId="962" applyNumberFormat="1" applyFont="1" applyFill="1" applyBorder="1" applyAlignment="1">
      <alignment vertical="center"/>
    </xf>
    <xf numFmtId="0" fontId="2" fillId="0" borderId="41" xfId="962" applyFont="1" applyFill="1" applyBorder="1" applyAlignment="1">
      <alignment vertical="center"/>
    </xf>
    <xf numFmtId="0" fontId="2" fillId="0" borderId="42" xfId="962" applyFont="1" applyFill="1" applyBorder="1" applyAlignment="1">
      <alignment vertical="center"/>
    </xf>
    <xf numFmtId="0" fontId="2" fillId="0" borderId="43" xfId="962" applyFont="1" applyFill="1" applyBorder="1" applyAlignment="1">
      <alignment vertical="center"/>
    </xf>
    <xf numFmtId="0" fontId="2" fillId="0" borderId="38" xfId="962" applyFont="1" applyFill="1" applyBorder="1" applyAlignment="1">
      <alignment horizontal="center" vertical="center"/>
    </xf>
    <xf numFmtId="166" fontId="2" fillId="0" borderId="38" xfId="346" applyNumberFormat="1" applyFont="1" applyFill="1" applyBorder="1" applyAlignment="1">
      <alignment vertical="center"/>
    </xf>
    <xf numFmtId="43" fontId="2" fillId="0" borderId="24" xfId="962" applyNumberFormat="1" applyFont="1" applyFill="1" applyBorder="1" applyAlignment="1">
      <alignment vertical="center"/>
    </xf>
    <xf numFmtId="0" fontId="2" fillId="25" borderId="33" xfId="909" applyFont="1" applyFill="1" applyBorder="1" applyAlignment="1">
      <alignment vertical="center" wrapText="1"/>
    </xf>
    <xf numFmtId="43" fontId="11" fillId="25" borderId="44" xfId="962" applyNumberFormat="1" applyFont="1" applyFill="1" applyBorder="1" applyAlignment="1">
      <alignment horizontal="left" vertical="center"/>
    </xf>
    <xf numFmtId="43" fontId="2" fillId="25" borderId="33" xfId="962" applyNumberFormat="1" applyFont="1" applyFill="1" applyBorder="1" applyAlignment="1">
      <alignment vertical="center" wrapText="1"/>
    </xf>
    <xf numFmtId="43" fontId="2" fillId="25" borderId="33" xfId="354" applyNumberFormat="1" applyFont="1" applyFill="1" applyBorder="1" applyAlignment="1">
      <alignment vertical="center" wrapText="1"/>
    </xf>
    <xf numFmtId="43" fontId="2" fillId="0" borderId="33" xfId="962" applyNumberFormat="1" applyFont="1" applyFill="1" applyBorder="1" applyAlignment="1">
      <alignment vertical="center"/>
    </xf>
    <xf numFmtId="43" fontId="2" fillId="26" borderId="44" xfId="354" applyNumberFormat="1" applyFont="1" applyFill="1" applyBorder="1" applyAlignment="1">
      <alignment vertical="center"/>
    </xf>
    <xf numFmtId="43" fontId="2" fillId="26" borderId="45" xfId="354" applyNumberFormat="1" applyFont="1" applyFill="1" applyBorder="1" applyAlignment="1">
      <alignment vertical="center"/>
    </xf>
    <xf numFmtId="43" fontId="2" fillId="26" borderId="0" xfId="962" applyNumberFormat="1" applyFont="1" applyFill="1" applyAlignment="1">
      <alignment vertical="center"/>
    </xf>
    <xf numFmtId="0" fontId="2" fillId="26" borderId="0" xfId="962" applyFont="1" applyFill="1" applyAlignment="1">
      <alignment vertical="center"/>
    </xf>
    <xf numFmtId="49" fontId="2" fillId="26" borderId="26" xfId="962" applyNumberFormat="1" applyFont="1" applyFill="1" applyBorder="1" applyAlignment="1">
      <alignment horizontal="center" vertical="center"/>
    </xf>
    <xf numFmtId="0" fontId="2" fillId="26" borderId="27" xfId="962" applyFont="1" applyFill="1" applyBorder="1" applyAlignment="1">
      <alignment vertical="center"/>
    </xf>
    <xf numFmtId="0" fontId="11" fillId="26" borderId="29" xfId="962" applyFont="1" applyFill="1" applyBorder="1" applyAlignment="1">
      <alignment vertical="center"/>
    </xf>
    <xf numFmtId="0" fontId="2" fillId="26" borderId="28" xfId="962" applyFont="1" applyFill="1" applyBorder="1" applyAlignment="1">
      <alignment vertical="center"/>
    </xf>
    <xf numFmtId="0" fontId="11" fillId="26" borderId="28" xfId="962" applyFont="1" applyFill="1" applyBorder="1" applyAlignment="1">
      <alignment vertical="center"/>
    </xf>
    <xf numFmtId="0" fontId="2" fillId="26" borderId="30" xfId="962" applyFont="1" applyFill="1" applyBorder="1" applyAlignment="1">
      <alignment horizontal="center" vertical="center"/>
    </xf>
    <xf numFmtId="43" fontId="2" fillId="26" borderId="30" xfId="962" applyNumberFormat="1" applyFont="1" applyFill="1" applyBorder="1" applyAlignment="1">
      <alignment horizontal="right" vertical="center"/>
    </xf>
    <xf numFmtId="43" fontId="2" fillId="26" borderId="30" xfId="962" applyNumberFormat="1" applyFont="1" applyFill="1" applyBorder="1" applyAlignment="1">
      <alignment vertical="center"/>
    </xf>
    <xf numFmtId="43" fontId="13" fillId="26" borderId="30" xfId="962" applyNumberFormat="1" applyFont="1" applyFill="1" applyBorder="1" applyAlignment="1">
      <alignment horizontal="right" vertical="center"/>
    </xf>
    <xf numFmtId="43" fontId="2" fillId="26" borderId="30" xfId="909" applyNumberFormat="1" applyFont="1" applyFill="1" applyBorder="1" applyAlignment="1">
      <alignment vertical="center"/>
    </xf>
    <xf numFmtId="43" fontId="2" fillId="26" borderId="30" xfId="354" applyNumberFormat="1" applyFont="1" applyFill="1" applyBorder="1" applyAlignment="1">
      <alignment vertical="center"/>
    </xf>
    <xf numFmtId="43" fontId="2" fillId="26" borderId="31" xfId="354" applyNumberFormat="1" applyFont="1" applyFill="1" applyBorder="1" applyAlignment="1">
      <alignment vertical="center"/>
    </xf>
    <xf numFmtId="49" fontId="2" fillId="26" borderId="46" xfId="962" applyNumberFormat="1" applyFont="1" applyFill="1" applyBorder="1" applyAlignment="1">
      <alignment horizontal="center" vertical="center"/>
    </xf>
    <xf numFmtId="0" fontId="2" fillId="26" borderId="47" xfId="962" applyFont="1" applyFill="1" applyBorder="1" applyAlignment="1">
      <alignment vertical="center"/>
    </xf>
    <xf numFmtId="0" fontId="2" fillId="26" borderId="0" xfId="962" applyFont="1" applyFill="1" applyBorder="1" applyAlignment="1">
      <alignment vertical="center"/>
    </xf>
    <xf numFmtId="0" fontId="11" fillId="26" borderId="0" xfId="962" applyFont="1" applyFill="1" applyBorder="1" applyAlignment="1">
      <alignment vertical="center"/>
    </xf>
    <xf numFmtId="0" fontId="11" fillId="26" borderId="48" xfId="962" applyFont="1" applyFill="1" applyBorder="1" applyAlignment="1">
      <alignment vertical="center"/>
    </xf>
    <xf numFmtId="43" fontId="2" fillId="26" borderId="33" xfId="962" applyNumberFormat="1" applyFont="1" applyFill="1" applyBorder="1" applyAlignment="1">
      <alignment horizontal="right" vertical="center"/>
    </xf>
    <xf numFmtId="43" fontId="2" fillId="26" borderId="33" xfId="962" applyNumberFormat="1" applyFont="1" applyFill="1" applyBorder="1" applyAlignment="1">
      <alignment vertical="center"/>
    </xf>
    <xf numFmtId="43" fontId="13" fillId="26" borderId="33" xfId="962" applyNumberFormat="1" applyFont="1" applyFill="1" applyBorder="1" applyAlignment="1">
      <alignment horizontal="right" vertical="center"/>
    </xf>
    <xf numFmtId="43" fontId="2" fillId="26" borderId="33" xfId="909" applyNumberFormat="1" applyFont="1" applyFill="1" applyBorder="1" applyAlignment="1">
      <alignment vertical="center"/>
    </xf>
    <xf numFmtId="43" fontId="2" fillId="26" borderId="33" xfId="354" applyNumberFormat="1" applyFont="1" applyFill="1" applyBorder="1" applyAlignment="1">
      <alignment vertical="center"/>
    </xf>
    <xf numFmtId="43" fontId="2" fillId="26" borderId="49" xfId="354" applyNumberFormat="1" applyFont="1" applyFill="1" applyBorder="1" applyAlignment="1">
      <alignment vertical="center"/>
    </xf>
    <xf numFmtId="49" fontId="2" fillId="0" borderId="26" xfId="962" applyNumberFormat="1" applyFont="1" applyFill="1" applyBorder="1" applyAlignment="1">
      <alignment horizontal="center" vertical="center"/>
    </xf>
    <xf numFmtId="43" fontId="13" fillId="0" borderId="30" xfId="962" applyNumberFormat="1" applyFont="1" applyFill="1" applyBorder="1" applyAlignment="1">
      <alignment vertical="center"/>
    </xf>
    <xf numFmtId="49" fontId="2" fillId="0" borderId="50" xfId="962" applyNumberFormat="1" applyFont="1" applyFill="1" applyBorder="1" applyAlignment="1">
      <alignment horizontal="center" vertical="center"/>
    </xf>
    <xf numFmtId="0" fontId="2" fillId="0" borderId="37" xfId="999" applyFont="1" applyFill="1" applyBorder="1" applyAlignment="1">
      <alignment horizontal="center" vertical="center"/>
    </xf>
    <xf numFmtId="166" fontId="2" fillId="0" borderId="37" xfId="999" applyNumberFormat="1" applyFont="1" applyFill="1" applyBorder="1" applyAlignment="1">
      <alignment vertical="center"/>
    </xf>
    <xf numFmtId="43" fontId="2" fillId="24" borderId="37" xfId="909" applyNumberFormat="1" applyFont="1" applyFill="1" applyBorder="1" applyAlignment="1">
      <alignment vertical="center"/>
    </xf>
    <xf numFmtId="0" fontId="2" fillId="0" borderId="50" xfId="999" applyFont="1" applyFill="1" applyBorder="1" applyAlignment="1">
      <alignment horizontal="center" vertical="center"/>
    </xf>
    <xf numFmtId="0" fontId="2" fillId="0" borderId="35" xfId="999" applyFont="1" applyFill="1" applyBorder="1" applyAlignment="1">
      <alignment vertical="center"/>
    </xf>
    <xf numFmtId="43" fontId="14" fillId="25" borderId="47" xfId="962" applyNumberFormat="1" applyFont="1" applyFill="1" applyBorder="1" applyAlignment="1">
      <alignment horizontal="left" vertical="center"/>
    </xf>
    <xf numFmtId="0" fontId="11" fillId="0" borderId="51" xfId="962" applyFont="1" applyFill="1" applyBorder="1" applyAlignment="1">
      <alignment horizontal="center" vertical="center"/>
    </xf>
    <xf numFmtId="0" fontId="11" fillId="0" borderId="52" xfId="962" applyFont="1" applyFill="1" applyBorder="1" applyAlignment="1">
      <alignment vertical="center"/>
    </xf>
    <xf numFmtId="0" fontId="11" fillId="0" borderId="53" xfId="962" applyFont="1" applyFill="1" applyBorder="1" applyAlignment="1">
      <alignment vertical="center"/>
    </xf>
    <xf numFmtId="0" fontId="2" fillId="0" borderId="53" xfId="962" applyFont="1" applyFill="1" applyBorder="1" applyAlignment="1">
      <alignment vertical="center"/>
    </xf>
    <xf numFmtId="43" fontId="2" fillId="0" borderId="44" xfId="962" applyNumberFormat="1" applyFont="1" applyFill="1" applyBorder="1" applyAlignment="1">
      <alignment vertical="center"/>
    </xf>
    <xf numFmtId="43" fontId="2" fillId="0" borderId="44" xfId="962" applyNumberFormat="1" applyFont="1" applyFill="1" applyBorder="1" applyAlignment="1">
      <alignment horizontal="right" vertical="center"/>
    </xf>
    <xf numFmtId="43" fontId="11" fillId="0" borderId="44" xfId="962" applyNumberFormat="1" applyFont="1" applyFill="1" applyBorder="1" applyAlignment="1">
      <alignment horizontal="right" vertical="center"/>
    </xf>
    <xf numFmtId="4" fontId="2" fillId="24" borderId="44" xfId="962" applyNumberFormat="1" applyFont="1" applyFill="1" applyBorder="1" applyAlignment="1">
      <alignment horizontal="right" vertical="center"/>
    </xf>
    <xf numFmtId="43" fontId="11" fillId="24" borderId="44" xfId="962" applyNumberFormat="1" applyFont="1" applyFill="1" applyBorder="1" applyAlignment="1">
      <alignment horizontal="right" vertical="center"/>
    </xf>
    <xf numFmtId="0" fontId="2" fillId="0" borderId="21" xfId="962" applyFont="1" applyFill="1" applyBorder="1" applyAlignment="1">
      <alignment vertical="center"/>
    </xf>
    <xf numFmtId="0" fontId="2" fillId="0" borderId="0" xfId="962" applyFont="1" applyFill="1" applyBorder="1" applyAlignment="1">
      <alignment vertical="center"/>
    </xf>
    <xf numFmtId="167" fontId="2" fillId="0" borderId="0" xfId="131" applyNumberFormat="1" applyFont="1" applyFill="1" applyBorder="1" applyAlignment="1">
      <alignment vertical="center"/>
    </xf>
    <xf numFmtId="165" fontId="2" fillId="0" borderId="0" xfId="962" applyNumberFormat="1" applyFont="1" applyFill="1" applyBorder="1" applyAlignment="1">
      <alignment vertical="center"/>
    </xf>
    <xf numFmtId="165" fontId="2" fillId="0" borderId="18" xfId="354" applyNumberFormat="1" applyFont="1" applyFill="1" applyBorder="1" applyAlignment="1">
      <alignment vertical="center"/>
    </xf>
    <xf numFmtId="0" fontId="2" fillId="0" borderId="54" xfId="962" applyFont="1" applyFill="1" applyBorder="1" applyAlignment="1">
      <alignment vertical="center"/>
    </xf>
    <xf numFmtId="0" fontId="2" fillId="0" borderId="55" xfId="962" applyFont="1" applyFill="1" applyBorder="1" applyAlignment="1">
      <alignment vertical="center"/>
    </xf>
    <xf numFmtId="165" fontId="2" fillId="0" borderId="55" xfId="962" applyNumberFormat="1" applyFont="1" applyFill="1" applyBorder="1" applyAlignment="1">
      <alignment vertical="center"/>
    </xf>
    <xf numFmtId="165" fontId="2" fillId="0" borderId="56" xfId="354" applyNumberFormat="1" applyFont="1" applyFill="1" applyBorder="1" applyAlignment="1">
      <alignment vertical="center"/>
    </xf>
    <xf numFmtId="165" fontId="2" fillId="0" borderId="0" xfId="962" applyNumberFormat="1" applyFont="1" applyFill="1" applyAlignment="1">
      <alignment vertical="center"/>
    </xf>
    <xf numFmtId="165" fontId="2" fillId="0" borderId="0" xfId="354" applyNumberFormat="1" applyFont="1" applyFill="1" applyAlignment="1">
      <alignment vertical="center"/>
    </xf>
    <xf numFmtId="165" fontId="2" fillId="0" borderId="0" xfId="962" applyNumberFormat="1" applyFont="1" applyFill="1" applyAlignment="1">
      <alignment horizontal="right" vertical="center"/>
    </xf>
    <xf numFmtId="43" fontId="11" fillId="25" borderId="49" xfId="962" applyNumberFormat="1" applyFont="1" applyFill="1" applyBorder="1" applyAlignment="1">
      <alignment vertical="center" wrapText="1"/>
    </xf>
    <xf numFmtId="43" fontId="11" fillId="25" borderId="49" xfId="962" applyNumberFormat="1" applyFont="1" applyFill="1" applyBorder="1" applyAlignment="1">
      <alignment horizontal="left" vertical="center"/>
    </xf>
    <xf numFmtId="43" fontId="14" fillId="25" borderId="49" xfId="962" applyNumberFormat="1" applyFont="1" applyFill="1" applyBorder="1" applyAlignment="1">
      <alignment horizontal="left" vertical="center"/>
    </xf>
    <xf numFmtId="41" fontId="6" fillId="0" borderId="20" xfId="963" applyNumberFormat="1" applyFont="1" applyFill="1" applyBorder="1" applyAlignment="1">
      <alignment vertical="center" wrapText="1"/>
    </xf>
    <xf numFmtId="49" fontId="2" fillId="0" borderId="22" xfId="962" applyNumberFormat="1" applyFont="1" applyFill="1" applyBorder="1" applyAlignment="1">
      <alignment horizontal="center" vertical="center"/>
    </xf>
    <xf numFmtId="0" fontId="2" fillId="0" borderId="57" xfId="962" applyFont="1" applyFill="1" applyBorder="1" applyAlignment="1">
      <alignment vertical="center"/>
    </xf>
    <xf numFmtId="0" fontId="2" fillId="0" borderId="20" xfId="962" applyFont="1" applyFill="1" applyBorder="1" applyAlignment="1">
      <alignment horizontal="left" vertical="center"/>
    </xf>
    <xf numFmtId="0" fontId="2" fillId="0" borderId="20" xfId="962" applyFont="1" applyFill="1" applyBorder="1" applyAlignment="1">
      <alignment vertical="center"/>
    </xf>
    <xf numFmtId="0" fontId="2" fillId="0" borderId="23" xfId="962" applyFont="1" applyFill="1" applyBorder="1" applyAlignment="1">
      <alignment horizontal="left" vertical="center"/>
    </xf>
    <xf numFmtId="0" fontId="2" fillId="0" borderId="24" xfId="962" applyFont="1" applyFill="1" applyBorder="1" applyAlignment="1">
      <alignment horizontal="center" vertical="center"/>
    </xf>
    <xf numFmtId="166" fontId="2" fillId="0" borderId="24" xfId="999" applyNumberFormat="1" applyFont="1" applyFill="1" applyBorder="1" applyAlignment="1">
      <alignment vertical="center"/>
    </xf>
    <xf numFmtId="43" fontId="2" fillId="0" borderId="24" xfId="962" applyNumberFormat="1" applyFont="1" applyFill="1" applyBorder="1" applyAlignment="1">
      <alignment horizontal="right" vertical="center"/>
    </xf>
    <xf numFmtId="43" fontId="13" fillId="0" borderId="24" xfId="962" applyNumberFormat="1" applyFont="1" applyFill="1" applyBorder="1" applyAlignment="1">
      <alignment horizontal="right" vertical="center"/>
    </xf>
    <xf numFmtId="43" fontId="2" fillId="24" borderId="24" xfId="909" applyNumberFormat="1" applyFont="1" applyFill="1" applyBorder="1" applyAlignment="1">
      <alignment horizontal="center" vertical="center"/>
    </xf>
    <xf numFmtId="43" fontId="2" fillId="24" borderId="24" xfId="962" applyNumberFormat="1" applyFont="1" applyFill="1" applyBorder="1" applyAlignment="1">
      <alignment vertical="center"/>
    </xf>
    <xf numFmtId="43" fontId="2" fillId="24" borderId="24" xfId="962" applyNumberFormat="1" applyFont="1" applyFill="1" applyBorder="1" applyAlignment="1">
      <alignment horizontal="right" vertical="center"/>
    </xf>
    <xf numFmtId="43" fontId="2" fillId="24" borderId="25" xfId="962" applyNumberFormat="1" applyFont="1" applyFill="1" applyBorder="1" applyAlignment="1">
      <alignment vertical="center"/>
    </xf>
    <xf numFmtId="0" fontId="2" fillId="0" borderId="35" xfId="962" applyFont="1" applyFill="1" applyBorder="1" applyAlignment="1">
      <alignment horizontal="left" vertical="center"/>
    </xf>
    <xf numFmtId="0" fontId="2" fillId="0" borderId="36" xfId="962" applyFont="1" applyFill="1" applyBorder="1" applyAlignment="1">
      <alignment horizontal="left" vertical="center"/>
    </xf>
    <xf numFmtId="43" fontId="2" fillId="24" borderId="37" xfId="909" applyNumberFormat="1" applyFont="1" applyFill="1" applyBorder="1" applyAlignment="1">
      <alignment horizontal="center" vertical="center"/>
    </xf>
    <xf numFmtId="43" fontId="13" fillId="0" borderId="38" xfId="962" applyNumberFormat="1" applyFont="1" applyFill="1" applyBorder="1" applyAlignment="1">
      <alignment horizontal="right" vertical="center"/>
    </xf>
    <xf numFmtId="43" fontId="2" fillId="0" borderId="38" xfId="962" applyNumberFormat="1" applyFont="1" applyFill="1" applyBorder="1" applyAlignment="1">
      <alignment horizontal="right" vertical="center"/>
    </xf>
    <xf numFmtId="43" fontId="2" fillId="24" borderId="38" xfId="962" applyNumberFormat="1" applyFont="1" applyFill="1" applyBorder="1" applyAlignment="1">
      <alignment vertical="center"/>
    </xf>
    <xf numFmtId="43" fontId="2" fillId="24" borderId="38" xfId="962" applyNumberFormat="1" applyFont="1" applyFill="1" applyBorder="1" applyAlignment="1">
      <alignment horizontal="right" vertical="center"/>
    </xf>
    <xf numFmtId="43" fontId="2" fillId="24" borderId="58" xfId="962" applyNumberFormat="1" applyFont="1" applyFill="1" applyBorder="1" applyAlignment="1">
      <alignment vertical="center"/>
    </xf>
    <xf numFmtId="43" fontId="14" fillId="25" borderId="44" xfId="962" applyNumberFormat="1" applyFont="1" applyFill="1" applyBorder="1" applyAlignment="1">
      <alignment horizontal="left" vertical="center"/>
    </xf>
    <xf numFmtId="0" fontId="2" fillId="25" borderId="44" xfId="909" applyFont="1" applyFill="1" applyBorder="1" applyAlignment="1">
      <alignment vertical="center" wrapText="1"/>
    </xf>
    <xf numFmtId="43" fontId="2" fillId="25" borderId="44" xfId="962" applyNumberFormat="1" applyFont="1" applyFill="1" applyBorder="1" applyAlignment="1">
      <alignment vertical="center" wrapText="1"/>
    </xf>
    <xf numFmtId="43" fontId="2" fillId="25" borderId="44" xfId="354" applyNumberFormat="1" applyFont="1" applyFill="1" applyBorder="1" applyAlignment="1">
      <alignment vertical="center" wrapText="1"/>
    </xf>
    <xf numFmtId="43" fontId="11" fillId="25" borderId="44" xfId="962" applyNumberFormat="1" applyFont="1" applyFill="1" applyBorder="1" applyAlignment="1">
      <alignment horizontal="right" vertical="center"/>
    </xf>
    <xf numFmtId="43" fontId="11" fillId="25" borderId="45" xfId="962" applyNumberFormat="1" applyFont="1" applyFill="1" applyBorder="1" applyAlignment="1">
      <alignment horizontal="left" vertical="center"/>
    </xf>
    <xf numFmtId="43" fontId="2" fillId="24" borderId="38" xfId="909" applyNumberFormat="1" applyFont="1" applyFill="1" applyBorder="1" applyAlignment="1">
      <alignment vertical="center"/>
    </xf>
    <xf numFmtId="0" fontId="2" fillId="0" borderId="0" xfId="962" applyFont="1" applyFill="1" applyBorder="1" applyAlignment="1">
      <alignment horizontal="center" vertical="center"/>
    </xf>
    <xf numFmtId="43" fontId="2" fillId="0" borderId="0" xfId="962" applyNumberFormat="1" applyFont="1" applyFill="1" applyBorder="1" applyAlignment="1">
      <alignment horizontal="center" vertical="center"/>
    </xf>
    <xf numFmtId="166" fontId="2" fillId="0" borderId="38" xfId="999" applyNumberFormat="1" applyFont="1" applyFill="1" applyBorder="1" applyAlignment="1">
      <alignment vertical="center"/>
    </xf>
    <xf numFmtId="0" fontId="2" fillId="0" borderId="59" xfId="999" applyFont="1" applyFill="1" applyBorder="1" applyAlignment="1">
      <alignment horizontal="center" vertical="center"/>
    </xf>
    <xf numFmtId="0" fontId="2" fillId="0" borderId="42" xfId="999" applyFont="1" applyFill="1" applyBorder="1" applyAlignment="1">
      <alignment vertical="center"/>
    </xf>
    <xf numFmtId="0" fontId="2" fillId="0" borderId="38" xfId="999" applyFont="1" applyFill="1" applyBorder="1" applyAlignment="1">
      <alignment horizontal="center" vertical="center"/>
    </xf>
    <xf numFmtId="43" fontId="14" fillId="25" borderId="52" xfId="962" applyNumberFormat="1" applyFont="1" applyFill="1" applyBorder="1" applyAlignment="1">
      <alignment horizontal="left" vertical="center"/>
    </xf>
    <xf numFmtId="43" fontId="11" fillId="25" borderId="44" xfId="962" applyNumberFormat="1" applyFont="1" applyFill="1" applyBorder="1" applyAlignment="1">
      <alignment vertical="center" wrapText="1"/>
    </xf>
    <xf numFmtId="43" fontId="11" fillId="25" borderId="44" xfId="354" applyNumberFormat="1" applyFont="1" applyFill="1" applyBorder="1" applyAlignment="1">
      <alignment vertical="center" wrapText="1"/>
    </xf>
    <xf numFmtId="0" fontId="17" fillId="0" borderId="21" xfId="801" applyFont="1" applyFill="1" applyBorder="1" applyAlignment="1"/>
    <xf numFmtId="0" fontId="17" fillId="0" borderId="0" xfId="801" applyFont="1" applyFill="1" applyBorder="1" applyAlignment="1"/>
    <xf numFmtId="0" fontId="17" fillId="0" borderId="0" xfId="801" applyFont="1" applyFill="1" applyBorder="1" applyAlignment="1">
      <alignment horizontal="center"/>
    </xf>
    <xf numFmtId="0" fontId="2" fillId="0" borderId="0" xfId="963" applyFont="1" applyFill="1" applyBorder="1" applyAlignment="1"/>
    <xf numFmtId="0" fontId="2" fillId="0" borderId="0" xfId="963" applyFont="1" applyFill="1" applyBorder="1" applyAlignment="1">
      <alignment horizontal="center"/>
    </xf>
    <xf numFmtId="0" fontId="2" fillId="0" borderId="18" xfId="963" applyFont="1" applyFill="1" applyBorder="1" applyAlignment="1"/>
    <xf numFmtId="0" fontId="17" fillId="0" borderId="21" xfId="801" applyFont="1" applyFill="1" applyBorder="1" applyAlignment="1">
      <alignment vertical="center"/>
    </xf>
    <xf numFmtId="0" fontId="17" fillId="0" borderId="0" xfId="801" applyFont="1" applyFill="1" applyBorder="1" applyAlignment="1">
      <alignment horizontal="center" vertical="center"/>
    </xf>
    <xf numFmtId="0" fontId="17" fillId="0" borderId="0" xfId="801" applyFont="1" applyFill="1" applyBorder="1" applyAlignment="1">
      <alignment vertical="center"/>
    </xf>
    <xf numFmtId="0" fontId="2" fillId="0" borderId="0" xfId="963" applyFont="1" applyFill="1" applyBorder="1" applyAlignment="1">
      <alignment horizontal="center" vertical="center"/>
    </xf>
    <xf numFmtId="0" fontId="20" fillId="0" borderId="21" xfId="801" applyFont="1" applyFill="1" applyBorder="1" applyAlignment="1">
      <alignment vertical="center"/>
    </xf>
    <xf numFmtId="0" fontId="20" fillId="0" borderId="0" xfId="801" applyFont="1" applyFill="1" applyBorder="1" applyAlignment="1">
      <alignment horizontal="center" vertical="center"/>
    </xf>
    <xf numFmtId="0" fontId="20" fillId="0" borderId="0" xfId="801" applyFont="1" applyFill="1" applyBorder="1" applyAlignment="1">
      <alignment vertical="center"/>
    </xf>
    <xf numFmtId="41" fontId="11" fillId="0" borderId="0" xfId="963" applyNumberFormat="1" applyFont="1" applyFill="1" applyBorder="1" applyAlignment="1">
      <alignment vertical="center"/>
    </xf>
    <xf numFmtId="41" fontId="11" fillId="0" borderId="0" xfId="963" applyNumberFormat="1" applyFont="1" applyFill="1" applyBorder="1" applyAlignment="1">
      <alignment horizontal="center" vertical="center"/>
    </xf>
    <xf numFmtId="0" fontId="11" fillId="0" borderId="0" xfId="801" applyFont="1" applyFill="1" applyBorder="1" applyAlignment="1">
      <alignment horizontal="left"/>
    </xf>
    <xf numFmtId="43" fontId="11" fillId="0" borderId="0" xfId="963" applyNumberFormat="1" applyFont="1" applyFill="1" applyBorder="1" applyAlignment="1">
      <alignment vertical="center"/>
    </xf>
    <xf numFmtId="0" fontId="11" fillId="0" borderId="0" xfId="963" applyFont="1" applyFill="1" applyBorder="1" applyAlignment="1">
      <alignment horizontal="center" vertical="center"/>
    </xf>
    <xf numFmtId="0" fontId="11" fillId="0" borderId="0" xfId="963" applyFont="1" applyFill="1" applyBorder="1" applyAlignment="1">
      <alignment vertical="center"/>
    </xf>
    <xf numFmtId="0" fontId="11" fillId="0" borderId="0" xfId="963" applyFont="1" applyFill="1" applyBorder="1" applyAlignment="1">
      <alignment horizontal="left" vertical="center"/>
    </xf>
    <xf numFmtId="0" fontId="21" fillId="0" borderId="0" xfId="963" applyFont="1" applyFill="1" applyBorder="1" applyAlignment="1">
      <alignment vertical="center"/>
    </xf>
    <xf numFmtId="0" fontId="22" fillId="0" borderId="21" xfId="999" applyFont="1" applyFill="1" applyBorder="1" applyAlignment="1">
      <alignment vertical="center"/>
    </xf>
    <xf numFmtId="0" fontId="22" fillId="0" borderId="0" xfId="999" applyFont="1" applyFill="1" applyBorder="1" applyAlignment="1">
      <alignment horizontal="center" vertical="center"/>
    </xf>
    <xf numFmtId="0" fontId="22" fillId="0" borderId="0" xfId="999" applyFont="1" applyFill="1" applyBorder="1" applyAlignment="1">
      <alignment vertical="center"/>
    </xf>
    <xf numFmtId="0" fontId="22" fillId="0" borderId="0" xfId="963" applyFont="1" applyFill="1" applyBorder="1" applyAlignment="1">
      <alignment vertical="center"/>
    </xf>
    <xf numFmtId="0" fontId="22" fillId="0" borderId="0" xfId="963" applyFont="1" applyFill="1" applyBorder="1" applyAlignment="1">
      <alignment horizontal="center" vertical="center"/>
    </xf>
    <xf numFmtId="0" fontId="17" fillId="0" borderId="21" xfId="999" applyFont="1" applyFill="1" applyBorder="1" applyAlignment="1">
      <alignment vertical="center"/>
    </xf>
    <xf numFmtId="0" fontId="17" fillId="0" borderId="0" xfId="999" applyFont="1" applyFill="1" applyBorder="1" applyAlignment="1">
      <alignment horizontal="center" vertical="center"/>
    </xf>
    <xf numFmtId="0" fontId="17" fillId="0" borderId="0" xfId="999" applyFont="1" applyFill="1" applyBorder="1" applyAlignment="1">
      <alignment vertical="center"/>
    </xf>
    <xf numFmtId="43" fontId="2" fillId="0" borderId="0" xfId="963" applyNumberFormat="1" applyFont="1" applyFill="1" applyBorder="1" applyAlignment="1">
      <alignment vertical="center"/>
    </xf>
    <xf numFmtId="43" fontId="2" fillId="0" borderId="0" xfId="963" applyNumberFormat="1" applyFont="1" applyFill="1" applyBorder="1" applyAlignment="1">
      <alignment horizontal="center" vertical="center"/>
    </xf>
    <xf numFmtId="0" fontId="22" fillId="0" borderId="0" xfId="962" applyFont="1" applyFill="1" applyBorder="1" applyAlignment="1">
      <alignment horizontal="center" vertical="center"/>
    </xf>
    <xf numFmtId="0" fontId="11" fillId="0" borderId="0" xfId="962" applyFont="1" applyFill="1" applyBorder="1" applyAlignment="1">
      <alignment horizontal="center" vertical="center"/>
    </xf>
    <xf numFmtId="43" fontId="15" fillId="0" borderId="30" xfId="909" applyNumberFormat="1" applyFont="1" applyFill="1" applyBorder="1" applyAlignment="1">
      <alignment horizontal="right" vertical="center"/>
    </xf>
    <xf numFmtId="43" fontId="2" fillId="0" borderId="30" xfId="354" applyNumberFormat="1" applyFont="1" applyFill="1" applyBorder="1" applyAlignment="1">
      <alignment vertical="center"/>
    </xf>
    <xf numFmtId="43" fontId="2" fillId="0" borderId="31" xfId="354" applyNumberFormat="1" applyFont="1" applyFill="1" applyBorder="1" applyAlignment="1">
      <alignment vertical="center"/>
    </xf>
    <xf numFmtId="0" fontId="59" fillId="0" borderId="50" xfId="0" applyFont="1" applyFill="1" applyBorder="1" applyAlignment="1">
      <alignment horizontal="center" vertical="center"/>
    </xf>
    <xf numFmtId="43" fontId="2" fillId="0" borderId="37" xfId="909" applyNumberFormat="1" applyFont="1" applyFill="1" applyBorder="1" applyAlignment="1">
      <alignment horizontal="right" vertical="center"/>
    </xf>
    <xf numFmtId="43" fontId="2" fillId="0" borderId="39" xfId="962" applyNumberFormat="1" applyFont="1" applyFill="1" applyBorder="1" applyAlignment="1">
      <alignment vertical="center"/>
    </xf>
    <xf numFmtId="0" fontId="59" fillId="0" borderId="46" xfId="0" applyFont="1" applyFill="1" applyBorder="1" applyAlignment="1">
      <alignment horizontal="center" vertical="center"/>
    </xf>
    <xf numFmtId="0" fontId="2" fillId="0" borderId="47" xfId="962" applyFont="1" applyFill="1" applyBorder="1" applyAlignment="1">
      <alignment vertical="center"/>
    </xf>
    <xf numFmtId="0" fontId="2" fillId="0" borderId="48" xfId="962" applyFont="1" applyFill="1" applyBorder="1" applyAlignment="1">
      <alignment vertical="center"/>
    </xf>
    <xf numFmtId="0" fontId="2" fillId="0" borderId="33" xfId="962" applyFont="1" applyFill="1" applyBorder="1" applyAlignment="1">
      <alignment horizontal="center" vertical="center"/>
    </xf>
    <xf numFmtId="166" fontId="2" fillId="0" borderId="33" xfId="346" applyNumberFormat="1" applyFont="1" applyFill="1" applyBorder="1" applyAlignment="1">
      <alignment vertical="center"/>
    </xf>
    <xf numFmtId="43" fontId="13" fillId="0" borderId="33" xfId="962" applyNumberFormat="1" applyFont="1" applyFill="1" applyBorder="1" applyAlignment="1">
      <alignment horizontal="right" vertical="center"/>
    </xf>
    <xf numFmtId="43" fontId="2" fillId="0" borderId="33" xfId="962" applyNumberFormat="1" applyFont="1" applyFill="1" applyBorder="1" applyAlignment="1">
      <alignment horizontal="right" vertical="center"/>
    </xf>
    <xf numFmtId="43" fontId="2" fillId="0" borderId="33" xfId="909" applyNumberFormat="1" applyFont="1" applyFill="1" applyBorder="1" applyAlignment="1">
      <alignment horizontal="right" vertical="center"/>
    </xf>
    <xf numFmtId="43" fontId="2" fillId="0" borderId="49" xfId="962" applyNumberFormat="1" applyFont="1" applyFill="1" applyBorder="1" applyAlignment="1">
      <alignment vertical="center"/>
    </xf>
    <xf numFmtId="0" fontId="59" fillId="0" borderId="59" xfId="0" applyFont="1" applyFill="1" applyBorder="1" applyAlignment="1">
      <alignment horizontal="center" vertical="center"/>
    </xf>
    <xf numFmtId="43" fontId="2" fillId="0" borderId="32" xfId="909" applyNumberFormat="1" applyFont="1" applyFill="1" applyBorder="1" applyAlignment="1">
      <alignment horizontal="right" vertical="center"/>
    </xf>
    <xf numFmtId="43" fontId="2" fillId="0" borderId="60" xfId="962" applyNumberFormat="1" applyFont="1" applyFill="1" applyBorder="1" applyAlignment="1">
      <alignment vertical="center"/>
    </xf>
    <xf numFmtId="168" fontId="11" fillId="0" borderId="0" xfId="131" applyNumberFormat="1" applyFont="1" applyFill="1" applyBorder="1" applyAlignment="1">
      <alignment horizontal="center" vertical="center"/>
    </xf>
    <xf numFmtId="168" fontId="20" fillId="0" borderId="0" xfId="131" applyNumberFormat="1" applyFont="1" applyFill="1" applyBorder="1" applyAlignment="1">
      <alignment horizontal="center"/>
    </xf>
    <xf numFmtId="43" fontId="56" fillId="0" borderId="0" xfId="962" applyNumberFormat="1" applyFont="1" applyFill="1" applyBorder="1" applyAlignment="1">
      <alignment horizontal="center" vertical="center"/>
    </xf>
    <xf numFmtId="0" fontId="20" fillId="0" borderId="21" xfId="801" applyFont="1" applyFill="1" applyBorder="1"/>
    <xf numFmtId="43" fontId="11" fillId="0" borderId="0" xfId="962" applyNumberFormat="1" applyFont="1" applyFill="1" applyBorder="1" applyAlignment="1">
      <alignment horizontal="center" vertical="center"/>
    </xf>
    <xf numFmtId="0" fontId="22" fillId="0" borderId="21" xfId="999" applyFont="1" applyFill="1" applyBorder="1" applyAlignment="1"/>
    <xf numFmtId="0" fontId="21" fillId="0" borderId="0" xfId="962" applyFont="1" applyFill="1" applyBorder="1" applyAlignment="1">
      <alignment horizontal="center" vertical="center"/>
    </xf>
    <xf numFmtId="0" fontId="21" fillId="0" borderId="0" xfId="962" applyFont="1" applyFill="1" applyBorder="1" applyAlignment="1">
      <alignment vertical="center"/>
    </xf>
    <xf numFmtId="0" fontId="20" fillId="0" borderId="0" xfId="962" applyFont="1" applyFill="1" applyBorder="1" applyAlignment="1">
      <alignment horizontal="center" vertical="center"/>
    </xf>
    <xf numFmtId="43" fontId="20" fillId="0" borderId="0" xfId="962" applyNumberFormat="1" applyFont="1" applyFill="1" applyBorder="1" applyAlignment="1">
      <alignment horizontal="center" vertical="center"/>
    </xf>
    <xf numFmtId="43" fontId="20" fillId="0" borderId="0" xfId="962" applyNumberFormat="1" applyFont="1" applyFill="1" applyBorder="1" applyAlignment="1">
      <alignment vertical="center"/>
    </xf>
    <xf numFmtId="43" fontId="2" fillId="25" borderId="45" xfId="962" applyNumberFormat="1" applyFont="1" applyFill="1" applyBorder="1" applyAlignment="1">
      <alignment vertical="center" wrapText="1"/>
    </xf>
    <xf numFmtId="43" fontId="14" fillId="25" borderId="45" xfId="962" applyNumberFormat="1" applyFont="1" applyFill="1" applyBorder="1" applyAlignment="1">
      <alignment horizontal="left" vertical="center"/>
    </xf>
    <xf numFmtId="0" fontId="11" fillId="0" borderId="0" xfId="962" applyFont="1" applyFill="1" applyBorder="1" applyAlignment="1">
      <alignment vertical="center"/>
    </xf>
    <xf numFmtId="0" fontId="2" fillId="26" borderId="42" xfId="962" applyFont="1" applyFill="1" applyBorder="1" applyAlignment="1">
      <alignment vertical="center"/>
    </xf>
    <xf numFmtId="43" fontId="11" fillId="0" borderId="24" xfId="962" applyNumberFormat="1" applyFont="1" applyFill="1" applyBorder="1" applyAlignment="1">
      <alignment horizontal="right" vertical="center"/>
    </xf>
    <xf numFmtId="4" fontId="2" fillId="24" borderId="24" xfId="962" applyNumberFormat="1" applyFont="1" applyFill="1" applyBorder="1" applyAlignment="1">
      <alignment horizontal="right" vertical="center"/>
    </xf>
    <xf numFmtId="43" fontId="11" fillId="24" borderId="24" xfId="962" applyNumberFormat="1" applyFont="1" applyFill="1" applyBorder="1" applyAlignment="1">
      <alignment horizontal="right" vertical="center"/>
    </xf>
    <xf numFmtId="43" fontId="2" fillId="0" borderId="40" xfId="962" applyNumberFormat="1" applyFont="1" applyFill="1" applyBorder="1" applyAlignment="1">
      <alignment vertical="center"/>
    </xf>
    <xf numFmtId="43" fontId="14" fillId="28" borderId="44" xfId="962" applyNumberFormat="1" applyFont="1" applyFill="1" applyBorder="1" applyAlignment="1">
      <alignment horizontal="left" vertical="center"/>
    </xf>
    <xf numFmtId="43" fontId="14" fillId="28" borderId="52" xfId="962" applyNumberFormat="1" applyFont="1" applyFill="1" applyBorder="1" applyAlignment="1">
      <alignment horizontal="left" vertical="center"/>
    </xf>
    <xf numFmtId="0" fontId="2" fillId="28" borderId="44" xfId="909" applyFont="1" applyFill="1" applyBorder="1" applyAlignment="1">
      <alignment vertical="center" wrapText="1"/>
    </xf>
    <xf numFmtId="43" fontId="11" fillId="28" borderId="44" xfId="962" applyNumberFormat="1" applyFont="1" applyFill="1" applyBorder="1" applyAlignment="1">
      <alignment horizontal="left" vertical="center"/>
    </xf>
    <xf numFmtId="43" fontId="2" fillId="28" borderId="44" xfId="962" applyNumberFormat="1" applyFont="1" applyFill="1" applyBorder="1" applyAlignment="1">
      <alignment vertical="center"/>
    </xf>
    <xf numFmtId="43" fontId="11" fillId="28" borderId="44" xfId="354" applyNumberFormat="1" applyFont="1" applyFill="1" applyBorder="1" applyAlignment="1">
      <alignment vertical="center" wrapText="1"/>
    </xf>
    <xf numFmtId="43" fontId="11" fillId="28" borderId="44" xfId="962" applyNumberFormat="1" applyFont="1" applyFill="1" applyBorder="1" applyAlignment="1">
      <alignment horizontal="right" vertical="center"/>
    </xf>
    <xf numFmtId="43" fontId="14" fillId="28" borderId="45" xfId="962" applyNumberFormat="1" applyFont="1" applyFill="1" applyBorder="1" applyAlignment="1">
      <alignment horizontal="left" vertical="center"/>
    </xf>
    <xf numFmtId="43" fontId="2" fillId="28" borderId="44" xfId="962" applyNumberFormat="1" applyFont="1" applyFill="1" applyBorder="1" applyAlignment="1">
      <alignment vertical="center" wrapText="1"/>
    </xf>
    <xf numFmtId="43" fontId="2" fillId="28" borderId="44" xfId="354" applyNumberFormat="1" applyFont="1" applyFill="1" applyBorder="1" applyAlignment="1">
      <alignment vertical="center" wrapText="1"/>
    </xf>
    <xf numFmtId="43" fontId="2" fillId="28" borderId="45" xfId="962" applyNumberFormat="1" applyFont="1" applyFill="1" applyBorder="1" applyAlignment="1">
      <alignment vertical="center" wrapText="1"/>
    </xf>
    <xf numFmtId="49" fontId="2" fillId="0" borderId="108" xfId="962" applyNumberFormat="1" applyFont="1" applyFill="1" applyBorder="1" applyAlignment="1">
      <alignment horizontal="center" vertical="center"/>
    </xf>
    <xf numFmtId="0" fontId="2" fillId="0" borderId="109" xfId="962" applyFont="1" applyFill="1" applyBorder="1" applyAlignment="1">
      <alignment vertical="center"/>
    </xf>
    <xf numFmtId="0" fontId="11" fillId="0" borderId="110" xfId="962" applyFont="1" applyFill="1" applyBorder="1" applyAlignment="1">
      <alignment vertical="center"/>
    </xf>
    <xf numFmtId="0" fontId="2" fillId="0" borderId="111" xfId="962" applyFont="1" applyFill="1" applyBorder="1" applyAlignment="1">
      <alignment vertical="center"/>
    </xf>
    <xf numFmtId="0" fontId="11" fillId="0" borderId="111" xfId="962" applyFont="1" applyFill="1" applyBorder="1" applyAlignment="1">
      <alignment vertical="center"/>
    </xf>
    <xf numFmtId="0" fontId="2" fillId="0" borderId="40" xfId="962" applyFont="1" applyFill="1" applyBorder="1" applyAlignment="1">
      <alignment horizontal="center" vertical="center"/>
    </xf>
    <xf numFmtId="43" fontId="2" fillId="0" borderId="40" xfId="962" applyNumberFormat="1" applyFont="1" applyFill="1" applyBorder="1" applyAlignment="1">
      <alignment horizontal="right" vertical="center"/>
    </xf>
    <xf numFmtId="43" fontId="13" fillId="0" borderId="40" xfId="962" applyNumberFormat="1" applyFont="1" applyFill="1" applyBorder="1" applyAlignment="1">
      <alignment vertical="center"/>
    </xf>
    <xf numFmtId="43" fontId="2" fillId="26" borderId="40" xfId="909" applyNumberFormat="1" applyFont="1" applyFill="1" applyBorder="1" applyAlignment="1">
      <alignment vertical="center"/>
    </xf>
    <xf numFmtId="43" fontId="2" fillId="24" borderId="40" xfId="354" applyNumberFormat="1" applyFont="1" applyFill="1" applyBorder="1" applyAlignment="1">
      <alignment vertical="center"/>
    </xf>
    <xf numFmtId="43" fontId="2" fillId="24" borderId="40" xfId="962" applyNumberFormat="1" applyFont="1" applyFill="1" applyBorder="1" applyAlignment="1">
      <alignment horizontal="right" vertical="center"/>
    </xf>
    <xf numFmtId="43" fontId="2" fillId="24" borderId="112" xfId="354" applyNumberFormat="1" applyFont="1" applyFill="1" applyBorder="1" applyAlignment="1">
      <alignment vertical="center"/>
    </xf>
    <xf numFmtId="49" fontId="2" fillId="26" borderId="108" xfId="962" applyNumberFormat="1" applyFont="1" applyFill="1" applyBorder="1" applyAlignment="1">
      <alignment horizontal="center" vertical="center"/>
    </xf>
    <xf numFmtId="0" fontId="2" fillId="26" borderId="109" xfId="962" applyFont="1" applyFill="1" applyBorder="1" applyAlignment="1">
      <alignment vertical="center"/>
    </xf>
    <xf numFmtId="0" fontId="11" fillId="26" borderId="110" xfId="962" applyFont="1" applyFill="1" applyBorder="1" applyAlignment="1">
      <alignment vertical="center"/>
    </xf>
    <xf numFmtId="0" fontId="2" fillId="26" borderId="111" xfId="962" applyFont="1" applyFill="1" applyBorder="1" applyAlignment="1">
      <alignment vertical="center"/>
    </xf>
    <xf numFmtId="0" fontId="11" fillId="26" borderId="111" xfId="962" applyFont="1" applyFill="1" applyBorder="1" applyAlignment="1">
      <alignment vertical="center"/>
    </xf>
    <xf numFmtId="0" fontId="2" fillId="26" borderId="40" xfId="962" applyFont="1" applyFill="1" applyBorder="1" applyAlignment="1">
      <alignment horizontal="center" vertical="center"/>
    </xf>
    <xf numFmtId="43" fontId="2" fillId="26" borderId="40" xfId="962" applyNumberFormat="1" applyFont="1" applyFill="1" applyBorder="1" applyAlignment="1">
      <alignment horizontal="right" vertical="center"/>
    </xf>
    <xf numFmtId="43" fontId="2" fillId="26" borderId="40" xfId="962" applyNumberFormat="1" applyFont="1" applyFill="1" applyBorder="1" applyAlignment="1">
      <alignment vertical="center"/>
    </xf>
    <xf numFmtId="43" fontId="13" fillId="26" borderId="40" xfId="962" applyNumberFormat="1" applyFont="1" applyFill="1" applyBorder="1" applyAlignment="1">
      <alignment horizontal="right" vertical="center"/>
    </xf>
    <xf numFmtId="43" fontId="2" fillId="26" borderId="40" xfId="354" applyNumberFormat="1" applyFont="1" applyFill="1" applyBorder="1" applyAlignment="1">
      <alignment vertical="center"/>
    </xf>
    <xf numFmtId="43" fontId="2" fillId="26" borderId="112" xfId="354" applyNumberFormat="1" applyFont="1" applyFill="1" applyBorder="1" applyAlignment="1">
      <alignment vertical="center"/>
    </xf>
    <xf numFmtId="43" fontId="2" fillId="0" borderId="38" xfId="909" applyNumberFormat="1" applyFont="1" applyFill="1" applyBorder="1" applyAlignment="1">
      <alignment horizontal="right" vertical="center"/>
    </xf>
    <xf numFmtId="43" fontId="2" fillId="0" borderId="58" xfId="962" applyNumberFormat="1" applyFont="1" applyFill="1" applyBorder="1" applyAlignment="1">
      <alignment vertical="center"/>
    </xf>
    <xf numFmtId="43" fontId="11" fillId="28" borderId="45" xfId="962" applyNumberFormat="1" applyFont="1" applyFill="1" applyBorder="1" applyAlignment="1">
      <alignment horizontal="left" vertical="center"/>
    </xf>
    <xf numFmtId="43" fontId="13" fillId="0" borderId="40" xfId="962" applyNumberFormat="1" applyFont="1" applyFill="1" applyBorder="1" applyAlignment="1">
      <alignment horizontal="right" vertical="center"/>
    </xf>
    <xf numFmtId="43" fontId="15" fillId="24" borderId="40" xfId="909" applyNumberFormat="1" applyFont="1" applyFill="1" applyBorder="1" applyAlignment="1">
      <alignment horizontal="right" vertical="center"/>
    </xf>
    <xf numFmtId="191" fontId="11" fillId="0" borderId="0" xfId="962" applyNumberFormat="1" applyFont="1" applyFill="1" applyBorder="1" applyAlignment="1">
      <alignment horizontal="center" vertical="center"/>
    </xf>
    <xf numFmtId="43" fontId="2" fillId="0" borderId="0" xfId="963" applyNumberFormat="1" applyFont="1" applyFill="1" applyBorder="1" applyAlignment="1"/>
    <xf numFmtId="0" fontId="11" fillId="0" borderId="23" xfId="962" applyFont="1" applyFill="1" applyBorder="1" applyAlignment="1">
      <alignment horizontal="center" vertical="center" wrapText="1"/>
    </xf>
    <xf numFmtId="12" fontId="2" fillId="0" borderId="0" xfId="962" applyNumberFormat="1" applyFont="1" applyFill="1" applyAlignment="1">
      <alignment vertical="center"/>
    </xf>
    <xf numFmtId="43" fontId="2" fillId="24" borderId="44" xfId="962" applyNumberFormat="1" applyFont="1" applyFill="1" applyBorder="1" applyAlignment="1">
      <alignment vertical="center"/>
    </xf>
    <xf numFmtId="43" fontId="14" fillId="29" borderId="44" xfId="962" applyNumberFormat="1" applyFont="1" applyFill="1" applyBorder="1" applyAlignment="1">
      <alignment horizontal="left" vertical="center"/>
    </xf>
    <xf numFmtId="43" fontId="2" fillId="29" borderId="44" xfId="962" applyNumberFormat="1" applyFont="1" applyFill="1" applyBorder="1" applyAlignment="1">
      <alignment vertical="center"/>
    </xf>
    <xf numFmtId="43" fontId="2" fillId="29" borderId="44" xfId="354" applyNumberFormat="1" applyFont="1" applyFill="1" applyBorder="1" applyAlignment="1">
      <alignment vertical="center" wrapText="1"/>
    </xf>
    <xf numFmtId="43" fontId="11" fillId="29" borderId="44" xfId="962" applyNumberFormat="1" applyFont="1" applyFill="1" applyBorder="1" applyAlignment="1">
      <alignment horizontal="right" vertical="center"/>
    </xf>
    <xf numFmtId="43" fontId="14" fillId="29" borderId="45" xfId="962" applyNumberFormat="1" applyFont="1" applyFill="1" applyBorder="1" applyAlignment="1">
      <alignment horizontal="left" vertical="center"/>
    </xf>
    <xf numFmtId="43" fontId="14" fillId="29" borderId="52" xfId="962" applyNumberFormat="1" applyFont="1" applyFill="1" applyBorder="1" applyAlignment="1">
      <alignment horizontal="left" vertical="center"/>
    </xf>
    <xf numFmtId="43" fontId="11" fillId="29" borderId="44" xfId="354" applyNumberFormat="1" applyFont="1" applyFill="1" applyBorder="1" applyAlignment="1">
      <alignment vertical="center" wrapText="1"/>
    </xf>
    <xf numFmtId="43" fontId="11" fillId="29" borderId="44" xfId="962" applyNumberFormat="1" applyFont="1" applyFill="1" applyBorder="1" applyAlignment="1">
      <alignment horizontal="left" vertical="center"/>
    </xf>
    <xf numFmtId="43" fontId="11" fillId="29" borderId="45" xfId="962" applyNumberFormat="1" applyFont="1" applyFill="1" applyBorder="1" applyAlignment="1">
      <alignment horizontal="left" vertical="center"/>
    </xf>
    <xf numFmtId="49" fontId="2" fillId="0" borderId="59" xfId="962" applyNumberFormat="1" applyFont="1" applyFill="1" applyBorder="1" applyAlignment="1">
      <alignment horizontal="center" vertical="center"/>
    </xf>
    <xf numFmtId="43" fontId="2" fillId="29" borderId="44" xfId="962" applyNumberFormat="1" applyFont="1" applyFill="1" applyBorder="1" applyAlignment="1">
      <alignment vertical="center" wrapText="1"/>
    </xf>
    <xf numFmtId="43" fontId="2" fillId="29" borderId="45" xfId="962" applyNumberFormat="1" applyFont="1" applyFill="1" applyBorder="1" applyAlignment="1">
      <alignment vertical="center" wrapText="1"/>
    </xf>
    <xf numFmtId="0" fontId="11" fillId="0" borderId="19" xfId="962" applyFont="1" applyFill="1" applyBorder="1" applyAlignment="1">
      <alignment horizontal="center" vertical="center"/>
    </xf>
    <xf numFmtId="0" fontId="11" fillId="0" borderId="57" xfId="962" applyFont="1" applyFill="1" applyBorder="1" applyAlignment="1">
      <alignment vertical="center"/>
    </xf>
    <xf numFmtId="0" fontId="11" fillId="0" borderId="20" xfId="962" applyFont="1" applyFill="1" applyBorder="1" applyAlignment="1">
      <alignment vertical="center"/>
    </xf>
    <xf numFmtId="43" fontId="2" fillId="26" borderId="24" xfId="354" applyNumberFormat="1" applyFont="1" applyFill="1" applyBorder="1" applyAlignment="1">
      <alignment vertical="center"/>
    </xf>
    <xf numFmtId="43" fontId="2" fillId="26" borderId="25" xfId="354" applyNumberFormat="1" applyFont="1" applyFill="1" applyBorder="1" applyAlignment="1">
      <alignment vertical="center"/>
    </xf>
    <xf numFmtId="49" fontId="2" fillId="0" borderId="46" xfId="962" applyNumberFormat="1" applyFont="1" applyFill="1" applyBorder="1" applyAlignment="1">
      <alignment horizontal="center" vertical="center"/>
    </xf>
    <xf numFmtId="0" fontId="2" fillId="0" borderId="0" xfId="962" applyFont="1" applyFill="1" applyBorder="1" applyAlignment="1">
      <alignment horizontal="left" vertical="center"/>
    </xf>
    <xf numFmtId="0" fontId="2" fillId="0" borderId="48" xfId="962" applyFont="1" applyFill="1" applyBorder="1" applyAlignment="1">
      <alignment horizontal="left" vertical="center"/>
    </xf>
    <xf numFmtId="166" fontId="2" fillId="0" borderId="33" xfId="999" applyNumberFormat="1" applyFont="1" applyFill="1" applyBorder="1" applyAlignment="1">
      <alignment vertical="center"/>
    </xf>
    <xf numFmtId="43" fontId="2" fillId="24" borderId="33" xfId="962" applyNumberFormat="1" applyFont="1" applyFill="1" applyBorder="1" applyAlignment="1">
      <alignment vertical="center"/>
    </xf>
    <xf numFmtId="43" fontId="2" fillId="24" borderId="33" xfId="962" applyNumberFormat="1" applyFont="1" applyFill="1" applyBorder="1" applyAlignment="1">
      <alignment horizontal="right" vertical="center"/>
    </xf>
    <xf numFmtId="43" fontId="2" fillId="0" borderId="40" xfId="354" applyNumberFormat="1" applyFont="1" applyFill="1" applyBorder="1" applyAlignment="1">
      <alignment vertical="center"/>
    </xf>
    <xf numFmtId="43" fontId="2" fillId="0" borderId="112" xfId="354" applyNumberFormat="1" applyFont="1" applyFill="1" applyBorder="1" applyAlignment="1">
      <alignment vertical="center"/>
    </xf>
    <xf numFmtId="43" fontId="11" fillId="29" borderId="44" xfId="962" applyNumberFormat="1" applyFont="1" applyFill="1" applyBorder="1" applyAlignment="1">
      <alignment vertical="center" wrapText="1"/>
    </xf>
    <xf numFmtId="43" fontId="11" fillId="29" borderId="45" xfId="962" applyNumberFormat="1" applyFont="1" applyFill="1" applyBorder="1" applyAlignment="1">
      <alignment vertical="center" wrapText="1"/>
    </xf>
    <xf numFmtId="43" fontId="14" fillId="29" borderId="33" xfId="962" applyNumberFormat="1" applyFont="1" applyFill="1" applyBorder="1" applyAlignment="1">
      <alignment horizontal="left" vertical="center"/>
    </xf>
    <xf numFmtId="43" fontId="11" fillId="29" borderId="33" xfId="962" applyNumberFormat="1" applyFont="1" applyFill="1" applyBorder="1" applyAlignment="1">
      <alignment vertical="center" wrapText="1"/>
    </xf>
    <xf numFmtId="43" fontId="11" fillId="29" borderId="33" xfId="354" applyNumberFormat="1" applyFont="1" applyFill="1" applyBorder="1" applyAlignment="1">
      <alignment vertical="center" wrapText="1"/>
    </xf>
    <xf numFmtId="43" fontId="11" fillId="29" borderId="33" xfId="962" applyNumberFormat="1" applyFont="1" applyFill="1" applyBorder="1" applyAlignment="1">
      <alignment horizontal="right" vertical="center"/>
    </xf>
    <xf numFmtId="43" fontId="11" fillId="29" borderId="33" xfId="962" applyNumberFormat="1" applyFont="1" applyFill="1" applyBorder="1" applyAlignment="1">
      <alignment horizontal="left" vertical="center"/>
    </xf>
    <xf numFmtId="43" fontId="2" fillId="24" borderId="49" xfId="962" applyNumberFormat="1" applyFont="1" applyFill="1" applyBorder="1" applyAlignment="1">
      <alignment vertical="center"/>
    </xf>
    <xf numFmtId="43" fontId="11" fillId="29" borderId="44" xfId="962" applyNumberFormat="1" applyFont="1" applyFill="1" applyBorder="1" applyAlignment="1">
      <alignment horizontal="right" vertical="center" wrapText="1"/>
    </xf>
    <xf numFmtId="43" fontId="14" fillId="29" borderId="44" xfId="962" applyNumberFormat="1" applyFont="1" applyFill="1" applyBorder="1" applyAlignment="1">
      <alignment horizontal="right" vertical="center"/>
    </xf>
    <xf numFmtId="43" fontId="2" fillId="29" borderId="44" xfId="962" applyNumberFormat="1" applyFont="1" applyFill="1" applyBorder="1" applyAlignment="1">
      <alignment horizontal="right" vertical="center" wrapText="1"/>
    </xf>
    <xf numFmtId="0" fontId="11" fillId="0" borderId="23" xfId="962" applyFont="1" applyFill="1" applyBorder="1" applyAlignment="1">
      <alignment horizontal="center" vertical="center" wrapText="1"/>
    </xf>
    <xf numFmtId="41" fontId="7" fillId="0" borderId="0" xfId="963" applyNumberFormat="1" applyFont="1" applyFill="1" applyBorder="1" applyAlignment="1">
      <alignment horizontal="left" vertical="center"/>
    </xf>
    <xf numFmtId="164" fontId="7" fillId="0" borderId="0" xfId="963" applyNumberFormat="1" applyFont="1" applyFill="1" applyBorder="1" applyAlignment="1">
      <alignment horizontal="left" vertical="center"/>
    </xf>
    <xf numFmtId="168" fontId="20" fillId="0" borderId="0" xfId="131" applyNumberFormat="1" applyFont="1" applyFill="1" applyBorder="1" applyAlignment="1">
      <alignment horizontal="center" vertical="center"/>
    </xf>
    <xf numFmtId="0" fontId="11" fillId="0" borderId="0" xfId="801" applyFont="1" applyFill="1" applyBorder="1" applyAlignment="1">
      <alignment horizontal="left" vertical="center"/>
    </xf>
    <xf numFmtId="43" fontId="2" fillId="29" borderId="44" xfId="962" applyNumberFormat="1" applyFont="1" applyFill="1" applyBorder="1" applyAlignment="1">
      <alignment horizontal="right" vertical="center"/>
    </xf>
    <xf numFmtId="43" fontId="2" fillId="24" borderId="44" xfId="962" applyNumberFormat="1" applyFont="1" applyFill="1" applyBorder="1" applyAlignment="1">
      <alignment horizontal="right" vertical="center"/>
    </xf>
    <xf numFmtId="192" fontId="2" fillId="0" borderId="0" xfId="962" applyNumberFormat="1" applyFont="1" applyFill="1" applyAlignment="1">
      <alignment vertical="center"/>
    </xf>
    <xf numFmtId="193" fontId="2" fillId="0" borderId="0" xfId="962" applyNumberFormat="1" applyFont="1" applyFill="1" applyAlignment="1">
      <alignment vertical="center"/>
    </xf>
    <xf numFmtId="43" fontId="11" fillId="26" borderId="45" xfId="354" applyNumberFormat="1" applyFont="1" applyFill="1" applyBorder="1" applyAlignment="1">
      <alignment vertical="center"/>
    </xf>
    <xf numFmtId="43" fontId="2" fillId="30" borderId="37" xfId="962" applyNumberFormat="1" applyFont="1" applyFill="1" applyBorder="1" applyAlignment="1">
      <alignment horizontal="right" vertical="center"/>
    </xf>
    <xf numFmtId="0" fontId="11" fillId="0" borderId="23" xfId="962" applyFont="1" applyFill="1" applyBorder="1" applyAlignment="1">
      <alignment horizontal="center" vertical="center" wrapText="1"/>
    </xf>
    <xf numFmtId="43" fontId="11" fillId="25" borderId="45" xfId="962" applyNumberFormat="1" applyFont="1" applyFill="1" applyBorder="1" applyAlignment="1">
      <alignment vertical="center" wrapText="1"/>
    </xf>
    <xf numFmtId="43" fontId="12" fillId="0" borderId="37" xfId="12" applyNumberFormat="1" applyFill="1" applyBorder="1" applyAlignment="1">
      <alignment vertical="center"/>
    </xf>
    <xf numFmtId="43" fontId="2" fillId="26" borderId="44" xfId="962" applyNumberFormat="1" applyFont="1" applyFill="1" applyBorder="1" applyAlignment="1">
      <alignment vertical="center"/>
    </xf>
    <xf numFmtId="43" fontId="11" fillId="29" borderId="44" xfId="962" applyNumberFormat="1" applyFont="1" applyFill="1" applyBorder="1" applyAlignment="1">
      <alignment vertical="center"/>
    </xf>
    <xf numFmtId="0" fontId="10" fillId="0" borderId="91" xfId="963" applyFont="1" applyFill="1" applyBorder="1" applyAlignment="1">
      <alignment horizontal="left" vertical="center"/>
    </xf>
    <xf numFmtId="0" fontId="10" fillId="0" borderId="95" xfId="963" applyFont="1" applyFill="1" applyBorder="1" applyAlignment="1">
      <alignment horizontal="left" vertical="center"/>
    </xf>
    <xf numFmtId="0" fontId="10" fillId="0" borderId="0" xfId="963" applyFont="1" applyFill="1" applyBorder="1" applyAlignment="1">
      <alignment horizontal="left" vertical="center"/>
    </xf>
    <xf numFmtId="0" fontId="10" fillId="0" borderId="93" xfId="963" applyFont="1" applyFill="1" applyBorder="1" applyAlignment="1">
      <alignment horizontal="left" vertical="center"/>
    </xf>
    <xf numFmtId="164" fontId="6" fillId="0" borderId="0" xfId="963" applyNumberFormat="1" applyFont="1" applyFill="1" applyBorder="1" applyAlignment="1">
      <alignment horizontal="left" vertical="center"/>
    </xf>
    <xf numFmtId="42" fontId="6" fillId="0" borderId="0" xfId="963" applyNumberFormat="1" applyFont="1" applyFill="1" applyBorder="1" applyAlignment="1">
      <alignment vertical="center"/>
    </xf>
    <xf numFmtId="0" fontId="9" fillId="0" borderId="90" xfId="963" applyFont="1" applyFill="1" applyBorder="1" applyAlignment="1">
      <alignment horizontal="center" vertical="center"/>
    </xf>
    <xf numFmtId="0" fontId="9" fillId="0" borderId="91" xfId="963" applyFont="1" applyFill="1" applyBorder="1" applyAlignment="1">
      <alignment horizontal="center" vertical="center"/>
    </xf>
    <xf numFmtId="0" fontId="9" fillId="0" borderId="17" xfId="963" applyFont="1" applyFill="1" applyBorder="1" applyAlignment="1">
      <alignment horizontal="center" vertical="center"/>
    </xf>
    <xf numFmtId="0" fontId="9" fillId="0" borderId="0" xfId="963" applyFont="1" applyFill="1" applyBorder="1" applyAlignment="1">
      <alignment horizontal="center" vertical="center"/>
    </xf>
    <xf numFmtId="41" fontId="55" fillId="0" borderId="96" xfId="963" applyNumberFormat="1" applyFont="1" applyFill="1" applyBorder="1" applyAlignment="1">
      <alignment horizontal="center" vertical="center"/>
    </xf>
    <xf numFmtId="41" fontId="55" fillId="0" borderId="15" xfId="963" applyNumberFormat="1" applyFont="1" applyFill="1" applyBorder="1" applyAlignment="1">
      <alignment horizontal="center" vertical="center"/>
    </xf>
    <xf numFmtId="41" fontId="55" fillId="0" borderId="83" xfId="963" applyNumberFormat="1" applyFont="1" applyFill="1" applyBorder="1" applyAlignment="1">
      <alignment horizontal="center" vertical="center"/>
    </xf>
    <xf numFmtId="0" fontId="4" fillId="24" borderId="14" xfId="963" applyFont="1" applyFill="1" applyBorder="1" applyAlignment="1">
      <alignment horizontal="center" vertical="center"/>
    </xf>
    <xf numFmtId="0" fontId="4" fillId="24" borderId="15" xfId="963" applyFont="1" applyFill="1" applyBorder="1" applyAlignment="1">
      <alignment horizontal="center" vertical="center"/>
    </xf>
    <xf numFmtId="0" fontId="4" fillId="24" borderId="83" xfId="963" applyFont="1" applyFill="1" applyBorder="1" applyAlignment="1">
      <alignment horizontal="center" vertical="center"/>
    </xf>
    <xf numFmtId="0" fontId="4" fillId="24" borderId="17" xfId="963" applyFont="1" applyFill="1" applyBorder="1" applyAlignment="1">
      <alignment horizontal="center" vertical="center"/>
    </xf>
    <xf numFmtId="0" fontId="4" fillId="24" borderId="0" xfId="963" applyFont="1" applyFill="1" applyBorder="1" applyAlignment="1">
      <alignment horizontal="center" vertical="center"/>
    </xf>
    <xf numFmtId="0" fontId="4" fillId="24" borderId="93" xfId="963" applyFont="1" applyFill="1" applyBorder="1" applyAlignment="1">
      <alignment horizontal="center" vertical="center"/>
    </xf>
    <xf numFmtId="0" fontId="4" fillId="24" borderId="85" xfId="963" applyFont="1" applyFill="1" applyBorder="1" applyAlignment="1">
      <alignment horizontal="center" vertical="center"/>
    </xf>
    <xf numFmtId="0" fontId="4" fillId="24" borderId="20" xfId="963" applyFont="1" applyFill="1" applyBorder="1" applyAlignment="1">
      <alignment horizontal="center" vertical="center"/>
    </xf>
    <xf numFmtId="0" fontId="4" fillId="24" borderId="84" xfId="963" applyFont="1" applyFill="1" applyBorder="1" applyAlignment="1">
      <alignment horizontal="center" vertical="center"/>
    </xf>
    <xf numFmtId="41" fontId="3" fillId="0" borderId="21" xfId="963" applyNumberFormat="1" applyFont="1" applyFill="1" applyBorder="1" applyAlignment="1">
      <alignment horizontal="center" vertical="center"/>
    </xf>
    <xf numFmtId="41" fontId="3" fillId="0" borderId="0" xfId="963" applyNumberFormat="1" applyFont="1" applyFill="1" applyBorder="1" applyAlignment="1">
      <alignment horizontal="center" vertical="center"/>
    </xf>
    <xf numFmtId="41" fontId="3" fillId="0" borderId="93" xfId="963" applyNumberFormat="1" applyFont="1" applyFill="1" applyBorder="1" applyAlignment="1">
      <alignment horizontal="center" vertical="center"/>
    </xf>
    <xf numFmtId="41" fontId="3" fillId="0" borderId="21" xfId="963" applyNumberFormat="1" applyFont="1" applyFill="1" applyBorder="1" applyAlignment="1">
      <alignment horizontal="center" vertical="center" wrapText="1"/>
    </xf>
    <xf numFmtId="41" fontId="3" fillId="0" borderId="0" xfId="963" applyNumberFormat="1" applyFont="1" applyFill="1" applyBorder="1" applyAlignment="1">
      <alignment horizontal="center" vertical="center" wrapText="1"/>
    </xf>
    <xf numFmtId="41" fontId="3" fillId="0" borderId="93" xfId="963" applyNumberFormat="1" applyFont="1" applyFill="1" applyBorder="1" applyAlignment="1">
      <alignment horizontal="center" vertical="center" wrapText="1"/>
    </xf>
    <xf numFmtId="0" fontId="11" fillId="27" borderId="80" xfId="962" applyFont="1" applyFill="1" applyBorder="1" applyAlignment="1">
      <alignment horizontal="center" vertical="center" wrapText="1"/>
    </xf>
    <xf numFmtId="0" fontId="11" fillId="27" borderId="74" xfId="962" applyFont="1" applyFill="1" applyBorder="1" applyAlignment="1">
      <alignment horizontal="center" vertical="center" wrapText="1"/>
    </xf>
    <xf numFmtId="0" fontId="11" fillId="0" borderId="57" xfId="962" applyFont="1" applyFill="1" applyBorder="1" applyAlignment="1">
      <alignment horizontal="center" vertical="center" wrapText="1"/>
    </xf>
    <xf numFmtId="0" fontId="11" fillId="0" borderId="20" xfId="962" applyFont="1" applyFill="1" applyBorder="1" applyAlignment="1">
      <alignment horizontal="center" vertical="center" wrapText="1"/>
    </xf>
    <xf numFmtId="0" fontId="11" fillId="0" borderId="73" xfId="962" applyFont="1" applyFill="1" applyBorder="1" applyAlignment="1">
      <alignment horizontal="center" vertical="center" wrapText="1"/>
    </xf>
    <xf numFmtId="0" fontId="11" fillId="0" borderId="33" xfId="962" applyFont="1" applyFill="1" applyBorder="1" applyAlignment="1">
      <alignment horizontal="center" vertical="center" wrapText="1"/>
    </xf>
    <xf numFmtId="0" fontId="11" fillId="0" borderId="74" xfId="962" applyFont="1" applyFill="1" applyBorder="1" applyAlignment="1">
      <alignment horizontal="center" vertical="center" wrapText="1"/>
    </xf>
    <xf numFmtId="0" fontId="11" fillId="0" borderId="75" xfId="962" applyFont="1" applyFill="1" applyBorder="1" applyAlignment="1">
      <alignment horizontal="center" vertical="center" wrapText="1"/>
    </xf>
    <xf numFmtId="0" fontId="11" fillId="0" borderId="15" xfId="962" applyFont="1" applyFill="1" applyBorder="1" applyAlignment="1">
      <alignment horizontal="center" vertical="center" wrapText="1"/>
    </xf>
    <xf numFmtId="0" fontId="11" fillId="0" borderId="76" xfId="962" applyFont="1" applyFill="1" applyBorder="1" applyAlignment="1">
      <alignment horizontal="center" vertical="center" wrapText="1"/>
    </xf>
    <xf numFmtId="0" fontId="11" fillId="0" borderId="23" xfId="962" applyFont="1" applyFill="1" applyBorder="1" applyAlignment="1">
      <alignment horizontal="center" vertical="center" wrapText="1"/>
    </xf>
    <xf numFmtId="0" fontId="11" fillId="0" borderId="78" xfId="962" applyFont="1" applyFill="1" applyBorder="1" applyAlignment="1">
      <alignment horizontal="center" vertical="center" wrapText="1"/>
    </xf>
    <xf numFmtId="0" fontId="11" fillId="0" borderId="46" xfId="962" applyFont="1" applyFill="1" applyBorder="1" applyAlignment="1">
      <alignment horizontal="center" vertical="center" wrapText="1"/>
    </xf>
    <xf numFmtId="0" fontId="11" fillId="0" borderId="79" xfId="962" applyFont="1" applyFill="1" applyBorder="1" applyAlignment="1">
      <alignment horizontal="center" vertical="center" wrapText="1"/>
    </xf>
    <xf numFmtId="0" fontId="11" fillId="24" borderId="75" xfId="962" applyFont="1" applyFill="1" applyBorder="1" applyAlignment="1">
      <alignment horizontal="center" vertical="center" wrapText="1"/>
    </xf>
    <xf numFmtId="0" fontId="11" fillId="24" borderId="15" xfId="962" applyFont="1" applyFill="1" applyBorder="1" applyAlignment="1">
      <alignment horizontal="center" vertical="center" wrapText="1"/>
    </xf>
    <xf numFmtId="0" fontId="11" fillId="24" borderId="76" xfId="962" applyFont="1" applyFill="1" applyBorder="1" applyAlignment="1">
      <alignment horizontal="center" vertical="center" wrapText="1"/>
    </xf>
    <xf numFmtId="0" fontId="11" fillId="24" borderId="57" xfId="962" applyFont="1" applyFill="1" applyBorder="1" applyAlignment="1">
      <alignment horizontal="center" vertical="center" wrapText="1"/>
    </xf>
    <xf numFmtId="0" fontId="11" fillId="24" borderId="20" xfId="962" applyFont="1" applyFill="1" applyBorder="1" applyAlignment="1">
      <alignment horizontal="center" vertical="center" wrapText="1"/>
    </xf>
    <xf numFmtId="0" fontId="11" fillId="24" borderId="23" xfId="962" applyFont="1" applyFill="1" applyBorder="1" applyAlignment="1">
      <alignment horizontal="center" vertical="center" wrapText="1"/>
    </xf>
    <xf numFmtId="0" fontId="11" fillId="0" borderId="80" xfId="962" applyFont="1" applyFill="1" applyBorder="1" applyAlignment="1">
      <alignment horizontal="center" vertical="center" wrapText="1"/>
    </xf>
    <xf numFmtId="0" fontId="8" fillId="27" borderId="80" xfId="963" applyFont="1" applyFill="1" applyBorder="1" applyAlignment="1">
      <alignment horizontal="center" vertical="center" wrapText="1"/>
    </xf>
    <xf numFmtId="0" fontId="8" fillId="27" borderId="74" xfId="963" applyFont="1" applyFill="1" applyBorder="1" applyAlignment="1">
      <alignment horizontal="center" vertical="center" wrapText="1"/>
    </xf>
    <xf numFmtId="0" fontId="11" fillId="0" borderId="73" xfId="962" applyFont="1" applyFill="1" applyBorder="1" applyAlignment="1">
      <alignment horizontal="center" vertical="center"/>
    </xf>
    <xf numFmtId="0" fontId="11" fillId="0" borderId="33" xfId="962" applyFont="1" applyFill="1" applyBorder="1" applyAlignment="1">
      <alignment horizontal="center" vertical="center"/>
    </xf>
    <xf numFmtId="0" fontId="11" fillId="0" borderId="74" xfId="962" applyFont="1" applyFill="1" applyBorder="1" applyAlignment="1">
      <alignment horizontal="center" vertical="center"/>
    </xf>
    <xf numFmtId="0" fontId="11" fillId="25" borderId="77" xfId="962" applyFont="1" applyFill="1" applyBorder="1" applyAlignment="1">
      <alignment horizontal="left" vertical="center" wrapText="1"/>
    </xf>
    <xf numFmtId="0" fontId="11" fillId="25" borderId="44" xfId="962" applyFont="1" applyFill="1" applyBorder="1" applyAlignment="1">
      <alignment horizontal="left" vertical="center" wrapText="1"/>
    </xf>
    <xf numFmtId="0" fontId="11" fillId="25" borderId="51" xfId="962" applyFont="1" applyFill="1" applyBorder="1" applyAlignment="1">
      <alignment horizontal="left" vertical="center" wrapText="1"/>
    </xf>
    <xf numFmtId="0" fontId="0" fillId="0" borderId="53" xfId="0" applyBorder="1" applyAlignment="1">
      <alignment vertical="center"/>
    </xf>
    <xf numFmtId="0" fontId="0" fillId="0" borderId="101" xfId="0" applyBorder="1" applyAlignment="1">
      <alignment vertical="center"/>
    </xf>
    <xf numFmtId="0" fontId="16" fillId="24" borderId="61" xfId="963" applyFont="1" applyFill="1" applyBorder="1" applyAlignment="1">
      <alignment horizontal="center" vertical="center"/>
    </xf>
    <xf numFmtId="0" fontId="16" fillId="24" borderId="62" xfId="963" applyFont="1" applyFill="1" applyBorder="1" applyAlignment="1">
      <alignment horizontal="center" vertical="center"/>
    </xf>
    <xf numFmtId="0" fontId="16" fillId="24" borderId="63" xfId="963" applyFont="1" applyFill="1" applyBorder="1" applyAlignment="1">
      <alignment horizontal="center" vertical="center"/>
    </xf>
    <xf numFmtId="0" fontId="16" fillId="24" borderId="64" xfId="963" applyFont="1" applyFill="1" applyBorder="1" applyAlignment="1">
      <alignment horizontal="center" vertical="center"/>
    </xf>
    <xf numFmtId="0" fontId="16" fillId="24" borderId="65" xfId="963" applyFont="1" applyFill="1" applyBorder="1" applyAlignment="1">
      <alignment horizontal="center" vertical="center"/>
    </xf>
    <xf numFmtId="0" fontId="16" fillId="24" borderId="66" xfId="963" applyFont="1" applyFill="1" applyBorder="1" applyAlignment="1">
      <alignment horizontal="center" vertical="center"/>
    </xf>
    <xf numFmtId="0" fontId="11" fillId="0" borderId="47" xfId="962" applyFont="1" applyFill="1" applyBorder="1" applyAlignment="1">
      <alignment horizontal="center" vertical="center" wrapText="1"/>
    </xf>
    <xf numFmtId="0" fontId="11" fillId="0" borderId="0" xfId="962" applyFont="1" applyFill="1" applyBorder="1" applyAlignment="1">
      <alignment horizontal="center" vertical="center" wrapText="1"/>
    </xf>
    <xf numFmtId="0" fontId="11" fillId="0" borderId="48" xfId="962" applyFont="1" applyFill="1" applyBorder="1" applyAlignment="1">
      <alignment horizontal="center" vertical="center" wrapText="1"/>
    </xf>
    <xf numFmtId="0" fontId="11" fillId="0" borderId="81" xfId="962" applyFont="1" applyFill="1" applyBorder="1" applyAlignment="1">
      <alignment horizontal="center" vertical="center" wrapText="1"/>
    </xf>
    <xf numFmtId="0" fontId="11" fillId="0" borderId="55" xfId="962" applyFont="1" applyFill="1" applyBorder="1" applyAlignment="1">
      <alignment horizontal="center" vertical="center" wrapText="1"/>
    </xf>
    <xf numFmtId="0" fontId="11" fillId="0" borderId="82" xfId="962" applyFont="1" applyFill="1" applyBorder="1" applyAlignment="1">
      <alignment horizontal="center" vertical="center" wrapText="1"/>
    </xf>
    <xf numFmtId="0" fontId="8" fillId="27" borderId="75" xfId="963" applyFont="1" applyFill="1" applyBorder="1" applyAlignment="1">
      <alignment horizontal="center" vertical="center" wrapText="1"/>
    </xf>
    <xf numFmtId="0" fontId="8" fillId="27" borderId="83" xfId="963" applyFont="1" applyFill="1" applyBorder="1" applyAlignment="1">
      <alignment horizontal="center" vertical="center" wrapText="1"/>
    </xf>
    <xf numFmtId="0" fontId="8" fillId="27" borderId="57" xfId="963" applyFont="1" applyFill="1" applyBorder="1" applyAlignment="1">
      <alignment horizontal="center" vertical="center" wrapText="1"/>
    </xf>
    <xf numFmtId="0" fontId="8" fillId="27" borderId="84" xfId="963" applyFont="1" applyFill="1" applyBorder="1" applyAlignment="1">
      <alignment horizontal="center" vertical="center" wrapText="1"/>
    </xf>
    <xf numFmtId="0" fontId="8" fillId="27" borderId="14" xfId="963" applyFont="1" applyFill="1" applyBorder="1" applyAlignment="1">
      <alignment horizontal="center" vertical="center" wrapText="1"/>
    </xf>
    <xf numFmtId="0" fontId="8" fillId="27" borderId="85" xfId="963" applyFont="1" applyFill="1" applyBorder="1" applyAlignment="1">
      <alignment horizontal="center" vertical="center" wrapText="1"/>
    </xf>
    <xf numFmtId="0" fontId="8" fillId="27" borderId="16" xfId="963" applyFont="1" applyFill="1" applyBorder="1" applyAlignment="1">
      <alignment horizontal="center" vertical="center" wrapText="1"/>
    </xf>
    <xf numFmtId="0" fontId="8" fillId="27" borderId="86" xfId="963" applyFont="1" applyFill="1" applyBorder="1" applyAlignment="1">
      <alignment horizontal="center" vertical="center" wrapText="1"/>
    </xf>
    <xf numFmtId="0" fontId="11" fillId="27" borderId="87" xfId="962" applyFont="1" applyFill="1" applyBorder="1" applyAlignment="1">
      <alignment horizontal="center" vertical="center" wrapText="1"/>
    </xf>
    <xf numFmtId="0" fontId="11" fillId="27" borderId="72" xfId="962" applyFont="1" applyFill="1" applyBorder="1" applyAlignment="1">
      <alignment horizontal="center" vertical="center" wrapText="1"/>
    </xf>
    <xf numFmtId="0" fontId="8" fillId="27" borderId="88" xfId="963" applyFont="1" applyFill="1" applyBorder="1" applyAlignment="1">
      <alignment horizontal="center" vertical="center" wrapText="1"/>
    </xf>
    <xf numFmtId="0" fontId="8" fillId="27" borderId="89" xfId="963" applyFont="1" applyFill="1" applyBorder="1" applyAlignment="1">
      <alignment horizontal="center" vertical="center" wrapText="1"/>
    </xf>
    <xf numFmtId="0" fontId="9" fillId="0" borderId="92" xfId="963" applyFont="1" applyFill="1" applyBorder="1" applyAlignment="1">
      <alignment horizontal="center" vertical="center"/>
    </xf>
    <xf numFmtId="0" fontId="9" fillId="0" borderId="55" xfId="963" applyFont="1" applyFill="1" applyBorder="1" applyAlignment="1">
      <alignment horizontal="center" vertical="center"/>
    </xf>
    <xf numFmtId="0" fontId="0" fillId="0" borderId="0" xfId="0" applyAlignment="1">
      <alignment vertical="center"/>
    </xf>
    <xf numFmtId="0" fontId="0" fillId="0" borderId="93" xfId="0" applyBorder="1" applyAlignment="1">
      <alignment vertical="center"/>
    </xf>
    <xf numFmtId="0" fontId="0" fillId="0" borderId="55" xfId="0" applyBorder="1" applyAlignment="1">
      <alignment vertical="center"/>
    </xf>
    <xf numFmtId="0" fontId="0" fillId="0" borderId="94" xfId="0" applyBorder="1" applyAlignment="1">
      <alignment vertical="center"/>
    </xf>
    <xf numFmtId="0" fontId="11" fillId="0" borderId="53" xfId="962" applyFont="1" applyFill="1" applyBorder="1" applyAlignment="1">
      <alignment horizontal="center" vertical="center"/>
    </xf>
    <xf numFmtId="0" fontId="18" fillId="0" borderId="64" xfId="963" applyFont="1" applyFill="1" applyBorder="1" applyAlignment="1">
      <alignment horizontal="center" vertical="center"/>
    </xf>
    <xf numFmtId="0" fontId="18" fillId="0" borderId="65" xfId="963" applyFont="1" applyFill="1" applyBorder="1" applyAlignment="1">
      <alignment horizontal="center" vertical="center"/>
    </xf>
    <xf numFmtId="0" fontId="18" fillId="0" borderId="69" xfId="963" applyFont="1" applyFill="1" applyBorder="1" applyAlignment="1">
      <alignment horizontal="center" vertical="center"/>
    </xf>
    <xf numFmtId="0" fontId="18" fillId="0" borderId="70" xfId="963" applyFont="1" applyFill="1" applyBorder="1" applyAlignment="1">
      <alignment horizontal="center" vertical="center"/>
    </xf>
    <xf numFmtId="4" fontId="19" fillId="0" borderId="71" xfId="963" applyNumberFormat="1" applyFont="1" applyFill="1" applyBorder="1" applyAlignment="1">
      <alignment horizontal="center" vertical="center"/>
    </xf>
    <xf numFmtId="4" fontId="19" fillId="0" borderId="72" xfId="963" applyNumberFormat="1" applyFont="1" applyFill="1" applyBorder="1" applyAlignment="1">
      <alignment horizontal="center" vertical="center"/>
    </xf>
    <xf numFmtId="40" fontId="19" fillId="0" borderId="66" xfId="963" applyNumberFormat="1" applyFont="1" applyFill="1" applyBorder="1" applyAlignment="1">
      <alignment horizontal="right" vertical="center"/>
    </xf>
    <xf numFmtId="0" fontId="18" fillId="0" borderId="67" xfId="963" applyFont="1" applyFill="1" applyBorder="1" applyAlignment="1">
      <alignment horizontal="center" vertical="center"/>
    </xf>
    <xf numFmtId="0" fontId="18" fillId="0" borderId="68" xfId="963" applyFont="1" applyFill="1" applyBorder="1" applyAlignment="1">
      <alignment horizontal="center" vertical="center"/>
    </xf>
    <xf numFmtId="0" fontId="18" fillId="0" borderId="61" xfId="963" applyFont="1" applyFill="1" applyBorder="1" applyAlignment="1">
      <alignment horizontal="center" vertical="center"/>
    </xf>
    <xf numFmtId="0" fontId="18" fillId="0" borderId="62" xfId="963" applyFont="1" applyFill="1" applyBorder="1" applyAlignment="1">
      <alignment horizontal="center" vertical="center"/>
    </xf>
    <xf numFmtId="41" fontId="55" fillId="0" borderId="96" xfId="963" applyNumberFormat="1" applyFont="1" applyFill="1" applyBorder="1" applyAlignment="1">
      <alignment horizontal="center"/>
    </xf>
    <xf numFmtId="41" fontId="55" fillId="0" borderId="15" xfId="963" applyNumberFormat="1" applyFont="1" applyFill="1" applyBorder="1" applyAlignment="1">
      <alignment horizontal="center"/>
    </xf>
    <xf numFmtId="41" fontId="55" fillId="0" borderId="83" xfId="963" applyNumberFormat="1" applyFont="1" applyFill="1" applyBorder="1" applyAlignment="1">
      <alignment horizontal="center"/>
    </xf>
    <xf numFmtId="0" fontId="10" fillId="0" borderId="55" xfId="963" applyFont="1" applyFill="1" applyBorder="1" applyAlignment="1">
      <alignment horizontal="left" vertical="center"/>
    </xf>
    <xf numFmtId="0" fontId="10" fillId="0" borderId="94" xfId="963" applyFont="1" applyFill="1" applyBorder="1" applyAlignment="1">
      <alignment horizontal="left" vertical="center"/>
    </xf>
    <xf numFmtId="42" fontId="6" fillId="0" borderId="55" xfId="963" applyNumberFormat="1" applyFont="1" applyFill="1" applyBorder="1" applyAlignment="1">
      <alignment vertical="center"/>
    </xf>
    <xf numFmtId="0" fontId="11" fillId="27" borderId="106" xfId="962" applyFont="1" applyFill="1" applyBorder="1" applyAlignment="1">
      <alignment horizontal="center" vertical="center" wrapText="1"/>
    </xf>
    <xf numFmtId="0" fontId="11" fillId="27" borderId="107" xfId="962" applyFont="1" applyFill="1" applyBorder="1" applyAlignment="1">
      <alignment horizontal="center" vertical="center" wrapText="1"/>
    </xf>
    <xf numFmtId="0" fontId="0" fillId="0" borderId="53" xfId="0" applyBorder="1"/>
    <xf numFmtId="0" fontId="0" fillId="0" borderId="101" xfId="0" applyBorder="1"/>
    <xf numFmtId="0" fontId="16" fillId="24" borderId="102" xfId="963" applyFont="1" applyFill="1" applyBorder="1" applyAlignment="1">
      <alignment horizontal="center" vertical="center"/>
    </xf>
    <xf numFmtId="0" fontId="16" fillId="24" borderId="91" xfId="963" applyFont="1" applyFill="1" applyBorder="1" applyAlignment="1">
      <alignment horizontal="center" vertical="center"/>
    </xf>
    <xf numFmtId="0" fontId="16" fillId="24" borderId="103" xfId="963" applyFont="1" applyFill="1" applyBorder="1" applyAlignment="1">
      <alignment horizontal="center" vertical="center"/>
    </xf>
    <xf numFmtId="0" fontId="16" fillId="24" borderId="99" xfId="963" applyFont="1" applyFill="1" applyBorder="1" applyAlignment="1">
      <alignment horizontal="center" vertical="center"/>
    </xf>
    <xf numFmtId="0" fontId="16" fillId="24" borderId="104" xfId="963" applyFont="1" applyFill="1" applyBorder="1" applyAlignment="1">
      <alignment horizontal="center" vertical="center"/>
    </xf>
    <xf numFmtId="0" fontId="16" fillId="24" borderId="105" xfId="963" applyFont="1" applyFill="1" applyBorder="1" applyAlignment="1">
      <alignment horizontal="center" vertical="center"/>
    </xf>
    <xf numFmtId="0" fontId="18" fillId="0" borderId="97" xfId="963" applyFont="1" applyFill="1" applyBorder="1" applyAlignment="1">
      <alignment horizontal="center" vertical="center"/>
    </xf>
    <xf numFmtId="0" fontId="18" fillId="0" borderId="98" xfId="963" applyFont="1" applyFill="1" applyBorder="1" applyAlignment="1">
      <alignment horizontal="center" vertical="center"/>
    </xf>
    <xf numFmtId="0" fontId="18" fillId="0" borderId="99" xfId="963" applyFont="1" applyFill="1" applyBorder="1" applyAlignment="1">
      <alignment horizontal="center" vertical="center"/>
    </xf>
    <xf numFmtId="0" fontId="18" fillId="0" borderId="100" xfId="963" applyFont="1" applyFill="1" applyBorder="1" applyAlignment="1">
      <alignment horizontal="center" vertical="center"/>
    </xf>
    <xf numFmtId="40" fontId="19" fillId="0" borderId="71" xfId="963" applyNumberFormat="1" applyFont="1" applyFill="1" applyBorder="1" applyAlignment="1">
      <alignment horizontal="center" vertical="center"/>
    </xf>
    <xf numFmtId="40" fontId="19" fillId="0" borderId="63" xfId="963" applyNumberFormat="1" applyFont="1" applyFill="1" applyBorder="1" applyAlignment="1">
      <alignment horizontal="center" vertical="center"/>
    </xf>
    <xf numFmtId="0" fontId="18" fillId="0" borderId="54" xfId="963" applyFont="1" applyFill="1" applyBorder="1" applyAlignment="1">
      <alignment horizontal="center" vertical="center"/>
    </xf>
    <xf numFmtId="0" fontId="18" fillId="0" borderId="82" xfId="963" applyFont="1" applyFill="1" applyBorder="1" applyAlignment="1">
      <alignment horizontal="center" vertical="center"/>
    </xf>
    <xf numFmtId="0" fontId="11" fillId="27" borderId="66" xfId="962" applyFont="1" applyFill="1" applyBorder="1" applyAlignment="1">
      <alignment horizontal="center" vertical="center" wrapText="1"/>
    </xf>
    <xf numFmtId="0" fontId="11" fillId="27" borderId="113" xfId="962" applyFont="1" applyFill="1" applyBorder="1" applyAlignment="1">
      <alignment horizontal="center" vertical="center" wrapText="1"/>
    </xf>
    <xf numFmtId="0" fontId="8" fillId="27" borderId="115" xfId="963" applyFont="1" applyFill="1" applyBorder="1" applyAlignment="1">
      <alignment horizontal="center" vertical="center" wrapText="1"/>
    </xf>
    <xf numFmtId="0" fontId="8" fillId="27" borderId="65" xfId="963" applyFont="1" applyFill="1" applyBorder="1" applyAlignment="1">
      <alignment horizontal="center" vertical="center" wrapText="1"/>
    </xf>
    <xf numFmtId="0" fontId="8" fillId="27" borderId="116" xfId="963" applyFont="1" applyFill="1" applyBorder="1" applyAlignment="1">
      <alignment horizontal="center" vertical="center" wrapText="1"/>
    </xf>
    <xf numFmtId="0" fontId="8" fillId="27" borderId="66" xfId="963" applyFont="1" applyFill="1" applyBorder="1" applyAlignment="1">
      <alignment horizontal="center" vertical="center" wrapText="1"/>
    </xf>
    <xf numFmtId="0" fontId="11" fillId="0" borderId="65" xfId="962" applyFont="1" applyFill="1" applyBorder="1" applyAlignment="1">
      <alignment horizontal="center" vertical="center" wrapText="1"/>
    </xf>
    <xf numFmtId="0" fontId="11" fillId="0" borderId="70" xfId="962" applyFont="1" applyFill="1" applyBorder="1" applyAlignment="1">
      <alignment horizontal="center" vertical="center" wrapText="1"/>
    </xf>
    <xf numFmtId="0" fontId="11" fillId="27" borderId="65" xfId="962" applyFont="1" applyFill="1" applyBorder="1" applyAlignment="1">
      <alignment horizontal="center" vertical="center" wrapText="1"/>
    </xf>
    <xf numFmtId="0" fontId="11" fillId="27" borderId="70" xfId="962" applyFont="1" applyFill="1" applyBorder="1" applyAlignment="1">
      <alignment horizontal="center" vertical="center" wrapText="1"/>
    </xf>
    <xf numFmtId="0" fontId="8" fillId="27" borderId="70" xfId="963" applyFont="1" applyFill="1" applyBorder="1" applyAlignment="1">
      <alignment horizontal="center" vertical="center" wrapText="1"/>
    </xf>
    <xf numFmtId="0" fontId="11" fillId="0" borderId="115" xfId="962" applyFont="1" applyFill="1" applyBorder="1" applyAlignment="1">
      <alignment horizontal="center" vertical="center" wrapText="1"/>
    </xf>
    <xf numFmtId="0" fontId="11" fillId="0" borderId="115" xfId="962" applyFont="1" applyFill="1" applyBorder="1" applyAlignment="1">
      <alignment horizontal="center" vertical="center"/>
    </xf>
    <xf numFmtId="0" fontId="11" fillId="0" borderId="65" xfId="962" applyFont="1" applyFill="1" applyBorder="1" applyAlignment="1">
      <alignment horizontal="center" vertical="center"/>
    </xf>
    <xf numFmtId="0" fontId="11" fillId="0" borderId="70" xfId="962" applyFont="1" applyFill="1" applyBorder="1" applyAlignment="1">
      <alignment horizontal="center" vertical="center"/>
    </xf>
    <xf numFmtId="0" fontId="11" fillId="0" borderId="114" xfId="962" applyFont="1" applyFill="1" applyBorder="1" applyAlignment="1">
      <alignment horizontal="center" vertical="center" wrapText="1"/>
    </xf>
    <xf numFmtId="0" fontId="11" fillId="0" borderId="64" xfId="962" applyFont="1" applyFill="1" applyBorder="1" applyAlignment="1">
      <alignment horizontal="center" vertical="center" wrapText="1"/>
    </xf>
    <xf numFmtId="0" fontId="11" fillId="0" borderId="69" xfId="962" applyFont="1" applyFill="1" applyBorder="1" applyAlignment="1">
      <alignment horizontal="center" vertical="center" wrapText="1"/>
    </xf>
    <xf numFmtId="0" fontId="11" fillId="24" borderId="115" xfId="962" applyFont="1" applyFill="1" applyBorder="1" applyAlignment="1">
      <alignment horizontal="center" vertical="center" wrapText="1"/>
    </xf>
    <xf numFmtId="0" fontId="11" fillId="24" borderId="65" xfId="962" applyFont="1" applyFill="1" applyBorder="1" applyAlignment="1">
      <alignment horizontal="center" vertical="center" wrapText="1"/>
    </xf>
    <xf numFmtId="40" fontId="19" fillId="0" borderId="71" xfId="963" applyNumberFormat="1" applyFont="1" applyFill="1" applyBorder="1" applyAlignment="1">
      <alignment horizontal="right" vertical="center"/>
    </xf>
    <xf numFmtId="40" fontId="19" fillId="0" borderId="63" xfId="963" applyNumberFormat="1" applyFont="1" applyFill="1" applyBorder="1" applyAlignment="1">
      <alignment horizontal="right" vertical="center"/>
    </xf>
    <xf numFmtId="0" fontId="0" fillId="0" borderId="0" xfId="0" applyBorder="1"/>
    <xf numFmtId="0" fontId="0" fillId="0" borderId="93" xfId="0" applyBorder="1"/>
    <xf numFmtId="0" fontId="0" fillId="0" borderId="55" xfId="0" applyBorder="1"/>
    <xf numFmtId="0" fontId="0" fillId="0" borderId="94" xfId="0" applyBorder="1"/>
    <xf numFmtId="2" fontId="19" fillId="0" borderId="66" xfId="963" applyNumberFormat="1" applyFont="1" applyFill="1" applyBorder="1" applyAlignment="1">
      <alignment horizontal="right" vertical="center"/>
    </xf>
    <xf numFmtId="2" fontId="19" fillId="0" borderId="113" xfId="963" applyNumberFormat="1" applyFont="1" applyFill="1" applyBorder="1" applyAlignment="1">
      <alignment horizontal="right" vertical="center"/>
    </xf>
    <xf numFmtId="0" fontId="0" fillId="0" borderId="0" xfId="0"/>
    <xf numFmtId="0" fontId="11" fillId="29" borderId="77" xfId="962" applyFont="1" applyFill="1" applyBorder="1" applyAlignment="1">
      <alignment horizontal="left" vertical="center" wrapText="1"/>
    </xf>
    <xf numFmtId="0" fontId="11" fillId="29" borderId="44" xfId="962" applyFont="1" applyFill="1" applyBorder="1" applyAlignment="1">
      <alignment horizontal="left" vertical="center" wrapText="1"/>
    </xf>
    <xf numFmtId="0" fontId="11" fillId="29" borderId="51" xfId="962" applyFont="1" applyFill="1" applyBorder="1" applyAlignment="1">
      <alignment horizontal="left" vertical="center" wrapText="1"/>
    </xf>
    <xf numFmtId="0" fontId="0" fillId="29" borderId="53" xfId="0" applyFill="1" applyBorder="1"/>
    <xf numFmtId="0" fontId="0" fillId="29" borderId="101" xfId="0" applyFill="1" applyBorder="1"/>
    <xf numFmtId="0" fontId="11" fillId="0" borderId="20" xfId="962" applyFont="1" applyFill="1" applyBorder="1" applyAlignment="1">
      <alignment horizontal="center" vertical="center"/>
    </xf>
    <xf numFmtId="0" fontId="19" fillId="0" borderId="66" xfId="963" applyNumberFormat="1" applyFont="1" applyFill="1" applyBorder="1" applyAlignment="1">
      <alignment horizontal="right" vertical="center"/>
    </xf>
    <xf numFmtId="0" fontId="19" fillId="0" borderId="113" xfId="963" applyNumberFormat="1" applyFont="1" applyFill="1" applyBorder="1" applyAlignment="1">
      <alignment horizontal="right" vertical="center"/>
    </xf>
    <xf numFmtId="41" fontId="6" fillId="0" borderId="15" xfId="963" applyNumberFormat="1" applyFont="1" applyFill="1" applyBorder="1" applyAlignment="1">
      <alignment horizontal="left" vertical="center"/>
    </xf>
    <xf numFmtId="41" fontId="6" fillId="0" borderId="16" xfId="963" applyNumberFormat="1" applyFont="1" applyFill="1" applyBorder="1" applyAlignment="1">
      <alignment horizontal="left" vertical="center"/>
    </xf>
    <xf numFmtId="41" fontId="6" fillId="0" borderId="0" xfId="963" applyNumberFormat="1" applyFont="1" applyFill="1" applyBorder="1" applyAlignment="1">
      <alignment horizontal="left" vertical="center"/>
    </xf>
    <xf numFmtId="41" fontId="6" fillId="0" borderId="18" xfId="963" applyNumberFormat="1" applyFont="1" applyFill="1" applyBorder="1" applyAlignment="1">
      <alignment horizontal="left" vertical="center"/>
    </xf>
    <xf numFmtId="164" fontId="6" fillId="0" borderId="18" xfId="963" applyNumberFormat="1" applyFont="1" applyFill="1" applyBorder="1" applyAlignment="1">
      <alignment horizontal="left" vertical="center"/>
    </xf>
    <xf numFmtId="42" fontId="6" fillId="0" borderId="0" xfId="963" applyNumberFormat="1" applyFont="1" applyFill="1" applyBorder="1" applyAlignment="1">
      <alignment horizontal="left" vertical="center"/>
    </xf>
    <xf numFmtId="42" fontId="6" fillId="0" borderId="18" xfId="963" applyNumberFormat="1" applyFont="1" applyFill="1" applyBorder="1" applyAlignment="1">
      <alignment horizontal="left" vertical="center"/>
    </xf>
    <xf numFmtId="42" fontId="6" fillId="0" borderId="55" xfId="963" applyNumberFormat="1" applyFont="1" applyFill="1" applyBorder="1" applyAlignment="1">
      <alignment horizontal="left" vertical="center"/>
    </xf>
    <xf numFmtId="42" fontId="6" fillId="0" borderId="56" xfId="963" applyNumberFormat="1" applyFont="1" applyFill="1" applyBorder="1" applyAlignment="1">
      <alignment horizontal="left" vertical="center"/>
    </xf>
    <xf numFmtId="0" fontId="0" fillId="0" borderId="89" xfId="0" applyBorder="1"/>
  </cellXfs>
  <cellStyles count="1141">
    <cellStyle name="??" xfId="1"/>
    <cellStyle name="?? [0.00]_PRODUCT DETAIL Q1" xfId="2"/>
    <cellStyle name="?? [0]" xfId="3"/>
    <cellStyle name="???? [0.00]_PRODUCT DETAIL Q1" xfId="4"/>
    <cellStyle name="????_PRODUCT DETAIL Q1" xfId="5"/>
    <cellStyle name="???[0]_Book1" xfId="6"/>
    <cellStyle name="???_95" xfId="7"/>
    <cellStyle name="??_(????)??????" xfId="8"/>
    <cellStyle name="20% - Accent1 2" xfId="9"/>
    <cellStyle name="20% - Accent1 2 2" xfId="10"/>
    <cellStyle name="20% - Accent2 2" xfId="11"/>
    <cellStyle name="20% - Accent2 2 2" xfId="12"/>
    <cellStyle name="20% - Accent3 2" xfId="13"/>
    <cellStyle name="20% - Accent3 2 2" xfId="14"/>
    <cellStyle name="20% - Accent4 2" xfId="15"/>
    <cellStyle name="20% - Accent4 2 2" xfId="16"/>
    <cellStyle name="20% - Accent5 2" xfId="17"/>
    <cellStyle name="20% - Accent5 2 2" xfId="18"/>
    <cellStyle name="20% - Accent6 2" xfId="19"/>
    <cellStyle name="20% - Accent6 2 2" xfId="20"/>
    <cellStyle name="40% - Accent1 2" xfId="21"/>
    <cellStyle name="40% - Accent1 2 2" xfId="22"/>
    <cellStyle name="40% - Accent2 2" xfId="23"/>
    <cellStyle name="40% - Accent2 2 2" xfId="24"/>
    <cellStyle name="40% - Accent3 2" xfId="25"/>
    <cellStyle name="40% - Accent3 2 2" xfId="26"/>
    <cellStyle name="40% - Accent4 2" xfId="27"/>
    <cellStyle name="40% - Accent4 2 2" xfId="28"/>
    <cellStyle name="40% - Accent5 2" xfId="29"/>
    <cellStyle name="40% - Accent5 2 2" xfId="30"/>
    <cellStyle name="40% - Accent6 2" xfId="31"/>
    <cellStyle name="40% - Accent6 2 2" xfId="32"/>
    <cellStyle name="60% - Accent1 2" xfId="33"/>
    <cellStyle name="60% - Accent1 2 2" xfId="34"/>
    <cellStyle name="60% - Accent2 2" xfId="35"/>
    <cellStyle name="60% - Accent2 2 2" xfId="36"/>
    <cellStyle name="60% - Accent3 2" xfId="37"/>
    <cellStyle name="60% - Accent3 2 2" xfId="38"/>
    <cellStyle name="60% - Accent4 2" xfId="39"/>
    <cellStyle name="60% - Accent4 2 2" xfId="40"/>
    <cellStyle name="60% - Accent5 2" xfId="41"/>
    <cellStyle name="60% - Accent5 2 2" xfId="42"/>
    <cellStyle name="60% - Accent6 2" xfId="43"/>
    <cellStyle name="60% - Accent6 2 2" xfId="44"/>
    <cellStyle name="Accent1 2" xfId="45"/>
    <cellStyle name="Accent1 2 2" xfId="46"/>
    <cellStyle name="Accent2 2" xfId="47"/>
    <cellStyle name="Accent2 2 2" xfId="48"/>
    <cellStyle name="Accent3 2" xfId="49"/>
    <cellStyle name="Accent3 2 2" xfId="50"/>
    <cellStyle name="Accent4 2" xfId="51"/>
    <cellStyle name="Accent4 2 2" xfId="52"/>
    <cellStyle name="Accent5 2" xfId="53"/>
    <cellStyle name="Accent5 2 2" xfId="54"/>
    <cellStyle name="Accent6 2" xfId="55"/>
    <cellStyle name="Accent6 2 2" xfId="56"/>
    <cellStyle name="AeE­ [0]_INQUIRY ¿μ¾÷AßAø " xfId="57"/>
    <cellStyle name="AeE­_INQUIRY ¿µ¾÷AßAø " xfId="58"/>
    <cellStyle name="AÞ¸¶ [0]_INQUIRY ¿?¾÷AßAø " xfId="59"/>
    <cellStyle name="AÞ¸¶_INQUIRY ¿?¾÷AßAø " xfId="60"/>
    <cellStyle name="Bad 2" xfId="61"/>
    <cellStyle name="Bad 2 2" xfId="62"/>
    <cellStyle name="C?AØ_¿?¾÷CoE² " xfId="63"/>
    <cellStyle name="C￥AØ_¿μ¾÷CoE² " xfId="64"/>
    <cellStyle name="Calculation 2" xfId="65"/>
    <cellStyle name="Calculation 2 2" xfId="66"/>
    <cellStyle name="Check Cell 2" xfId="67"/>
    <cellStyle name="Check Cell 2 2" xfId="68"/>
    <cellStyle name="Comma [0] 10" xfId="69"/>
    <cellStyle name="Comma [0] 11" xfId="70"/>
    <cellStyle name="Comma [0] 11 2" xfId="71"/>
    <cellStyle name="Comma [0] 12" xfId="72"/>
    <cellStyle name="Comma [0] 13" xfId="73"/>
    <cellStyle name="Comma [0] 14" xfId="74"/>
    <cellStyle name="Comma [0] 15" xfId="75"/>
    <cellStyle name="Comma [0] 16" xfId="76"/>
    <cellStyle name="Comma [0] 17" xfId="77"/>
    <cellStyle name="Comma [0] 18" xfId="78"/>
    <cellStyle name="Comma [0] 19" xfId="79"/>
    <cellStyle name="Comma [0] 2" xfId="80"/>
    <cellStyle name="Comma [0] 2 10" xfId="81"/>
    <cellStyle name="Comma [0] 2 10 2" xfId="82"/>
    <cellStyle name="Comma [0] 2 11" xfId="83"/>
    <cellStyle name="Comma [0] 2 11 2" xfId="84"/>
    <cellStyle name="Comma [0] 2 12" xfId="85"/>
    <cellStyle name="Comma [0] 2 12 2" xfId="86"/>
    <cellStyle name="Comma [0] 2 13" xfId="87"/>
    <cellStyle name="Comma [0] 2 13 2" xfId="88"/>
    <cellStyle name="Comma [0] 2 14" xfId="89"/>
    <cellStyle name="Comma [0] 2 15" xfId="90"/>
    <cellStyle name="Comma [0] 2 16" xfId="91"/>
    <cellStyle name="Comma [0] 2 17" xfId="92"/>
    <cellStyle name="Comma [0] 2 18" xfId="93"/>
    <cellStyle name="Comma [0] 2 19" xfId="94"/>
    <cellStyle name="Comma [0] 2 2" xfId="95"/>
    <cellStyle name="Comma [0] 2 20" xfId="96"/>
    <cellStyle name="Comma [0] 2 21" xfId="97"/>
    <cellStyle name="Comma [0] 2 22" xfId="98"/>
    <cellStyle name="Comma [0] 2 23" xfId="99"/>
    <cellStyle name="Comma [0] 2 24" xfId="100"/>
    <cellStyle name="Comma [0] 2 25" xfId="101"/>
    <cellStyle name="Comma [0] 2 26" xfId="102"/>
    <cellStyle name="Comma [0] 2 27" xfId="103"/>
    <cellStyle name="Comma [0] 2 28" xfId="104"/>
    <cellStyle name="Comma [0] 2 29" xfId="105"/>
    <cellStyle name="Comma [0] 2 3" xfId="106"/>
    <cellStyle name="Comma [0] 2 3 2" xfId="107"/>
    <cellStyle name="Comma [0] 2 3 2 2" xfId="108"/>
    <cellStyle name="Comma [0] 2 30" xfId="109"/>
    <cellStyle name="Comma [0] 2 31" xfId="110"/>
    <cellStyle name="Comma [0] 2 32" xfId="111"/>
    <cellStyle name="Comma [0] 2 33" xfId="112"/>
    <cellStyle name="Comma [0] 2 34" xfId="113"/>
    <cellStyle name="Comma [0] 2 35" xfId="114"/>
    <cellStyle name="Comma [0] 2 36" xfId="115"/>
    <cellStyle name="Comma [0] 2 37" xfId="116"/>
    <cellStyle name="Comma [0] 2 38" xfId="117"/>
    <cellStyle name="Comma [0] 2 4" xfId="118"/>
    <cellStyle name="Comma [0] 2 5" xfId="119"/>
    <cellStyle name="Comma [0] 2 6" xfId="120"/>
    <cellStyle name="Comma [0] 2 6 2" xfId="121"/>
    <cellStyle name="Comma [0] 2 7" xfId="122"/>
    <cellStyle name="Comma [0] 2 7 2" xfId="123"/>
    <cellStyle name="Comma [0] 2 8" xfId="124"/>
    <cellStyle name="Comma [0] 2 8 2" xfId="125"/>
    <cellStyle name="Comma [0] 2 9" xfId="126"/>
    <cellStyle name="Comma [0] 2 9 2" xfId="127"/>
    <cellStyle name="Comma [0] 20" xfId="128"/>
    <cellStyle name="Comma [0] 21" xfId="129"/>
    <cellStyle name="Comma [0] 22" xfId="130"/>
    <cellStyle name="Comma [0] 3" xfId="131"/>
    <cellStyle name="Comma [0] 3 10" xfId="132"/>
    <cellStyle name="Comma [0] 3 11" xfId="133"/>
    <cellStyle name="Comma [0] 3 12" xfId="134"/>
    <cellStyle name="Comma [0] 3 13" xfId="135"/>
    <cellStyle name="Comma [0] 3 14" xfId="136"/>
    <cellStyle name="Comma [0] 3 15" xfId="137"/>
    <cellStyle name="Comma [0] 3 16" xfId="138"/>
    <cellStyle name="Comma [0] 3 17" xfId="139"/>
    <cellStyle name="Comma [0] 3 18" xfId="140"/>
    <cellStyle name="Comma [0] 3 19" xfId="141"/>
    <cellStyle name="Comma [0] 3 2" xfId="142"/>
    <cellStyle name="Comma [0] 3 20" xfId="143"/>
    <cellStyle name="Comma [0] 3 21" xfId="144"/>
    <cellStyle name="Comma [0] 3 22" xfId="145"/>
    <cellStyle name="Comma [0] 3 23" xfId="146"/>
    <cellStyle name="Comma [0] 3 24" xfId="147"/>
    <cellStyle name="Comma [0] 3 25" xfId="148"/>
    <cellStyle name="Comma [0] 3 26" xfId="149"/>
    <cellStyle name="Comma [0] 3 27" xfId="150"/>
    <cellStyle name="Comma [0] 3 28" xfId="151"/>
    <cellStyle name="Comma [0] 3 29" xfId="152"/>
    <cellStyle name="Comma [0] 3 3" xfId="153"/>
    <cellStyle name="Comma [0] 3 30" xfId="154"/>
    <cellStyle name="Comma [0] 3 31" xfId="155"/>
    <cellStyle name="Comma [0] 3 32" xfId="156"/>
    <cellStyle name="Comma [0] 3 33" xfId="157"/>
    <cellStyle name="Comma [0] 3 34" xfId="158"/>
    <cellStyle name="Comma [0] 3 35" xfId="159"/>
    <cellStyle name="Comma [0] 3 36" xfId="160"/>
    <cellStyle name="Comma [0] 3 4" xfId="161"/>
    <cellStyle name="Comma [0] 3 5" xfId="162"/>
    <cellStyle name="Comma [0] 3 6" xfId="163"/>
    <cellStyle name="Comma [0] 3 7" xfId="164"/>
    <cellStyle name="Comma [0] 3 8" xfId="165"/>
    <cellStyle name="Comma [0] 3 9" xfId="166"/>
    <cellStyle name="Comma [0] 4" xfId="167"/>
    <cellStyle name="Comma [0] 5" xfId="168"/>
    <cellStyle name="Comma [0] 5 10" xfId="169"/>
    <cellStyle name="Comma [0] 5 11" xfId="170"/>
    <cellStyle name="Comma [0] 5 12" xfId="171"/>
    <cellStyle name="Comma [0] 5 13" xfId="172"/>
    <cellStyle name="Comma [0] 5 14" xfId="173"/>
    <cellStyle name="Comma [0] 5 15" xfId="174"/>
    <cellStyle name="Comma [0] 5 16" xfId="175"/>
    <cellStyle name="Comma [0] 5 17" xfId="176"/>
    <cellStyle name="Comma [0] 5 18" xfId="177"/>
    <cellStyle name="Comma [0] 5 19" xfId="178"/>
    <cellStyle name="Comma [0] 5 2" xfId="179"/>
    <cellStyle name="Comma [0] 5 20" xfId="180"/>
    <cellStyle name="Comma [0] 5 21" xfId="181"/>
    <cellStyle name="Comma [0] 5 22" xfId="182"/>
    <cellStyle name="Comma [0] 5 23" xfId="183"/>
    <cellStyle name="Comma [0] 5 24" xfId="184"/>
    <cellStyle name="Comma [0] 5 25" xfId="185"/>
    <cellStyle name="Comma [0] 5 26" xfId="186"/>
    <cellStyle name="Comma [0] 5 27" xfId="187"/>
    <cellStyle name="Comma [0] 5 28" xfId="188"/>
    <cellStyle name="Comma [0] 5 29" xfId="189"/>
    <cellStyle name="Comma [0] 5 3" xfId="190"/>
    <cellStyle name="Comma [0] 5 30" xfId="191"/>
    <cellStyle name="Comma [0] 5 31" xfId="192"/>
    <cellStyle name="Comma [0] 5 32" xfId="193"/>
    <cellStyle name="Comma [0] 5 33" xfId="194"/>
    <cellStyle name="Comma [0] 5 34" xfId="195"/>
    <cellStyle name="Comma [0] 5 4" xfId="196"/>
    <cellStyle name="Comma [0] 5 5" xfId="197"/>
    <cellStyle name="Comma [0] 5 6" xfId="198"/>
    <cellStyle name="Comma [0] 5 7" xfId="199"/>
    <cellStyle name="Comma [0] 5 8" xfId="200"/>
    <cellStyle name="Comma [0] 5 9" xfId="201"/>
    <cellStyle name="Comma [0] 6" xfId="202"/>
    <cellStyle name="Comma [0] 6 10" xfId="203"/>
    <cellStyle name="Comma [0] 6 11" xfId="204"/>
    <cellStyle name="Comma [0] 6 12" xfId="205"/>
    <cellStyle name="Comma [0] 6 13" xfId="206"/>
    <cellStyle name="Comma [0] 6 14" xfId="207"/>
    <cellStyle name="Comma [0] 6 15" xfId="208"/>
    <cellStyle name="Comma [0] 6 16" xfId="209"/>
    <cellStyle name="Comma [0] 6 17" xfId="210"/>
    <cellStyle name="Comma [0] 6 18" xfId="211"/>
    <cellStyle name="Comma [0] 6 19" xfId="212"/>
    <cellStyle name="Comma [0] 6 2" xfId="213"/>
    <cellStyle name="Comma [0] 6 20" xfId="214"/>
    <cellStyle name="Comma [0] 6 21" xfId="215"/>
    <cellStyle name="Comma [0] 6 22" xfId="216"/>
    <cellStyle name="Comma [0] 6 23" xfId="217"/>
    <cellStyle name="Comma [0] 6 24" xfId="218"/>
    <cellStyle name="Comma [0] 6 25" xfId="219"/>
    <cellStyle name="Comma [0] 6 26" xfId="220"/>
    <cellStyle name="Comma [0] 6 27" xfId="221"/>
    <cellStyle name="Comma [0] 6 28" xfId="222"/>
    <cellStyle name="Comma [0] 6 29" xfId="223"/>
    <cellStyle name="Comma [0] 6 3" xfId="224"/>
    <cellStyle name="Comma [0] 6 30" xfId="225"/>
    <cellStyle name="Comma [0] 6 31" xfId="226"/>
    <cellStyle name="Comma [0] 6 32" xfId="227"/>
    <cellStyle name="Comma [0] 6 33" xfId="228"/>
    <cellStyle name="Comma [0] 6 34" xfId="229"/>
    <cellStyle name="Comma [0] 6 4" xfId="230"/>
    <cellStyle name="Comma [0] 6 5" xfId="231"/>
    <cellStyle name="Comma [0] 6 6" xfId="232"/>
    <cellStyle name="Comma [0] 6 7" xfId="233"/>
    <cellStyle name="Comma [0] 6 8" xfId="234"/>
    <cellStyle name="Comma [0] 6 9" xfId="235"/>
    <cellStyle name="Comma [0] 7" xfId="236"/>
    <cellStyle name="Comma [0] 7 10" xfId="237"/>
    <cellStyle name="Comma [0] 7 11" xfId="238"/>
    <cellStyle name="Comma [0] 7 12" xfId="239"/>
    <cellStyle name="Comma [0] 7 13" xfId="240"/>
    <cellStyle name="Comma [0] 7 14" xfId="241"/>
    <cellStyle name="Comma [0] 7 15" xfId="242"/>
    <cellStyle name="Comma [0] 7 16" xfId="243"/>
    <cellStyle name="Comma [0] 7 17" xfId="244"/>
    <cellStyle name="Comma [0] 7 18" xfId="245"/>
    <cellStyle name="Comma [0] 7 19" xfId="246"/>
    <cellStyle name="Comma [0] 7 2" xfId="247"/>
    <cellStyle name="Comma [0] 7 20" xfId="248"/>
    <cellStyle name="Comma [0] 7 21" xfId="249"/>
    <cellStyle name="Comma [0] 7 22" xfId="250"/>
    <cellStyle name="Comma [0] 7 23" xfId="251"/>
    <cellStyle name="Comma [0] 7 24" xfId="252"/>
    <cellStyle name="Comma [0] 7 25" xfId="253"/>
    <cellStyle name="Comma [0] 7 26" xfId="254"/>
    <cellStyle name="Comma [0] 7 27" xfId="255"/>
    <cellStyle name="Comma [0] 7 28" xfId="256"/>
    <cellStyle name="Comma [0] 7 29" xfId="257"/>
    <cellStyle name="Comma [0] 7 3" xfId="258"/>
    <cellStyle name="Comma [0] 7 30" xfId="259"/>
    <cellStyle name="Comma [0] 7 31" xfId="260"/>
    <cellStyle name="Comma [0] 7 32" xfId="261"/>
    <cellStyle name="Comma [0] 7 33" xfId="262"/>
    <cellStyle name="Comma [0] 7 34" xfId="263"/>
    <cellStyle name="Comma [0] 7 4" xfId="264"/>
    <cellStyle name="Comma [0] 7 5" xfId="265"/>
    <cellStyle name="Comma [0] 7 6" xfId="266"/>
    <cellStyle name="Comma [0] 7 7" xfId="267"/>
    <cellStyle name="Comma [0] 7 8" xfId="268"/>
    <cellStyle name="Comma [0] 7 9" xfId="269"/>
    <cellStyle name="Comma [0] 8" xfId="270"/>
    <cellStyle name="Comma [0] 8 10" xfId="271"/>
    <cellStyle name="Comma [0] 8 11" xfId="272"/>
    <cellStyle name="Comma [0] 8 12" xfId="273"/>
    <cellStyle name="Comma [0] 8 13" xfId="274"/>
    <cellStyle name="Comma [0] 8 14" xfId="275"/>
    <cellStyle name="Comma [0] 8 15" xfId="276"/>
    <cellStyle name="Comma [0] 8 16" xfId="277"/>
    <cellStyle name="Comma [0] 8 17" xfId="278"/>
    <cellStyle name="Comma [0] 8 18" xfId="279"/>
    <cellStyle name="Comma [0] 8 19" xfId="280"/>
    <cellStyle name="Comma [0] 8 2" xfId="281"/>
    <cellStyle name="Comma [0] 8 20" xfId="282"/>
    <cellStyle name="Comma [0] 8 21" xfId="283"/>
    <cellStyle name="Comma [0] 8 22" xfId="284"/>
    <cellStyle name="Comma [0] 8 23" xfId="285"/>
    <cellStyle name="Comma [0] 8 24" xfId="286"/>
    <cellStyle name="Comma [0] 8 25" xfId="287"/>
    <cellStyle name="Comma [0] 8 26" xfId="288"/>
    <cellStyle name="Comma [0] 8 27" xfId="289"/>
    <cellStyle name="Comma [0] 8 28" xfId="290"/>
    <cellStyle name="Comma [0] 8 29" xfId="291"/>
    <cellStyle name="Comma [0] 8 3" xfId="292"/>
    <cellStyle name="Comma [0] 8 30" xfId="293"/>
    <cellStyle name="Comma [0] 8 31" xfId="294"/>
    <cellStyle name="Comma [0] 8 32" xfId="295"/>
    <cellStyle name="Comma [0] 8 33" xfId="296"/>
    <cellStyle name="Comma [0] 8 34" xfId="297"/>
    <cellStyle name="Comma [0] 8 35" xfId="298"/>
    <cellStyle name="Comma [0] 8 36" xfId="299"/>
    <cellStyle name="Comma [0] 8 4" xfId="300"/>
    <cellStyle name="Comma [0] 8 5" xfId="301"/>
    <cellStyle name="Comma [0] 8 6" xfId="302"/>
    <cellStyle name="Comma [0] 8 7" xfId="303"/>
    <cellStyle name="Comma [0] 8 8" xfId="304"/>
    <cellStyle name="Comma [0] 8 9" xfId="305"/>
    <cellStyle name="Comma [0] 9" xfId="306"/>
    <cellStyle name="Comma [0] 9 10" xfId="307"/>
    <cellStyle name="Comma [0] 9 11" xfId="308"/>
    <cellStyle name="Comma [0] 9 12" xfId="309"/>
    <cellStyle name="Comma [0] 9 13" xfId="310"/>
    <cellStyle name="Comma [0] 9 14" xfId="311"/>
    <cellStyle name="Comma [0] 9 15" xfId="312"/>
    <cellStyle name="Comma [0] 9 16" xfId="313"/>
    <cellStyle name="Comma [0] 9 17" xfId="314"/>
    <cellStyle name="Comma [0] 9 18" xfId="315"/>
    <cellStyle name="Comma [0] 9 19" xfId="316"/>
    <cellStyle name="Comma [0] 9 2" xfId="317"/>
    <cellStyle name="Comma [0] 9 20" xfId="318"/>
    <cellStyle name="Comma [0] 9 21" xfId="319"/>
    <cellStyle name="Comma [0] 9 22" xfId="320"/>
    <cellStyle name="Comma [0] 9 23" xfId="321"/>
    <cellStyle name="Comma [0] 9 24" xfId="322"/>
    <cellStyle name="Comma [0] 9 25" xfId="323"/>
    <cellStyle name="Comma [0] 9 26" xfId="324"/>
    <cellStyle name="Comma [0] 9 27" xfId="325"/>
    <cellStyle name="Comma [0] 9 28" xfId="326"/>
    <cellStyle name="Comma [0] 9 29" xfId="327"/>
    <cellStyle name="Comma [0] 9 3" xfId="328"/>
    <cellStyle name="Comma [0] 9 30" xfId="329"/>
    <cellStyle name="Comma [0] 9 31" xfId="330"/>
    <cellStyle name="Comma [0] 9 32" xfId="331"/>
    <cellStyle name="Comma [0] 9 33" xfId="332"/>
    <cellStyle name="Comma [0] 9 34" xfId="333"/>
    <cellStyle name="Comma [0] 9 35" xfId="334"/>
    <cellStyle name="Comma [0] 9 4" xfId="335"/>
    <cellStyle name="Comma [0] 9 5" xfId="336"/>
    <cellStyle name="Comma [0] 9 6" xfId="337"/>
    <cellStyle name="Comma [0] 9 7" xfId="338"/>
    <cellStyle name="Comma [0] 9 8" xfId="339"/>
    <cellStyle name="Comma [0] 9 9" xfId="340"/>
    <cellStyle name="Comma 10" xfId="341"/>
    <cellStyle name="Comma 11" xfId="342"/>
    <cellStyle name="Comma 2" xfId="343"/>
    <cellStyle name="Comma 2 10" xfId="344"/>
    <cellStyle name="Comma 2 11" xfId="345"/>
    <cellStyle name="Comma 2 2" xfId="346"/>
    <cellStyle name="Comma 2 3" xfId="347"/>
    <cellStyle name="Comma 2 4" xfId="348"/>
    <cellStyle name="Comma 2 5" xfId="349"/>
    <cellStyle name="Comma 2 6" xfId="350"/>
    <cellStyle name="Comma 2 7" xfId="351"/>
    <cellStyle name="Comma 2 8" xfId="352"/>
    <cellStyle name="Comma 2 9" xfId="353"/>
    <cellStyle name="Comma 3" xfId="354"/>
    <cellStyle name="Comma 3 10" xfId="355"/>
    <cellStyle name="Comma 3 11" xfId="356"/>
    <cellStyle name="Comma 3 12" xfId="357"/>
    <cellStyle name="Comma 3 13" xfId="358"/>
    <cellStyle name="Comma 3 14" xfId="359"/>
    <cellStyle name="Comma 3 15" xfId="360"/>
    <cellStyle name="Comma 3 16" xfId="361"/>
    <cellStyle name="Comma 3 17" xfId="362"/>
    <cellStyle name="Comma 3 18" xfId="363"/>
    <cellStyle name="Comma 3 19" xfId="364"/>
    <cellStyle name="Comma 3 2" xfId="365"/>
    <cellStyle name="Comma 3 2 10" xfId="366"/>
    <cellStyle name="Comma 3 2 11" xfId="367"/>
    <cellStyle name="Comma 3 2 12" xfId="368"/>
    <cellStyle name="Comma 3 2 13" xfId="369"/>
    <cellStyle name="Comma 3 2 14" xfId="370"/>
    <cellStyle name="Comma 3 2 15" xfId="371"/>
    <cellStyle name="Comma 3 2 16" xfId="372"/>
    <cellStyle name="Comma 3 2 17" xfId="373"/>
    <cellStyle name="Comma 3 2 18" xfId="374"/>
    <cellStyle name="Comma 3 2 19" xfId="375"/>
    <cellStyle name="Comma 3 2 2" xfId="376"/>
    <cellStyle name="Comma 3 2 2 2" xfId="377"/>
    <cellStyle name="Comma 3 2 20" xfId="378"/>
    <cellStyle name="Comma 3 2 21" xfId="379"/>
    <cellStyle name="Comma 3 2 22" xfId="380"/>
    <cellStyle name="Comma 3 2 23" xfId="381"/>
    <cellStyle name="Comma 3 2 24" xfId="382"/>
    <cellStyle name="Comma 3 2 25" xfId="383"/>
    <cellStyle name="Comma 3 2 26" xfId="384"/>
    <cellStyle name="Comma 3 2 27" xfId="385"/>
    <cellStyle name="Comma 3 2 28" xfId="386"/>
    <cellStyle name="Comma 3 2 29" xfId="387"/>
    <cellStyle name="Comma 3 2 3" xfId="388"/>
    <cellStyle name="Comma 3 2 30" xfId="389"/>
    <cellStyle name="Comma 3 2 31" xfId="390"/>
    <cellStyle name="Comma 3 2 32" xfId="391"/>
    <cellStyle name="Comma 3 2 33" xfId="392"/>
    <cellStyle name="Comma 3 2 34" xfId="393"/>
    <cellStyle name="Comma 3 2 35" xfId="394"/>
    <cellStyle name="Comma 3 2 36" xfId="395"/>
    <cellStyle name="Comma 3 2 4" xfId="396"/>
    <cellStyle name="Comma 3 2 5" xfId="397"/>
    <cellStyle name="Comma 3 2 6" xfId="398"/>
    <cellStyle name="Comma 3 2 7" xfId="399"/>
    <cellStyle name="Comma 3 2 8" xfId="400"/>
    <cellStyle name="Comma 3 2 9" xfId="401"/>
    <cellStyle name="Comma 3 20" xfId="402"/>
    <cellStyle name="Comma 3 21" xfId="403"/>
    <cellStyle name="Comma 3 22" xfId="404"/>
    <cellStyle name="Comma 3 23" xfId="405"/>
    <cellStyle name="Comma 3 24" xfId="406"/>
    <cellStyle name="Comma 3 25" xfId="407"/>
    <cellStyle name="Comma 3 26" xfId="408"/>
    <cellStyle name="Comma 3 27" xfId="409"/>
    <cellStyle name="Comma 3 28" xfId="410"/>
    <cellStyle name="Comma 3 29" xfId="411"/>
    <cellStyle name="Comma 3 3" xfId="412"/>
    <cellStyle name="Comma 3 30" xfId="413"/>
    <cellStyle name="Comma 3 31" xfId="414"/>
    <cellStyle name="Comma 3 32" xfId="415"/>
    <cellStyle name="Comma 3 33" xfId="416"/>
    <cellStyle name="Comma 3 34" xfId="417"/>
    <cellStyle name="Comma 3 35" xfId="418"/>
    <cellStyle name="Comma 3 36" xfId="419"/>
    <cellStyle name="Comma 3 4" xfId="420"/>
    <cellStyle name="Comma 3 5" xfId="421"/>
    <cellStyle name="Comma 3 6" xfId="422"/>
    <cellStyle name="Comma 3 7" xfId="423"/>
    <cellStyle name="Comma 3 8" xfId="424"/>
    <cellStyle name="Comma 3 9" xfId="425"/>
    <cellStyle name="Comma 35" xfId="426"/>
    <cellStyle name="Comma 35 2" xfId="427"/>
    <cellStyle name="Comma 4" xfId="428"/>
    <cellStyle name="Comma 4 10" xfId="429"/>
    <cellStyle name="Comma 4 11" xfId="430"/>
    <cellStyle name="Comma 4 12" xfId="431"/>
    <cellStyle name="Comma 4 13" xfId="432"/>
    <cellStyle name="Comma 4 14" xfId="433"/>
    <cellStyle name="Comma 4 15" xfId="434"/>
    <cellStyle name="Comma 4 16" xfId="435"/>
    <cellStyle name="Comma 4 17" xfId="436"/>
    <cellStyle name="Comma 4 18" xfId="437"/>
    <cellStyle name="Comma 4 19" xfId="438"/>
    <cellStyle name="Comma 4 2" xfId="439"/>
    <cellStyle name="Comma 4 20" xfId="440"/>
    <cellStyle name="Comma 4 21" xfId="441"/>
    <cellStyle name="Comma 4 22" xfId="442"/>
    <cellStyle name="Comma 4 23" xfId="443"/>
    <cellStyle name="Comma 4 24" xfId="444"/>
    <cellStyle name="Comma 4 25" xfId="445"/>
    <cellStyle name="Comma 4 26" xfId="446"/>
    <cellStyle name="Comma 4 27" xfId="447"/>
    <cellStyle name="Comma 4 28" xfId="448"/>
    <cellStyle name="Comma 4 29" xfId="449"/>
    <cellStyle name="Comma 4 3" xfId="450"/>
    <cellStyle name="Comma 4 30" xfId="451"/>
    <cellStyle name="Comma 4 31" xfId="452"/>
    <cellStyle name="Comma 4 32" xfId="453"/>
    <cellStyle name="Comma 4 33" xfId="454"/>
    <cellStyle name="Comma 4 34" xfId="455"/>
    <cellStyle name="Comma 4 35" xfId="456"/>
    <cellStyle name="Comma 4 36" xfId="457"/>
    <cellStyle name="Comma 4 37" xfId="458"/>
    <cellStyle name="Comma 4 4" xfId="459"/>
    <cellStyle name="Comma 4 5" xfId="460"/>
    <cellStyle name="Comma 4 6" xfId="461"/>
    <cellStyle name="Comma 4 7" xfId="462"/>
    <cellStyle name="Comma 4 8" xfId="463"/>
    <cellStyle name="Comma 4 9" xfId="464"/>
    <cellStyle name="Comma 5" xfId="465"/>
    <cellStyle name="Comma 5 10" xfId="466"/>
    <cellStyle name="Comma 5 11" xfId="467"/>
    <cellStyle name="Comma 5 12" xfId="468"/>
    <cellStyle name="Comma 5 13" xfId="469"/>
    <cellStyle name="Comma 5 14" xfId="470"/>
    <cellStyle name="Comma 5 15" xfId="471"/>
    <cellStyle name="Comma 5 16" xfId="472"/>
    <cellStyle name="Comma 5 17" xfId="473"/>
    <cellStyle name="Comma 5 18" xfId="474"/>
    <cellStyle name="Comma 5 19" xfId="475"/>
    <cellStyle name="Comma 5 2" xfId="476"/>
    <cellStyle name="Comma 5 20" xfId="477"/>
    <cellStyle name="Comma 5 21" xfId="478"/>
    <cellStyle name="Comma 5 22" xfId="479"/>
    <cellStyle name="Comma 5 23" xfId="480"/>
    <cellStyle name="Comma 5 24" xfId="481"/>
    <cellStyle name="Comma 5 25" xfId="482"/>
    <cellStyle name="Comma 5 26" xfId="483"/>
    <cellStyle name="Comma 5 27" xfId="484"/>
    <cellStyle name="Comma 5 28" xfId="485"/>
    <cellStyle name="Comma 5 29" xfId="486"/>
    <cellStyle name="Comma 5 3" xfId="487"/>
    <cellStyle name="Comma 5 30" xfId="488"/>
    <cellStyle name="Comma 5 31" xfId="489"/>
    <cellStyle name="Comma 5 32" xfId="490"/>
    <cellStyle name="Comma 5 33" xfId="491"/>
    <cellStyle name="Comma 5 34" xfId="492"/>
    <cellStyle name="Comma 5 4" xfId="493"/>
    <cellStyle name="Comma 5 5" xfId="494"/>
    <cellStyle name="Comma 5 6" xfId="495"/>
    <cellStyle name="Comma 5 7" xfId="496"/>
    <cellStyle name="Comma 5 8" xfId="497"/>
    <cellStyle name="Comma 5 9" xfId="498"/>
    <cellStyle name="Comma 6" xfId="499"/>
    <cellStyle name="Comma 6 10" xfId="500"/>
    <cellStyle name="Comma 6 11" xfId="501"/>
    <cellStyle name="Comma 6 12" xfId="502"/>
    <cellStyle name="Comma 6 13" xfId="503"/>
    <cellStyle name="Comma 6 14" xfId="504"/>
    <cellStyle name="Comma 6 15" xfId="505"/>
    <cellStyle name="Comma 6 16" xfId="506"/>
    <cellStyle name="Comma 6 17" xfId="507"/>
    <cellStyle name="Comma 6 18" xfId="508"/>
    <cellStyle name="Comma 6 19" xfId="509"/>
    <cellStyle name="Comma 6 2" xfId="510"/>
    <cellStyle name="Comma 6 20" xfId="511"/>
    <cellStyle name="Comma 6 21" xfId="512"/>
    <cellStyle name="Comma 6 22" xfId="513"/>
    <cellStyle name="Comma 6 23" xfId="514"/>
    <cellStyle name="Comma 6 24" xfId="515"/>
    <cellStyle name="Comma 6 25" xfId="516"/>
    <cellStyle name="Comma 6 26" xfId="517"/>
    <cellStyle name="Comma 6 27" xfId="518"/>
    <cellStyle name="Comma 6 28" xfId="519"/>
    <cellStyle name="Comma 6 29" xfId="520"/>
    <cellStyle name="Comma 6 3" xfId="521"/>
    <cellStyle name="Comma 6 30" xfId="522"/>
    <cellStyle name="Comma 6 31" xfId="523"/>
    <cellStyle name="Comma 6 32" xfId="524"/>
    <cellStyle name="Comma 6 33" xfId="525"/>
    <cellStyle name="Comma 6 34" xfId="526"/>
    <cellStyle name="Comma 6 4" xfId="527"/>
    <cellStyle name="Comma 6 5" xfId="528"/>
    <cellStyle name="Comma 6 6" xfId="529"/>
    <cellStyle name="Comma 6 7" xfId="530"/>
    <cellStyle name="Comma 6 8" xfId="531"/>
    <cellStyle name="Comma 6 9" xfId="532"/>
    <cellStyle name="Comma 7" xfId="533"/>
    <cellStyle name="Comma 7 10" xfId="534"/>
    <cellStyle name="Comma 7 11" xfId="535"/>
    <cellStyle name="Comma 7 12" xfId="536"/>
    <cellStyle name="Comma 7 13" xfId="537"/>
    <cellStyle name="Comma 7 14" xfId="538"/>
    <cellStyle name="Comma 7 15" xfId="539"/>
    <cellStyle name="Comma 7 16" xfId="540"/>
    <cellStyle name="Comma 7 17" xfId="541"/>
    <cellStyle name="Comma 7 18" xfId="542"/>
    <cellStyle name="Comma 7 19" xfId="543"/>
    <cellStyle name="Comma 7 2" xfId="544"/>
    <cellStyle name="Comma 7 20" xfId="545"/>
    <cellStyle name="Comma 7 21" xfId="546"/>
    <cellStyle name="Comma 7 22" xfId="547"/>
    <cellStyle name="Comma 7 23" xfId="548"/>
    <cellStyle name="Comma 7 24" xfId="549"/>
    <cellStyle name="Comma 7 25" xfId="550"/>
    <cellStyle name="Comma 7 26" xfId="551"/>
    <cellStyle name="Comma 7 27" xfId="552"/>
    <cellStyle name="Comma 7 28" xfId="553"/>
    <cellStyle name="Comma 7 29" xfId="554"/>
    <cellStyle name="Comma 7 3" xfId="555"/>
    <cellStyle name="Comma 7 30" xfId="556"/>
    <cellStyle name="Comma 7 31" xfId="557"/>
    <cellStyle name="Comma 7 32" xfId="558"/>
    <cellStyle name="Comma 7 33" xfId="559"/>
    <cellStyle name="Comma 7 34" xfId="560"/>
    <cellStyle name="Comma 7 4" xfId="561"/>
    <cellStyle name="Comma 7 5" xfId="562"/>
    <cellStyle name="Comma 7 6" xfId="563"/>
    <cellStyle name="Comma 7 7" xfId="564"/>
    <cellStyle name="Comma 7 8" xfId="565"/>
    <cellStyle name="Comma 7 9" xfId="566"/>
    <cellStyle name="Comma 8" xfId="567"/>
    <cellStyle name="Comma 8 10" xfId="568"/>
    <cellStyle name="Comma 8 11" xfId="569"/>
    <cellStyle name="Comma 8 12" xfId="570"/>
    <cellStyle name="Comma 8 13" xfId="571"/>
    <cellStyle name="Comma 8 14" xfId="572"/>
    <cellStyle name="Comma 8 15" xfId="573"/>
    <cellStyle name="Comma 8 16" xfId="574"/>
    <cellStyle name="Comma 8 17" xfId="575"/>
    <cellStyle name="Comma 8 18" xfId="576"/>
    <cellStyle name="Comma 8 19" xfId="577"/>
    <cellStyle name="Comma 8 2" xfId="578"/>
    <cellStyle name="Comma 8 20" xfId="579"/>
    <cellStyle name="Comma 8 21" xfId="580"/>
    <cellStyle name="Comma 8 22" xfId="581"/>
    <cellStyle name="Comma 8 23" xfId="582"/>
    <cellStyle name="Comma 8 24" xfId="583"/>
    <cellStyle name="Comma 8 25" xfId="584"/>
    <cellStyle name="Comma 8 26" xfId="585"/>
    <cellStyle name="Comma 8 27" xfId="586"/>
    <cellStyle name="Comma 8 28" xfId="587"/>
    <cellStyle name="Comma 8 29" xfId="588"/>
    <cellStyle name="Comma 8 3" xfId="589"/>
    <cellStyle name="Comma 8 30" xfId="590"/>
    <cellStyle name="Comma 8 31" xfId="591"/>
    <cellStyle name="Comma 8 32" xfId="592"/>
    <cellStyle name="Comma 8 33" xfId="593"/>
    <cellStyle name="Comma 8 34" xfId="594"/>
    <cellStyle name="Comma 8 35" xfId="595"/>
    <cellStyle name="Comma 8 36" xfId="596"/>
    <cellStyle name="Comma 8 4" xfId="597"/>
    <cellStyle name="Comma 8 5" xfId="598"/>
    <cellStyle name="Comma 8 6" xfId="599"/>
    <cellStyle name="Comma 8 7" xfId="600"/>
    <cellStyle name="Comma 8 8" xfId="601"/>
    <cellStyle name="Comma 8 9" xfId="602"/>
    <cellStyle name="Comma 9" xfId="603"/>
    <cellStyle name="Comma0" xfId="604"/>
    <cellStyle name="Comma0 10" xfId="605"/>
    <cellStyle name="Comma0 11" xfId="606"/>
    <cellStyle name="Comma0 12" xfId="607"/>
    <cellStyle name="Comma0 13" xfId="608"/>
    <cellStyle name="Comma0 14" xfId="609"/>
    <cellStyle name="Comma0 15" xfId="610"/>
    <cellStyle name="Comma0 16" xfId="611"/>
    <cellStyle name="Comma0 17" xfId="612"/>
    <cellStyle name="Comma0 18" xfId="613"/>
    <cellStyle name="Comma0 19" xfId="614"/>
    <cellStyle name="Comma0 2" xfId="615"/>
    <cellStyle name="Comma0 20" xfId="616"/>
    <cellStyle name="Comma0 21" xfId="617"/>
    <cellStyle name="Comma0 22" xfId="618"/>
    <cellStyle name="Comma0 23" xfId="619"/>
    <cellStyle name="Comma0 24" xfId="620"/>
    <cellStyle name="Comma0 25" xfId="621"/>
    <cellStyle name="Comma0 26" xfId="622"/>
    <cellStyle name="Comma0 27" xfId="623"/>
    <cellStyle name="Comma0 28" xfId="624"/>
    <cellStyle name="Comma0 29" xfId="625"/>
    <cellStyle name="Comma0 3" xfId="626"/>
    <cellStyle name="Comma0 30" xfId="627"/>
    <cellStyle name="Comma0 31" xfId="628"/>
    <cellStyle name="Comma0 32" xfId="629"/>
    <cellStyle name="Comma0 33" xfId="630"/>
    <cellStyle name="Comma0 34" xfId="631"/>
    <cellStyle name="Comma0 4" xfId="632"/>
    <cellStyle name="Comma0 5" xfId="633"/>
    <cellStyle name="Comma0 6" xfId="634"/>
    <cellStyle name="Comma0 7" xfId="635"/>
    <cellStyle name="Comma0 8" xfId="636"/>
    <cellStyle name="Comma0 9" xfId="637"/>
    <cellStyle name="Currency 2" xfId="638"/>
    <cellStyle name="Currency0" xfId="639"/>
    <cellStyle name="Currency0 10" xfId="640"/>
    <cellStyle name="Currency0 11" xfId="641"/>
    <cellStyle name="Currency0 12" xfId="642"/>
    <cellStyle name="Currency0 13" xfId="643"/>
    <cellStyle name="Currency0 14" xfId="644"/>
    <cellStyle name="Currency0 15" xfId="645"/>
    <cellStyle name="Currency0 16" xfId="646"/>
    <cellStyle name="Currency0 17" xfId="647"/>
    <cellStyle name="Currency0 18" xfId="648"/>
    <cellStyle name="Currency0 19" xfId="649"/>
    <cellStyle name="Currency0 2" xfId="650"/>
    <cellStyle name="Currency0 20" xfId="651"/>
    <cellStyle name="Currency0 21" xfId="652"/>
    <cellStyle name="Currency0 22" xfId="653"/>
    <cellStyle name="Currency0 23" xfId="654"/>
    <cellStyle name="Currency0 24" xfId="655"/>
    <cellStyle name="Currency0 25" xfId="656"/>
    <cellStyle name="Currency0 26" xfId="657"/>
    <cellStyle name="Currency0 27" xfId="658"/>
    <cellStyle name="Currency0 28" xfId="659"/>
    <cellStyle name="Currency0 29" xfId="660"/>
    <cellStyle name="Currency0 3" xfId="661"/>
    <cellStyle name="Currency0 30" xfId="662"/>
    <cellStyle name="Currency0 31" xfId="663"/>
    <cellStyle name="Currency0 32" xfId="664"/>
    <cellStyle name="Currency0 33" xfId="665"/>
    <cellStyle name="Currency0 34" xfId="666"/>
    <cellStyle name="Currency0 4" xfId="667"/>
    <cellStyle name="Currency0 5" xfId="668"/>
    <cellStyle name="Currency0 6" xfId="669"/>
    <cellStyle name="Currency0 7" xfId="670"/>
    <cellStyle name="Currency0 8" xfId="671"/>
    <cellStyle name="Currency0 9" xfId="672"/>
    <cellStyle name="Date" xfId="673"/>
    <cellStyle name="Date 10" xfId="674"/>
    <cellStyle name="Date 11" xfId="675"/>
    <cellStyle name="Date 12" xfId="676"/>
    <cellStyle name="Date 13" xfId="677"/>
    <cellStyle name="Date 14" xfId="678"/>
    <cellStyle name="Date 15" xfId="679"/>
    <cellStyle name="Date 16" xfId="680"/>
    <cellStyle name="Date 17" xfId="681"/>
    <cellStyle name="Date 18" xfId="682"/>
    <cellStyle name="Date 19" xfId="683"/>
    <cellStyle name="Date 2" xfId="684"/>
    <cellStyle name="Date 20" xfId="685"/>
    <cellStyle name="Date 21" xfId="686"/>
    <cellStyle name="Date 22" xfId="687"/>
    <cellStyle name="Date 23" xfId="688"/>
    <cellStyle name="Date 24" xfId="689"/>
    <cellStyle name="Date 25" xfId="690"/>
    <cellStyle name="Date 26" xfId="691"/>
    <cellStyle name="Date 27" xfId="692"/>
    <cellStyle name="Date 28" xfId="693"/>
    <cellStyle name="Date 29" xfId="694"/>
    <cellStyle name="Date 3" xfId="695"/>
    <cellStyle name="Date 30" xfId="696"/>
    <cellStyle name="Date 31" xfId="697"/>
    <cellStyle name="Date 32" xfId="698"/>
    <cellStyle name="Date 33" xfId="699"/>
    <cellStyle name="Date 34" xfId="700"/>
    <cellStyle name="Date 4" xfId="701"/>
    <cellStyle name="Date 5" xfId="702"/>
    <cellStyle name="Date 6" xfId="703"/>
    <cellStyle name="Date 7" xfId="704"/>
    <cellStyle name="Date 8" xfId="705"/>
    <cellStyle name="Date 9" xfId="706"/>
    <cellStyle name="Eko" xfId="707"/>
    <cellStyle name="Explanatory Text 2" xfId="708"/>
    <cellStyle name="Explanatory Text 2 2" xfId="709"/>
    <cellStyle name="Fixed" xfId="710"/>
    <cellStyle name="Fixed 10" xfId="711"/>
    <cellStyle name="Fixed 11" xfId="712"/>
    <cellStyle name="Fixed 12" xfId="713"/>
    <cellStyle name="Fixed 13" xfId="714"/>
    <cellStyle name="Fixed 14" xfId="715"/>
    <cellStyle name="Fixed 15" xfId="716"/>
    <cellStyle name="Fixed 16" xfId="717"/>
    <cellStyle name="Fixed 17" xfId="718"/>
    <cellStyle name="Fixed 18" xfId="719"/>
    <cellStyle name="Fixed 19" xfId="720"/>
    <cellStyle name="Fixed 2" xfId="721"/>
    <cellStyle name="Fixed 20" xfId="722"/>
    <cellStyle name="Fixed 21" xfId="723"/>
    <cellStyle name="Fixed 22" xfId="724"/>
    <cellStyle name="Fixed 23" xfId="725"/>
    <cellStyle name="Fixed 24" xfId="726"/>
    <cellStyle name="Fixed 25" xfId="727"/>
    <cellStyle name="Fixed 26" xfId="728"/>
    <cellStyle name="Fixed 27" xfId="729"/>
    <cellStyle name="Fixed 28" xfId="730"/>
    <cellStyle name="Fixed 29" xfId="731"/>
    <cellStyle name="Fixed 3" xfId="732"/>
    <cellStyle name="Fixed 30" xfId="733"/>
    <cellStyle name="Fixed 31" xfId="734"/>
    <cellStyle name="Fixed 32" xfId="735"/>
    <cellStyle name="Fixed 33" xfId="736"/>
    <cellStyle name="Fixed 34" xfId="737"/>
    <cellStyle name="Fixed 4" xfId="738"/>
    <cellStyle name="Fixed 5" xfId="739"/>
    <cellStyle name="Fixed 6" xfId="740"/>
    <cellStyle name="Fixed 7" xfId="741"/>
    <cellStyle name="Fixed 8" xfId="742"/>
    <cellStyle name="Fixed 9" xfId="743"/>
    <cellStyle name="Good 2" xfId="744"/>
    <cellStyle name="Good 2 2" xfId="745"/>
    <cellStyle name="Header1" xfId="746"/>
    <cellStyle name="Header2" xfId="747"/>
    <cellStyle name="Heading 1 2" xfId="748"/>
    <cellStyle name="Heading 1 2 2" xfId="749"/>
    <cellStyle name="Heading 2 2" xfId="750"/>
    <cellStyle name="Heading 2 2 2" xfId="751"/>
    <cellStyle name="Heading 3 2" xfId="752"/>
    <cellStyle name="Heading 3 2 2" xfId="753"/>
    <cellStyle name="Heading 4 2" xfId="754"/>
    <cellStyle name="Heading 4 2 2" xfId="755"/>
    <cellStyle name="Input 2" xfId="756"/>
    <cellStyle name="Input 2 2" xfId="757"/>
    <cellStyle name="Linked Cell 2" xfId="758"/>
    <cellStyle name="Linked Cell 2 2" xfId="759"/>
    <cellStyle name="Neutral 2" xfId="760"/>
    <cellStyle name="Neutral 2 2" xfId="761"/>
    <cellStyle name="no dec" xfId="762"/>
    <cellStyle name="Normal" xfId="0" builtinId="0"/>
    <cellStyle name="Normal - Style1" xfId="763"/>
    <cellStyle name="Normal - Style1 10" xfId="764"/>
    <cellStyle name="Normal - Style1 11" xfId="765"/>
    <cellStyle name="Normal - Style1 12" xfId="766"/>
    <cellStyle name="Normal - Style1 13" xfId="767"/>
    <cellStyle name="Normal - Style1 14" xfId="768"/>
    <cellStyle name="Normal - Style1 15" xfId="769"/>
    <cellStyle name="Normal - Style1 16" xfId="770"/>
    <cellStyle name="Normal - Style1 17" xfId="771"/>
    <cellStyle name="Normal - Style1 18" xfId="772"/>
    <cellStyle name="Normal - Style1 19" xfId="773"/>
    <cellStyle name="Normal - Style1 2" xfId="774"/>
    <cellStyle name="Normal - Style1 20" xfId="775"/>
    <cellStyle name="Normal - Style1 21" xfId="776"/>
    <cellStyle name="Normal - Style1 22" xfId="777"/>
    <cellStyle name="Normal - Style1 23" xfId="778"/>
    <cellStyle name="Normal - Style1 24" xfId="779"/>
    <cellStyle name="Normal - Style1 25" xfId="780"/>
    <cellStyle name="Normal - Style1 26" xfId="781"/>
    <cellStyle name="Normal - Style1 27" xfId="782"/>
    <cellStyle name="Normal - Style1 28" xfId="783"/>
    <cellStyle name="Normal - Style1 29" xfId="784"/>
    <cellStyle name="Normal - Style1 3" xfId="785"/>
    <cellStyle name="Normal - Style1 30" xfId="786"/>
    <cellStyle name="Normal - Style1 31" xfId="787"/>
    <cellStyle name="Normal - Style1 32" xfId="788"/>
    <cellStyle name="Normal - Style1 33" xfId="789"/>
    <cellStyle name="Normal - Style1 34" xfId="790"/>
    <cellStyle name="Normal - Style1 4" xfId="791"/>
    <cellStyle name="Normal - Style1 5" xfId="792"/>
    <cellStyle name="Normal - Style1 6" xfId="793"/>
    <cellStyle name="Normal - Style1 7" xfId="794"/>
    <cellStyle name="Normal - Style1 8" xfId="795"/>
    <cellStyle name="Normal - Style1 9" xfId="796"/>
    <cellStyle name="Normal 10" xfId="797"/>
    <cellStyle name="Normal 2" xfId="798"/>
    <cellStyle name="Normal 2 10" xfId="799"/>
    <cellStyle name="Normal 2 11" xfId="800"/>
    <cellStyle name="Normal 2 2" xfId="801"/>
    <cellStyle name="Normal 2 2 10" xfId="802"/>
    <cellStyle name="Normal 2 2 11" xfId="803"/>
    <cellStyle name="Normal 2 2 12" xfId="804"/>
    <cellStyle name="Normal 2 2 13" xfId="805"/>
    <cellStyle name="Normal 2 2 14" xfId="806"/>
    <cellStyle name="Normal 2 2 15" xfId="807"/>
    <cellStyle name="Normal 2 2 16" xfId="808"/>
    <cellStyle name="Normal 2 2 17" xfId="809"/>
    <cellStyle name="Normal 2 2 18" xfId="810"/>
    <cellStyle name="Normal 2 2 19" xfId="811"/>
    <cellStyle name="Normal 2 2 2" xfId="812"/>
    <cellStyle name="Normal 2 2 20" xfId="813"/>
    <cellStyle name="Normal 2 2 21" xfId="814"/>
    <cellStyle name="Normal 2 2 22" xfId="815"/>
    <cellStyle name="Normal 2 2 23" xfId="816"/>
    <cellStyle name="Normal 2 2 24" xfId="817"/>
    <cellStyle name="Normal 2 2 25" xfId="818"/>
    <cellStyle name="Normal 2 2 26" xfId="819"/>
    <cellStyle name="Normal 2 2 27" xfId="820"/>
    <cellStyle name="Normal 2 2 28" xfId="821"/>
    <cellStyle name="Normal 2 2 29" xfId="822"/>
    <cellStyle name="Normal 2 2 3" xfId="823"/>
    <cellStyle name="Normal 2 2 30" xfId="824"/>
    <cellStyle name="Normal 2 2 31" xfId="825"/>
    <cellStyle name="Normal 2 2 32" xfId="826"/>
    <cellStyle name="Normal 2 2 33" xfId="827"/>
    <cellStyle name="Normal 2 2 34" xfId="828"/>
    <cellStyle name="Normal 2 2 35" xfId="829"/>
    <cellStyle name="Normal 2 2 36" xfId="830"/>
    <cellStyle name="Normal 2 2 37" xfId="831"/>
    <cellStyle name="Normal 2 2 4" xfId="832"/>
    <cellStyle name="Normal 2 2 5" xfId="833"/>
    <cellStyle name="Normal 2 2 6" xfId="834"/>
    <cellStyle name="Normal 2 2 7" xfId="835"/>
    <cellStyle name="Normal 2 2 8" xfId="836"/>
    <cellStyle name="Normal 2 2 9" xfId="837"/>
    <cellStyle name="Normal 2 2_BAC UP MC" xfId="838"/>
    <cellStyle name="Normal 2 3" xfId="839"/>
    <cellStyle name="Normal 2 3 2" xfId="840"/>
    <cellStyle name="Normal 2 3_BAC UP MC" xfId="841"/>
    <cellStyle name="Normal 2 4" xfId="842"/>
    <cellStyle name="Normal 2 5" xfId="843"/>
    <cellStyle name="Normal 2 6" xfId="844"/>
    <cellStyle name="Normal 2 7" xfId="845"/>
    <cellStyle name="Normal 2 8" xfId="846"/>
    <cellStyle name="Normal 2 9" xfId="847"/>
    <cellStyle name="Normal 2_Plat dek 20 &amp; 15 cm" xfId="848"/>
    <cellStyle name="Normal 3" xfId="849"/>
    <cellStyle name="Normal 3 10" xfId="850"/>
    <cellStyle name="Normal 3 11" xfId="851"/>
    <cellStyle name="Normal 3 12" xfId="852"/>
    <cellStyle name="Normal 3 13" xfId="853"/>
    <cellStyle name="Normal 3 14" xfId="854"/>
    <cellStyle name="Normal 3 15" xfId="855"/>
    <cellStyle name="Normal 3 16" xfId="856"/>
    <cellStyle name="Normal 3 17" xfId="857"/>
    <cellStyle name="Normal 3 18" xfId="858"/>
    <cellStyle name="Normal 3 19" xfId="859"/>
    <cellStyle name="Normal 3 2" xfId="860"/>
    <cellStyle name="Normal 3 20" xfId="861"/>
    <cellStyle name="Normal 3 21" xfId="862"/>
    <cellStyle name="Normal 3 22" xfId="863"/>
    <cellStyle name="Normal 3 23" xfId="864"/>
    <cellStyle name="Normal 3 24" xfId="865"/>
    <cellStyle name="Normal 3 25" xfId="866"/>
    <cellStyle name="Normal 3 26" xfId="867"/>
    <cellStyle name="Normal 3 27" xfId="868"/>
    <cellStyle name="Normal 3 28" xfId="869"/>
    <cellStyle name="Normal 3 29" xfId="870"/>
    <cellStyle name="Normal 3 3" xfId="871"/>
    <cellStyle name="Normal 3 30" xfId="872"/>
    <cellStyle name="Normal 3 31" xfId="873"/>
    <cellStyle name="Normal 3 32" xfId="874"/>
    <cellStyle name="Normal 3 33" xfId="875"/>
    <cellStyle name="Normal 3 34" xfId="876"/>
    <cellStyle name="Normal 3 35" xfId="877"/>
    <cellStyle name="Normal 3 36" xfId="878"/>
    <cellStyle name="Normal 3 37" xfId="879"/>
    <cellStyle name="Normal 3 4" xfId="880"/>
    <cellStyle name="Normal 3 5" xfId="881"/>
    <cellStyle name="Normal 3 6" xfId="882"/>
    <cellStyle name="Normal 3 7" xfId="883"/>
    <cellStyle name="Normal 3 8" xfId="884"/>
    <cellStyle name="Normal 3 9" xfId="885"/>
    <cellStyle name="Normal 3_BAC UP MC" xfId="886"/>
    <cellStyle name="Normal 4" xfId="887"/>
    <cellStyle name="Normal 4 10" xfId="888"/>
    <cellStyle name="Normal 4 11" xfId="889"/>
    <cellStyle name="Normal 4 12" xfId="890"/>
    <cellStyle name="Normal 4 13" xfId="891"/>
    <cellStyle name="Normal 4 14" xfId="892"/>
    <cellStyle name="Normal 4 15" xfId="893"/>
    <cellStyle name="Normal 4 16" xfId="894"/>
    <cellStyle name="Normal 4 17" xfId="895"/>
    <cellStyle name="Normal 4 18" xfId="896"/>
    <cellStyle name="Normal 4 19" xfId="897"/>
    <cellStyle name="Normal 4 2" xfId="898"/>
    <cellStyle name="Normal 4 2 10" xfId="899"/>
    <cellStyle name="Normal 4 2 11" xfId="900"/>
    <cellStyle name="Normal 4 2 12" xfId="901"/>
    <cellStyle name="Normal 4 2 13" xfId="902"/>
    <cellStyle name="Normal 4 2 14" xfId="903"/>
    <cellStyle name="Normal 4 2 15" xfId="904"/>
    <cellStyle name="Normal 4 2 16" xfId="905"/>
    <cellStyle name="Normal 4 2 17" xfId="906"/>
    <cellStyle name="Normal 4 2 18" xfId="907"/>
    <cellStyle name="Normal 4 2 19" xfId="908"/>
    <cellStyle name="Normal 4 2 2" xfId="909"/>
    <cellStyle name="Normal 4 2 20" xfId="910"/>
    <cellStyle name="Normal 4 2 21" xfId="911"/>
    <cellStyle name="Normal 4 2 22" xfId="912"/>
    <cellStyle name="Normal 4 2 23" xfId="913"/>
    <cellStyle name="Normal 4 2 24" xfId="914"/>
    <cellStyle name="Normal 4 2 25" xfId="915"/>
    <cellStyle name="Normal 4 2 26" xfId="916"/>
    <cellStyle name="Normal 4 2 27" xfId="917"/>
    <cellStyle name="Normal 4 2 28" xfId="918"/>
    <cellStyle name="Normal 4 2 29" xfId="919"/>
    <cellStyle name="Normal 4 2 3" xfId="920"/>
    <cellStyle name="Normal 4 2 30" xfId="921"/>
    <cellStyle name="Normal 4 2 31" xfId="922"/>
    <cellStyle name="Normal 4 2 32" xfId="923"/>
    <cellStyle name="Normal 4 2 33" xfId="924"/>
    <cellStyle name="Normal 4 2 34" xfId="925"/>
    <cellStyle name="Normal 4 2 35" xfId="926"/>
    <cellStyle name="Normal 4 2 36" xfId="927"/>
    <cellStyle name="Normal 4 2 37" xfId="928"/>
    <cellStyle name="Normal 4 2 4" xfId="929"/>
    <cellStyle name="Normal 4 2 5" xfId="930"/>
    <cellStyle name="Normal 4 2 6" xfId="931"/>
    <cellStyle name="Normal 4 2 7" xfId="932"/>
    <cellStyle name="Normal 4 2 8" xfId="933"/>
    <cellStyle name="Normal 4 2 9" xfId="934"/>
    <cellStyle name="Normal 4 2_BAC UP MC" xfId="935"/>
    <cellStyle name="Normal 4 20" xfId="936"/>
    <cellStyle name="Normal 4 21" xfId="937"/>
    <cellStyle name="Normal 4 22" xfId="938"/>
    <cellStyle name="Normal 4 23" xfId="939"/>
    <cellStyle name="Normal 4 24" xfId="940"/>
    <cellStyle name="Normal 4 25" xfId="941"/>
    <cellStyle name="Normal 4 26" xfId="942"/>
    <cellStyle name="Normal 4 27" xfId="943"/>
    <cellStyle name="Normal 4 28" xfId="944"/>
    <cellStyle name="Normal 4 29" xfId="945"/>
    <cellStyle name="Normal 4 3" xfId="946"/>
    <cellStyle name="Normal 4 30" xfId="947"/>
    <cellStyle name="Normal 4 31" xfId="948"/>
    <cellStyle name="Normal 4 32" xfId="949"/>
    <cellStyle name="Normal 4 33" xfId="950"/>
    <cellStyle name="Normal 4 34" xfId="951"/>
    <cellStyle name="Normal 4 35" xfId="952"/>
    <cellStyle name="Normal 4 36" xfId="953"/>
    <cellStyle name="Normal 4 37" xfId="954"/>
    <cellStyle name="Normal 4 4" xfId="955"/>
    <cellStyle name="Normal 4 5" xfId="956"/>
    <cellStyle name="Normal 4 6" xfId="957"/>
    <cellStyle name="Normal 4 7" xfId="958"/>
    <cellStyle name="Normal 4 8" xfId="959"/>
    <cellStyle name="Normal 4 9" xfId="960"/>
    <cellStyle name="Normal 4_BAC UP MC" xfId="961"/>
    <cellStyle name="Normal 4_BAC UP MC.0 EDIT.1" xfId="962"/>
    <cellStyle name="Normal 4_laporan mingguan" xfId="963"/>
    <cellStyle name="Normal 5" xfId="964"/>
    <cellStyle name="Normal 5 10" xfId="965"/>
    <cellStyle name="Normal 5 11" xfId="966"/>
    <cellStyle name="Normal 5 12" xfId="967"/>
    <cellStyle name="Normal 5 13" xfId="968"/>
    <cellStyle name="Normal 5 14" xfId="969"/>
    <cellStyle name="Normal 5 15" xfId="970"/>
    <cellStyle name="Normal 5 16" xfId="971"/>
    <cellStyle name="Normal 5 17" xfId="972"/>
    <cellStyle name="Normal 5 18" xfId="973"/>
    <cellStyle name="Normal 5 19" xfId="974"/>
    <cellStyle name="Normal 5 2" xfId="975"/>
    <cellStyle name="Normal 5 20" xfId="976"/>
    <cellStyle name="Normal 5 21" xfId="977"/>
    <cellStyle name="Normal 5 22" xfId="978"/>
    <cellStyle name="Normal 5 23" xfId="979"/>
    <cellStyle name="Normal 5 24" xfId="980"/>
    <cellStyle name="Normal 5 25" xfId="981"/>
    <cellStyle name="Normal 5 26" xfId="982"/>
    <cellStyle name="Normal 5 27" xfId="983"/>
    <cellStyle name="Normal 5 28" xfId="984"/>
    <cellStyle name="Normal 5 29" xfId="985"/>
    <cellStyle name="Normal 5 3" xfId="986"/>
    <cellStyle name="Normal 5 30" xfId="987"/>
    <cellStyle name="Normal 5 31" xfId="988"/>
    <cellStyle name="Normal 5 32" xfId="989"/>
    <cellStyle name="Normal 5 33" xfId="990"/>
    <cellStyle name="Normal 5 34" xfId="991"/>
    <cellStyle name="Normal 5 4" xfId="992"/>
    <cellStyle name="Normal 5 5" xfId="993"/>
    <cellStyle name="Normal 5 6" xfId="994"/>
    <cellStyle name="Normal 5 7" xfId="995"/>
    <cellStyle name="Normal 5 8" xfId="996"/>
    <cellStyle name="Normal 5 9" xfId="997"/>
    <cellStyle name="Normal 5_laporan mingguan" xfId="998"/>
    <cellStyle name="Normal 6" xfId="999"/>
    <cellStyle name="Normal 6 10" xfId="1000"/>
    <cellStyle name="Normal 6 11" xfId="1001"/>
    <cellStyle name="Normal 6 12" xfId="1002"/>
    <cellStyle name="Normal 6 13" xfId="1003"/>
    <cellStyle name="Normal 6 14" xfId="1004"/>
    <cellStyle name="Normal 6 15" xfId="1005"/>
    <cellStyle name="Normal 6 16" xfId="1006"/>
    <cellStyle name="Normal 6 17" xfId="1007"/>
    <cellStyle name="Normal 6 18" xfId="1008"/>
    <cellStyle name="Normal 6 19" xfId="1009"/>
    <cellStyle name="Normal 6 2" xfId="1010"/>
    <cellStyle name="Normal 6 20" xfId="1011"/>
    <cellStyle name="Normal 6 21" xfId="1012"/>
    <cellStyle name="Normal 6 22" xfId="1013"/>
    <cellStyle name="Normal 6 23" xfId="1014"/>
    <cellStyle name="Normal 6 24" xfId="1015"/>
    <cellStyle name="Normal 6 25" xfId="1016"/>
    <cellStyle name="Normal 6 26" xfId="1017"/>
    <cellStyle name="Normal 6 27" xfId="1018"/>
    <cellStyle name="Normal 6 28" xfId="1019"/>
    <cellStyle name="Normal 6 29" xfId="1020"/>
    <cellStyle name="Normal 6 3" xfId="1021"/>
    <cellStyle name="Normal 6 30" xfId="1022"/>
    <cellStyle name="Normal 6 31" xfId="1023"/>
    <cellStyle name="Normal 6 32" xfId="1024"/>
    <cellStyle name="Normal 6 33" xfId="1025"/>
    <cellStyle name="Normal 6 34" xfId="1026"/>
    <cellStyle name="Normal 6 4" xfId="1027"/>
    <cellStyle name="Normal 6 5" xfId="1028"/>
    <cellStyle name="Normal 6 6" xfId="1029"/>
    <cellStyle name="Normal 6 7" xfId="1030"/>
    <cellStyle name="Normal 6 8" xfId="1031"/>
    <cellStyle name="Normal 6 9" xfId="1032"/>
    <cellStyle name="Normal 7" xfId="1033"/>
    <cellStyle name="Normal 7 10" xfId="1034"/>
    <cellStyle name="Normal 7 11" xfId="1035"/>
    <cellStyle name="Normal 7 12" xfId="1036"/>
    <cellStyle name="Normal 7 13" xfId="1037"/>
    <cellStyle name="Normal 7 14" xfId="1038"/>
    <cellStyle name="Normal 7 15" xfId="1039"/>
    <cellStyle name="Normal 7 16" xfId="1040"/>
    <cellStyle name="Normal 7 17" xfId="1041"/>
    <cellStyle name="Normal 7 18" xfId="1042"/>
    <cellStyle name="Normal 7 19" xfId="1043"/>
    <cellStyle name="Normal 7 2" xfId="1044"/>
    <cellStyle name="Normal 7 20" xfId="1045"/>
    <cellStyle name="Normal 7 21" xfId="1046"/>
    <cellStyle name="Normal 7 22" xfId="1047"/>
    <cellStyle name="Normal 7 23" xfId="1048"/>
    <cellStyle name="Normal 7 24" xfId="1049"/>
    <cellStyle name="Normal 7 25" xfId="1050"/>
    <cellStyle name="Normal 7 26" xfId="1051"/>
    <cellStyle name="Normal 7 27" xfId="1052"/>
    <cellStyle name="Normal 7 28" xfId="1053"/>
    <cellStyle name="Normal 7 29" xfId="1054"/>
    <cellStyle name="Normal 7 3" xfId="1055"/>
    <cellStyle name="Normal 7 30" xfId="1056"/>
    <cellStyle name="Normal 7 31" xfId="1057"/>
    <cellStyle name="Normal 7 32" xfId="1058"/>
    <cellStyle name="Normal 7 33" xfId="1059"/>
    <cellStyle name="Normal 7 34" xfId="1060"/>
    <cellStyle name="Normal 7 35" xfId="1061"/>
    <cellStyle name="Normal 7 4" xfId="1062"/>
    <cellStyle name="Normal 7 5" xfId="1063"/>
    <cellStyle name="Normal 7 6" xfId="1064"/>
    <cellStyle name="Normal 7 7" xfId="1065"/>
    <cellStyle name="Normal 7 8" xfId="1066"/>
    <cellStyle name="Normal 7 9" xfId="1067"/>
    <cellStyle name="Normal 7_BAC UP MC" xfId="1068"/>
    <cellStyle name="Normal 8" xfId="1069"/>
    <cellStyle name="Normal 8 10" xfId="1070"/>
    <cellStyle name="Normal 8 11" xfId="1071"/>
    <cellStyle name="Normal 8 12" xfId="1072"/>
    <cellStyle name="Normal 8 13" xfId="1073"/>
    <cellStyle name="Normal 8 14" xfId="1074"/>
    <cellStyle name="Normal 8 15" xfId="1075"/>
    <cellStyle name="Normal 8 16" xfId="1076"/>
    <cellStyle name="Normal 8 17" xfId="1077"/>
    <cellStyle name="Normal 8 18" xfId="1078"/>
    <cellStyle name="Normal 8 19" xfId="1079"/>
    <cellStyle name="Normal 8 2" xfId="1080"/>
    <cellStyle name="Normal 8 2 2" xfId="1081"/>
    <cellStyle name="Normal 8 20" xfId="1082"/>
    <cellStyle name="Normal 8 21" xfId="1083"/>
    <cellStyle name="Normal 8 22" xfId="1084"/>
    <cellStyle name="Normal 8 23" xfId="1085"/>
    <cellStyle name="Normal 8 24" xfId="1086"/>
    <cellStyle name="Normal 8 25" xfId="1087"/>
    <cellStyle name="Normal 8 26" xfId="1088"/>
    <cellStyle name="Normal 8 27" xfId="1089"/>
    <cellStyle name="Normal 8 28" xfId="1090"/>
    <cellStyle name="Normal 8 29" xfId="1091"/>
    <cellStyle name="Normal 8 3" xfId="1092"/>
    <cellStyle name="Normal 8 30" xfId="1093"/>
    <cellStyle name="Normal 8 31" xfId="1094"/>
    <cellStyle name="Normal 8 32" xfId="1095"/>
    <cellStyle name="Normal 8 33" xfId="1096"/>
    <cellStyle name="Normal 8 34" xfId="1097"/>
    <cellStyle name="Normal 8 35" xfId="1098"/>
    <cellStyle name="Normal 8 4" xfId="1099"/>
    <cellStyle name="Normal 8 5" xfId="1100"/>
    <cellStyle name="Normal 8 6" xfId="1101"/>
    <cellStyle name="Normal 8 7" xfId="1102"/>
    <cellStyle name="Normal 8 8" xfId="1103"/>
    <cellStyle name="Normal 8 9" xfId="1104"/>
    <cellStyle name="Normal 8_BAC UP MC" xfId="1105"/>
    <cellStyle name="Normal 9" xfId="1106"/>
    <cellStyle name="Normal2" xfId="1107"/>
    <cellStyle name="Note 2" xfId="1108"/>
    <cellStyle name="Note 2 2" xfId="1109"/>
    <cellStyle name="Output 2" xfId="1110"/>
    <cellStyle name="Output 2 2" xfId="1111"/>
    <cellStyle name="Percent 2" xfId="1112"/>
    <cellStyle name="Percent 3" xfId="1113"/>
    <cellStyle name="T" xfId="1114"/>
    <cellStyle name="T_Book1" xfId="1115"/>
    <cellStyle name="th" xfId="1116"/>
    <cellStyle name="Title 2" xfId="1117"/>
    <cellStyle name="Title 2 2" xfId="1118"/>
    <cellStyle name="Total 2" xfId="1119"/>
    <cellStyle name="Total 2 2" xfId="1120"/>
    <cellStyle name="viet" xfId="1121"/>
    <cellStyle name="viet2" xfId="1122"/>
    <cellStyle name="Warning Text 2" xfId="1123"/>
    <cellStyle name="Warning Text 2 2" xfId="1124"/>
    <cellStyle name="똿뗦먛귟 [0.00]_PRODUCT DETAIL Q1" xfId="1125"/>
    <cellStyle name="똿뗦먛귟_PRODUCT DETAIL Q1" xfId="1126"/>
    <cellStyle name="믅됞 [0.00]_PRODUCT DETAIL Q1" xfId="1127"/>
    <cellStyle name="믅됞_PRODUCT DETAIL Q1" xfId="1128"/>
    <cellStyle name="백분율_95" xfId="1129"/>
    <cellStyle name="뷭?_BOOKSHIP" xfId="1130"/>
    <cellStyle name="콤마 [0]_1202" xfId="1131"/>
    <cellStyle name="콤마_1202" xfId="1132"/>
    <cellStyle name="통화 [0]_1202" xfId="1133"/>
    <cellStyle name="통화_1202" xfId="1134"/>
    <cellStyle name="표준_(정보부문)월별인원계획" xfId="1135"/>
    <cellStyle name="一般_Book1" xfId="1136"/>
    <cellStyle name="千分位[0]_Book1" xfId="1137"/>
    <cellStyle name="千分位_Book1" xfId="1138"/>
    <cellStyle name="貨幣 [0]_Book1" xfId="1139"/>
    <cellStyle name="貨幣_Book1" xfId="1140"/>
  </cellStyles>
  <dxfs count="0"/>
  <tableStyles count="0" defaultTableStyle="TableStyleMedium9" defaultPivotStyle="PivotStyleLight16"/>
  <colors>
    <mruColors>
      <color rgb="FFFF0066"/>
    </mruColors>
  </colors>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0.xml"/><Relationship Id="rId117" Type="http://schemas.openxmlformats.org/officeDocument/2006/relationships/externalLink" Target="externalLinks/externalLink101.xml"/><Relationship Id="rId21" Type="http://schemas.openxmlformats.org/officeDocument/2006/relationships/externalLink" Target="externalLinks/externalLink5.xml"/><Relationship Id="rId42" Type="http://schemas.openxmlformats.org/officeDocument/2006/relationships/externalLink" Target="externalLinks/externalLink26.xml"/><Relationship Id="rId47" Type="http://schemas.openxmlformats.org/officeDocument/2006/relationships/externalLink" Target="externalLinks/externalLink31.xml"/><Relationship Id="rId63" Type="http://schemas.openxmlformats.org/officeDocument/2006/relationships/externalLink" Target="externalLinks/externalLink47.xml"/><Relationship Id="rId68" Type="http://schemas.openxmlformats.org/officeDocument/2006/relationships/externalLink" Target="externalLinks/externalLink52.xml"/><Relationship Id="rId84" Type="http://schemas.openxmlformats.org/officeDocument/2006/relationships/externalLink" Target="externalLinks/externalLink68.xml"/><Relationship Id="rId89" Type="http://schemas.openxmlformats.org/officeDocument/2006/relationships/externalLink" Target="externalLinks/externalLink73.xml"/><Relationship Id="rId112" Type="http://schemas.openxmlformats.org/officeDocument/2006/relationships/externalLink" Target="externalLinks/externalLink96.xml"/><Relationship Id="rId16" Type="http://schemas.openxmlformats.org/officeDocument/2006/relationships/worksheet" Target="worksheets/sheet16.xml"/><Relationship Id="rId107" Type="http://schemas.openxmlformats.org/officeDocument/2006/relationships/externalLink" Target="externalLinks/externalLink91.xml"/><Relationship Id="rId11" Type="http://schemas.openxmlformats.org/officeDocument/2006/relationships/worksheet" Target="worksheets/sheet11.xml"/><Relationship Id="rId32" Type="http://schemas.openxmlformats.org/officeDocument/2006/relationships/externalLink" Target="externalLinks/externalLink16.xml"/><Relationship Id="rId37" Type="http://schemas.openxmlformats.org/officeDocument/2006/relationships/externalLink" Target="externalLinks/externalLink21.xml"/><Relationship Id="rId53" Type="http://schemas.openxmlformats.org/officeDocument/2006/relationships/externalLink" Target="externalLinks/externalLink37.xml"/><Relationship Id="rId58" Type="http://schemas.openxmlformats.org/officeDocument/2006/relationships/externalLink" Target="externalLinks/externalLink42.xml"/><Relationship Id="rId74" Type="http://schemas.openxmlformats.org/officeDocument/2006/relationships/externalLink" Target="externalLinks/externalLink58.xml"/><Relationship Id="rId79" Type="http://schemas.openxmlformats.org/officeDocument/2006/relationships/externalLink" Target="externalLinks/externalLink63.xml"/><Relationship Id="rId102" Type="http://schemas.openxmlformats.org/officeDocument/2006/relationships/externalLink" Target="externalLinks/externalLink86.xml"/><Relationship Id="rId123" Type="http://schemas.openxmlformats.org/officeDocument/2006/relationships/externalLink" Target="externalLinks/externalLink107.xml"/><Relationship Id="rId128"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externalLink" Target="externalLinks/externalLink74.xml"/><Relationship Id="rId95" Type="http://schemas.openxmlformats.org/officeDocument/2006/relationships/externalLink" Target="externalLinks/externalLink79.xml"/><Relationship Id="rId19" Type="http://schemas.openxmlformats.org/officeDocument/2006/relationships/externalLink" Target="externalLinks/externalLink3.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externalLink" Target="externalLinks/externalLink19.xml"/><Relationship Id="rId43" Type="http://schemas.openxmlformats.org/officeDocument/2006/relationships/externalLink" Target="externalLinks/externalLink27.xml"/><Relationship Id="rId48" Type="http://schemas.openxmlformats.org/officeDocument/2006/relationships/externalLink" Target="externalLinks/externalLink32.xml"/><Relationship Id="rId56" Type="http://schemas.openxmlformats.org/officeDocument/2006/relationships/externalLink" Target="externalLinks/externalLink40.xml"/><Relationship Id="rId64" Type="http://schemas.openxmlformats.org/officeDocument/2006/relationships/externalLink" Target="externalLinks/externalLink48.xml"/><Relationship Id="rId69" Type="http://schemas.openxmlformats.org/officeDocument/2006/relationships/externalLink" Target="externalLinks/externalLink53.xml"/><Relationship Id="rId77" Type="http://schemas.openxmlformats.org/officeDocument/2006/relationships/externalLink" Target="externalLinks/externalLink61.xml"/><Relationship Id="rId100" Type="http://schemas.openxmlformats.org/officeDocument/2006/relationships/externalLink" Target="externalLinks/externalLink84.xml"/><Relationship Id="rId105" Type="http://schemas.openxmlformats.org/officeDocument/2006/relationships/externalLink" Target="externalLinks/externalLink89.xml"/><Relationship Id="rId113" Type="http://schemas.openxmlformats.org/officeDocument/2006/relationships/externalLink" Target="externalLinks/externalLink97.xml"/><Relationship Id="rId118" Type="http://schemas.openxmlformats.org/officeDocument/2006/relationships/externalLink" Target="externalLinks/externalLink102.xml"/><Relationship Id="rId126" Type="http://schemas.openxmlformats.org/officeDocument/2006/relationships/externalLink" Target="externalLinks/externalLink110.xml"/><Relationship Id="rId8" Type="http://schemas.openxmlformats.org/officeDocument/2006/relationships/worksheet" Target="worksheets/sheet8.xml"/><Relationship Id="rId51" Type="http://schemas.openxmlformats.org/officeDocument/2006/relationships/externalLink" Target="externalLinks/externalLink35.xml"/><Relationship Id="rId72" Type="http://schemas.openxmlformats.org/officeDocument/2006/relationships/externalLink" Target="externalLinks/externalLink56.xml"/><Relationship Id="rId80" Type="http://schemas.openxmlformats.org/officeDocument/2006/relationships/externalLink" Target="externalLinks/externalLink64.xml"/><Relationship Id="rId85" Type="http://schemas.openxmlformats.org/officeDocument/2006/relationships/externalLink" Target="externalLinks/externalLink69.xml"/><Relationship Id="rId93" Type="http://schemas.openxmlformats.org/officeDocument/2006/relationships/externalLink" Target="externalLinks/externalLink77.xml"/><Relationship Id="rId98" Type="http://schemas.openxmlformats.org/officeDocument/2006/relationships/externalLink" Target="externalLinks/externalLink82.xml"/><Relationship Id="rId121" Type="http://schemas.openxmlformats.org/officeDocument/2006/relationships/externalLink" Target="externalLinks/externalLink10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externalLink" Target="externalLinks/externalLink17.xml"/><Relationship Id="rId38" Type="http://schemas.openxmlformats.org/officeDocument/2006/relationships/externalLink" Target="externalLinks/externalLink22.xml"/><Relationship Id="rId46" Type="http://schemas.openxmlformats.org/officeDocument/2006/relationships/externalLink" Target="externalLinks/externalLink30.xml"/><Relationship Id="rId59" Type="http://schemas.openxmlformats.org/officeDocument/2006/relationships/externalLink" Target="externalLinks/externalLink43.xml"/><Relationship Id="rId67" Type="http://schemas.openxmlformats.org/officeDocument/2006/relationships/externalLink" Target="externalLinks/externalLink51.xml"/><Relationship Id="rId103" Type="http://schemas.openxmlformats.org/officeDocument/2006/relationships/externalLink" Target="externalLinks/externalLink87.xml"/><Relationship Id="rId108" Type="http://schemas.openxmlformats.org/officeDocument/2006/relationships/externalLink" Target="externalLinks/externalLink92.xml"/><Relationship Id="rId116" Type="http://schemas.openxmlformats.org/officeDocument/2006/relationships/externalLink" Target="externalLinks/externalLink100.xml"/><Relationship Id="rId124" Type="http://schemas.openxmlformats.org/officeDocument/2006/relationships/externalLink" Target="externalLinks/externalLink108.xml"/><Relationship Id="rId129" Type="http://schemas.openxmlformats.org/officeDocument/2006/relationships/sharedStrings" Target="sharedStrings.xml"/><Relationship Id="rId20" Type="http://schemas.openxmlformats.org/officeDocument/2006/relationships/externalLink" Target="externalLinks/externalLink4.xml"/><Relationship Id="rId41" Type="http://schemas.openxmlformats.org/officeDocument/2006/relationships/externalLink" Target="externalLinks/externalLink25.xml"/><Relationship Id="rId54" Type="http://schemas.openxmlformats.org/officeDocument/2006/relationships/externalLink" Target="externalLinks/externalLink38.xml"/><Relationship Id="rId62" Type="http://schemas.openxmlformats.org/officeDocument/2006/relationships/externalLink" Target="externalLinks/externalLink46.xml"/><Relationship Id="rId70" Type="http://schemas.openxmlformats.org/officeDocument/2006/relationships/externalLink" Target="externalLinks/externalLink54.xml"/><Relationship Id="rId75" Type="http://schemas.openxmlformats.org/officeDocument/2006/relationships/externalLink" Target="externalLinks/externalLink59.xml"/><Relationship Id="rId83" Type="http://schemas.openxmlformats.org/officeDocument/2006/relationships/externalLink" Target="externalLinks/externalLink67.xml"/><Relationship Id="rId88" Type="http://schemas.openxmlformats.org/officeDocument/2006/relationships/externalLink" Target="externalLinks/externalLink72.xml"/><Relationship Id="rId91" Type="http://schemas.openxmlformats.org/officeDocument/2006/relationships/externalLink" Target="externalLinks/externalLink75.xml"/><Relationship Id="rId96" Type="http://schemas.openxmlformats.org/officeDocument/2006/relationships/externalLink" Target="externalLinks/externalLink80.xml"/><Relationship Id="rId111" Type="http://schemas.openxmlformats.org/officeDocument/2006/relationships/externalLink" Target="externalLinks/externalLink9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externalLink" Target="externalLinks/externalLink20.xml"/><Relationship Id="rId49" Type="http://schemas.openxmlformats.org/officeDocument/2006/relationships/externalLink" Target="externalLinks/externalLink33.xml"/><Relationship Id="rId57" Type="http://schemas.openxmlformats.org/officeDocument/2006/relationships/externalLink" Target="externalLinks/externalLink41.xml"/><Relationship Id="rId106" Type="http://schemas.openxmlformats.org/officeDocument/2006/relationships/externalLink" Target="externalLinks/externalLink90.xml"/><Relationship Id="rId114" Type="http://schemas.openxmlformats.org/officeDocument/2006/relationships/externalLink" Target="externalLinks/externalLink98.xml"/><Relationship Id="rId119" Type="http://schemas.openxmlformats.org/officeDocument/2006/relationships/externalLink" Target="externalLinks/externalLink103.xml"/><Relationship Id="rId12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externalLink" Target="externalLinks/externalLink15.xml"/><Relationship Id="rId44" Type="http://schemas.openxmlformats.org/officeDocument/2006/relationships/externalLink" Target="externalLinks/externalLink28.xml"/><Relationship Id="rId52" Type="http://schemas.openxmlformats.org/officeDocument/2006/relationships/externalLink" Target="externalLinks/externalLink36.xml"/><Relationship Id="rId60" Type="http://schemas.openxmlformats.org/officeDocument/2006/relationships/externalLink" Target="externalLinks/externalLink44.xml"/><Relationship Id="rId65" Type="http://schemas.openxmlformats.org/officeDocument/2006/relationships/externalLink" Target="externalLinks/externalLink49.xml"/><Relationship Id="rId73" Type="http://schemas.openxmlformats.org/officeDocument/2006/relationships/externalLink" Target="externalLinks/externalLink57.xml"/><Relationship Id="rId78" Type="http://schemas.openxmlformats.org/officeDocument/2006/relationships/externalLink" Target="externalLinks/externalLink62.xml"/><Relationship Id="rId81" Type="http://schemas.openxmlformats.org/officeDocument/2006/relationships/externalLink" Target="externalLinks/externalLink65.xml"/><Relationship Id="rId86" Type="http://schemas.openxmlformats.org/officeDocument/2006/relationships/externalLink" Target="externalLinks/externalLink70.xml"/><Relationship Id="rId94" Type="http://schemas.openxmlformats.org/officeDocument/2006/relationships/externalLink" Target="externalLinks/externalLink78.xml"/><Relationship Id="rId99" Type="http://schemas.openxmlformats.org/officeDocument/2006/relationships/externalLink" Target="externalLinks/externalLink83.xml"/><Relationship Id="rId101" Type="http://schemas.openxmlformats.org/officeDocument/2006/relationships/externalLink" Target="externalLinks/externalLink85.xml"/><Relationship Id="rId122" Type="http://schemas.openxmlformats.org/officeDocument/2006/relationships/externalLink" Target="externalLinks/externalLink106.xml"/><Relationship Id="rId13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externalLink" Target="externalLinks/externalLink2.xml"/><Relationship Id="rId39" Type="http://schemas.openxmlformats.org/officeDocument/2006/relationships/externalLink" Target="externalLinks/externalLink23.xml"/><Relationship Id="rId109" Type="http://schemas.openxmlformats.org/officeDocument/2006/relationships/externalLink" Target="externalLinks/externalLink93.xml"/><Relationship Id="rId34" Type="http://schemas.openxmlformats.org/officeDocument/2006/relationships/externalLink" Target="externalLinks/externalLink18.xml"/><Relationship Id="rId50" Type="http://schemas.openxmlformats.org/officeDocument/2006/relationships/externalLink" Target="externalLinks/externalLink34.xml"/><Relationship Id="rId55" Type="http://schemas.openxmlformats.org/officeDocument/2006/relationships/externalLink" Target="externalLinks/externalLink39.xml"/><Relationship Id="rId76" Type="http://schemas.openxmlformats.org/officeDocument/2006/relationships/externalLink" Target="externalLinks/externalLink60.xml"/><Relationship Id="rId97" Type="http://schemas.openxmlformats.org/officeDocument/2006/relationships/externalLink" Target="externalLinks/externalLink81.xml"/><Relationship Id="rId104" Type="http://schemas.openxmlformats.org/officeDocument/2006/relationships/externalLink" Target="externalLinks/externalLink88.xml"/><Relationship Id="rId120" Type="http://schemas.openxmlformats.org/officeDocument/2006/relationships/externalLink" Target="externalLinks/externalLink104.xml"/><Relationship Id="rId125" Type="http://schemas.openxmlformats.org/officeDocument/2006/relationships/externalLink" Target="externalLinks/externalLink109.xml"/><Relationship Id="rId7" Type="http://schemas.openxmlformats.org/officeDocument/2006/relationships/worksheet" Target="worksheets/sheet7.xml"/><Relationship Id="rId71" Type="http://schemas.openxmlformats.org/officeDocument/2006/relationships/externalLink" Target="externalLinks/externalLink55.xml"/><Relationship Id="rId92" Type="http://schemas.openxmlformats.org/officeDocument/2006/relationships/externalLink" Target="externalLinks/externalLink76.xml"/><Relationship Id="rId2" Type="http://schemas.openxmlformats.org/officeDocument/2006/relationships/worksheet" Target="worksheets/sheet2.xml"/><Relationship Id="rId29" Type="http://schemas.openxmlformats.org/officeDocument/2006/relationships/externalLink" Target="externalLinks/externalLink13.xml"/><Relationship Id="rId24" Type="http://schemas.openxmlformats.org/officeDocument/2006/relationships/externalLink" Target="externalLinks/externalLink8.xml"/><Relationship Id="rId40" Type="http://schemas.openxmlformats.org/officeDocument/2006/relationships/externalLink" Target="externalLinks/externalLink24.xml"/><Relationship Id="rId45" Type="http://schemas.openxmlformats.org/officeDocument/2006/relationships/externalLink" Target="externalLinks/externalLink29.xml"/><Relationship Id="rId66" Type="http://schemas.openxmlformats.org/officeDocument/2006/relationships/externalLink" Target="externalLinks/externalLink50.xml"/><Relationship Id="rId87" Type="http://schemas.openxmlformats.org/officeDocument/2006/relationships/externalLink" Target="externalLinks/externalLink71.xml"/><Relationship Id="rId110" Type="http://schemas.openxmlformats.org/officeDocument/2006/relationships/externalLink" Target="externalLinks/externalLink94.xml"/><Relationship Id="rId115" Type="http://schemas.openxmlformats.org/officeDocument/2006/relationships/externalLink" Target="externalLinks/externalLink99.xml"/><Relationship Id="rId61" Type="http://schemas.openxmlformats.org/officeDocument/2006/relationships/externalLink" Target="externalLinks/externalLink45.xml"/><Relationship Id="rId82" Type="http://schemas.openxmlformats.org/officeDocument/2006/relationships/externalLink" Target="externalLinks/externalLink6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123825</xdr:rowOff>
    </xdr:from>
    <xdr:to>
      <xdr:col>5</xdr:col>
      <xdr:colOff>771525</xdr:colOff>
      <xdr:row>3</xdr:row>
      <xdr:rowOff>104775</xdr:rowOff>
    </xdr:to>
    <xdr:grpSp>
      <xdr:nvGrpSpPr>
        <xdr:cNvPr id="215391" name="Group 17"/>
        <xdr:cNvGrpSpPr>
          <a:grpSpLocks/>
        </xdr:cNvGrpSpPr>
      </xdr:nvGrpSpPr>
      <xdr:grpSpPr bwMode="auto">
        <a:xfrm>
          <a:off x="5715000" y="123825"/>
          <a:ext cx="771525" cy="702129"/>
          <a:chOff x="524" y="126"/>
          <a:chExt cx="91" cy="115"/>
        </a:xfrm>
      </xdr:grpSpPr>
      <xdr:pic>
        <xdr:nvPicPr>
          <xdr:cNvPr id="215394"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215395"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215392"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571500</xdr:colOff>
      <xdr:row>0</xdr:row>
      <xdr:rowOff>123825</xdr:rowOff>
    </xdr:from>
    <xdr:to>
      <xdr:col>0</xdr:col>
      <xdr:colOff>1266825</xdr:colOff>
      <xdr:row>3</xdr:row>
      <xdr:rowOff>133350</xdr:rowOff>
    </xdr:to>
    <xdr:pic>
      <xdr:nvPicPr>
        <xdr:cNvPr id="215393" name="Picture 2" descr="lambang pu"/>
        <xdr:cNvPicPr>
          <a:picLocks noChangeAspect="1" noChangeArrowheads="1"/>
        </xdr:cNvPicPr>
      </xdr:nvPicPr>
      <xdr:blipFill>
        <a:blip xmlns:r="http://schemas.openxmlformats.org/officeDocument/2006/relationships" r:embed="rId2" cstate="print"/>
        <a:srcRect/>
        <a:stretch>
          <a:fillRect/>
        </a:stretch>
      </xdr:blipFill>
      <xdr:spPr bwMode="auto">
        <a:xfrm>
          <a:off x="571500" y="123825"/>
          <a:ext cx="695325" cy="74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0</xdr:row>
      <xdr:rowOff>123825</xdr:rowOff>
    </xdr:from>
    <xdr:to>
      <xdr:col>6</xdr:col>
      <xdr:colOff>0</xdr:colOff>
      <xdr:row>3</xdr:row>
      <xdr:rowOff>104775</xdr:rowOff>
    </xdr:to>
    <xdr:grpSp>
      <xdr:nvGrpSpPr>
        <xdr:cNvPr id="2" name="Group 17"/>
        <xdr:cNvGrpSpPr>
          <a:grpSpLocks/>
        </xdr:cNvGrpSpPr>
      </xdr:nvGrpSpPr>
      <xdr:grpSpPr bwMode="auto">
        <a:xfrm>
          <a:off x="5715000" y="123825"/>
          <a:ext cx="1047750" cy="711200"/>
          <a:chOff x="524" y="126"/>
          <a:chExt cx="91" cy="115"/>
        </a:xfrm>
      </xdr:grpSpPr>
      <xdr:pic>
        <xdr:nvPicPr>
          <xdr:cNvPr id="3"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4"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5"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2984500</xdr:colOff>
      <xdr:row>0</xdr:row>
      <xdr:rowOff>107950</xdr:rowOff>
    </xdr:from>
    <xdr:to>
      <xdr:col>5</xdr:col>
      <xdr:colOff>873125</xdr:colOff>
      <xdr:row>3</xdr:row>
      <xdr:rowOff>88900</xdr:rowOff>
    </xdr:to>
    <xdr:grpSp>
      <xdr:nvGrpSpPr>
        <xdr:cNvPr id="2" name="Group 17"/>
        <xdr:cNvGrpSpPr>
          <a:grpSpLocks/>
        </xdr:cNvGrpSpPr>
      </xdr:nvGrpSpPr>
      <xdr:grpSpPr bwMode="auto">
        <a:xfrm>
          <a:off x="5540375" y="107950"/>
          <a:ext cx="1047750" cy="711200"/>
          <a:chOff x="524" y="126"/>
          <a:chExt cx="91" cy="115"/>
        </a:xfrm>
      </xdr:grpSpPr>
      <xdr:pic>
        <xdr:nvPicPr>
          <xdr:cNvPr id="3"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4"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5"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609600</xdr:colOff>
      <xdr:row>0</xdr:row>
      <xdr:rowOff>123825</xdr:rowOff>
    </xdr:from>
    <xdr:to>
      <xdr:col>1</xdr:col>
      <xdr:colOff>19050</xdr:colOff>
      <xdr:row>3</xdr:row>
      <xdr:rowOff>133350</xdr:rowOff>
    </xdr:to>
    <xdr:pic>
      <xdr:nvPicPr>
        <xdr:cNvPr id="6" name="Picture 2" descr="lambang pu"/>
        <xdr:cNvPicPr>
          <a:picLocks noChangeAspect="1" noChangeArrowheads="1"/>
        </xdr:cNvPicPr>
      </xdr:nvPicPr>
      <xdr:blipFill>
        <a:blip xmlns:r="http://schemas.openxmlformats.org/officeDocument/2006/relationships" r:embed="rId3" cstate="print"/>
        <a:srcRect/>
        <a:stretch>
          <a:fillRect/>
        </a:stretch>
      </xdr:blipFill>
      <xdr:spPr bwMode="auto">
        <a:xfrm>
          <a:off x="609600" y="123825"/>
          <a:ext cx="838200" cy="7429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3034393</xdr:colOff>
      <xdr:row>0</xdr:row>
      <xdr:rowOff>123825</xdr:rowOff>
    </xdr:from>
    <xdr:to>
      <xdr:col>5</xdr:col>
      <xdr:colOff>925286</xdr:colOff>
      <xdr:row>3</xdr:row>
      <xdr:rowOff>104775</xdr:rowOff>
    </xdr:to>
    <xdr:grpSp>
      <xdr:nvGrpSpPr>
        <xdr:cNvPr id="2" name="Group 17"/>
        <xdr:cNvGrpSpPr>
          <a:grpSpLocks/>
        </xdr:cNvGrpSpPr>
      </xdr:nvGrpSpPr>
      <xdr:grpSpPr bwMode="auto">
        <a:xfrm>
          <a:off x="5590268" y="123825"/>
          <a:ext cx="1050018" cy="711200"/>
          <a:chOff x="524" y="126"/>
          <a:chExt cx="91" cy="115"/>
        </a:xfrm>
      </xdr:grpSpPr>
      <xdr:pic>
        <xdr:nvPicPr>
          <xdr:cNvPr id="3"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4"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5"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609600</xdr:colOff>
      <xdr:row>0</xdr:row>
      <xdr:rowOff>123825</xdr:rowOff>
    </xdr:from>
    <xdr:to>
      <xdr:col>1</xdr:col>
      <xdr:colOff>19050</xdr:colOff>
      <xdr:row>3</xdr:row>
      <xdr:rowOff>133350</xdr:rowOff>
    </xdr:to>
    <xdr:pic>
      <xdr:nvPicPr>
        <xdr:cNvPr id="6" name="Picture 2" descr="lambang pu"/>
        <xdr:cNvPicPr>
          <a:picLocks noChangeAspect="1" noChangeArrowheads="1"/>
        </xdr:cNvPicPr>
      </xdr:nvPicPr>
      <xdr:blipFill>
        <a:blip xmlns:r="http://schemas.openxmlformats.org/officeDocument/2006/relationships" r:embed="rId3" cstate="print"/>
        <a:srcRect/>
        <a:stretch>
          <a:fillRect/>
        </a:stretch>
      </xdr:blipFill>
      <xdr:spPr bwMode="auto">
        <a:xfrm>
          <a:off x="609600" y="123825"/>
          <a:ext cx="838200" cy="7429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3047999</xdr:colOff>
      <xdr:row>0</xdr:row>
      <xdr:rowOff>110218</xdr:rowOff>
    </xdr:from>
    <xdr:to>
      <xdr:col>5</xdr:col>
      <xdr:colOff>938892</xdr:colOff>
      <xdr:row>3</xdr:row>
      <xdr:rowOff>91168</xdr:rowOff>
    </xdr:to>
    <xdr:grpSp>
      <xdr:nvGrpSpPr>
        <xdr:cNvPr id="2" name="Group 17"/>
        <xdr:cNvGrpSpPr>
          <a:grpSpLocks/>
        </xdr:cNvGrpSpPr>
      </xdr:nvGrpSpPr>
      <xdr:grpSpPr bwMode="auto">
        <a:xfrm>
          <a:off x="5603874" y="110218"/>
          <a:ext cx="1050018" cy="711200"/>
          <a:chOff x="524" y="126"/>
          <a:chExt cx="91" cy="115"/>
        </a:xfrm>
      </xdr:grpSpPr>
      <xdr:pic>
        <xdr:nvPicPr>
          <xdr:cNvPr id="3"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4"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5"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609600</xdr:colOff>
      <xdr:row>0</xdr:row>
      <xdr:rowOff>123825</xdr:rowOff>
    </xdr:from>
    <xdr:to>
      <xdr:col>1</xdr:col>
      <xdr:colOff>19050</xdr:colOff>
      <xdr:row>3</xdr:row>
      <xdr:rowOff>133350</xdr:rowOff>
    </xdr:to>
    <xdr:pic>
      <xdr:nvPicPr>
        <xdr:cNvPr id="6" name="Picture 2" descr="lambang pu"/>
        <xdr:cNvPicPr>
          <a:picLocks noChangeAspect="1" noChangeArrowheads="1"/>
        </xdr:cNvPicPr>
      </xdr:nvPicPr>
      <xdr:blipFill>
        <a:blip xmlns:r="http://schemas.openxmlformats.org/officeDocument/2006/relationships" r:embed="rId3" cstate="print"/>
        <a:srcRect/>
        <a:stretch>
          <a:fillRect/>
        </a:stretch>
      </xdr:blipFill>
      <xdr:spPr bwMode="auto">
        <a:xfrm>
          <a:off x="609600" y="123825"/>
          <a:ext cx="838200" cy="7429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4</xdr:col>
      <xdr:colOff>2911929</xdr:colOff>
      <xdr:row>0</xdr:row>
      <xdr:rowOff>123825</xdr:rowOff>
    </xdr:from>
    <xdr:to>
      <xdr:col>5</xdr:col>
      <xdr:colOff>802822</xdr:colOff>
      <xdr:row>3</xdr:row>
      <xdr:rowOff>104775</xdr:rowOff>
    </xdr:to>
    <xdr:grpSp>
      <xdr:nvGrpSpPr>
        <xdr:cNvPr id="2" name="Group 17"/>
        <xdr:cNvGrpSpPr>
          <a:grpSpLocks/>
        </xdr:cNvGrpSpPr>
      </xdr:nvGrpSpPr>
      <xdr:grpSpPr bwMode="auto">
        <a:xfrm>
          <a:off x="5467804" y="123825"/>
          <a:ext cx="1050018" cy="711200"/>
          <a:chOff x="524" y="126"/>
          <a:chExt cx="91" cy="115"/>
        </a:xfrm>
      </xdr:grpSpPr>
      <xdr:pic>
        <xdr:nvPicPr>
          <xdr:cNvPr id="3"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4"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5"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609600</xdr:colOff>
      <xdr:row>0</xdr:row>
      <xdr:rowOff>123825</xdr:rowOff>
    </xdr:from>
    <xdr:to>
      <xdr:col>1</xdr:col>
      <xdr:colOff>19050</xdr:colOff>
      <xdr:row>3</xdr:row>
      <xdr:rowOff>133350</xdr:rowOff>
    </xdr:to>
    <xdr:pic>
      <xdr:nvPicPr>
        <xdr:cNvPr id="6" name="Picture 2" descr="lambang pu"/>
        <xdr:cNvPicPr>
          <a:picLocks noChangeAspect="1" noChangeArrowheads="1"/>
        </xdr:cNvPicPr>
      </xdr:nvPicPr>
      <xdr:blipFill>
        <a:blip xmlns:r="http://schemas.openxmlformats.org/officeDocument/2006/relationships" r:embed="rId3" cstate="print"/>
        <a:srcRect/>
        <a:stretch>
          <a:fillRect/>
        </a:stretch>
      </xdr:blipFill>
      <xdr:spPr bwMode="auto">
        <a:xfrm>
          <a:off x="609600" y="123825"/>
          <a:ext cx="838200" cy="7429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0</xdr:row>
      <xdr:rowOff>123825</xdr:rowOff>
    </xdr:from>
    <xdr:to>
      <xdr:col>6</xdr:col>
      <xdr:colOff>0</xdr:colOff>
      <xdr:row>3</xdr:row>
      <xdr:rowOff>104775</xdr:rowOff>
    </xdr:to>
    <xdr:grpSp>
      <xdr:nvGrpSpPr>
        <xdr:cNvPr id="2" name="Group 17"/>
        <xdr:cNvGrpSpPr>
          <a:grpSpLocks/>
        </xdr:cNvGrpSpPr>
      </xdr:nvGrpSpPr>
      <xdr:grpSpPr bwMode="auto">
        <a:xfrm>
          <a:off x="5715000" y="123825"/>
          <a:ext cx="1047750" cy="702129"/>
          <a:chOff x="524" y="126"/>
          <a:chExt cx="91" cy="115"/>
        </a:xfrm>
      </xdr:grpSpPr>
      <xdr:pic>
        <xdr:nvPicPr>
          <xdr:cNvPr id="3"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4"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5"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609600</xdr:colOff>
      <xdr:row>0</xdr:row>
      <xdr:rowOff>123825</xdr:rowOff>
    </xdr:from>
    <xdr:to>
      <xdr:col>1</xdr:col>
      <xdr:colOff>19050</xdr:colOff>
      <xdr:row>3</xdr:row>
      <xdr:rowOff>133350</xdr:rowOff>
    </xdr:to>
    <xdr:pic>
      <xdr:nvPicPr>
        <xdr:cNvPr id="6" name="Picture 2" descr="lambang pu"/>
        <xdr:cNvPicPr>
          <a:picLocks noChangeAspect="1" noChangeArrowheads="1"/>
        </xdr:cNvPicPr>
      </xdr:nvPicPr>
      <xdr:blipFill>
        <a:blip xmlns:r="http://schemas.openxmlformats.org/officeDocument/2006/relationships" r:embed="rId3" cstate="print"/>
        <a:srcRect/>
        <a:stretch>
          <a:fillRect/>
        </a:stretch>
      </xdr:blipFill>
      <xdr:spPr bwMode="auto">
        <a:xfrm>
          <a:off x="609600" y="123825"/>
          <a:ext cx="838200" cy="7429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0</xdr:row>
      <xdr:rowOff>123825</xdr:rowOff>
    </xdr:from>
    <xdr:to>
      <xdr:col>5</xdr:col>
      <xdr:colOff>942975</xdr:colOff>
      <xdr:row>3</xdr:row>
      <xdr:rowOff>104775</xdr:rowOff>
    </xdr:to>
    <xdr:grpSp>
      <xdr:nvGrpSpPr>
        <xdr:cNvPr id="224402" name="Group 17"/>
        <xdr:cNvGrpSpPr>
          <a:grpSpLocks/>
        </xdr:cNvGrpSpPr>
      </xdr:nvGrpSpPr>
      <xdr:grpSpPr bwMode="auto">
        <a:xfrm>
          <a:off x="5715000" y="123825"/>
          <a:ext cx="942975" cy="711200"/>
          <a:chOff x="524" y="126"/>
          <a:chExt cx="91" cy="115"/>
        </a:xfrm>
      </xdr:grpSpPr>
      <xdr:pic>
        <xdr:nvPicPr>
          <xdr:cNvPr id="224405"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224406"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224403"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571500</xdr:colOff>
      <xdr:row>0</xdr:row>
      <xdr:rowOff>123825</xdr:rowOff>
    </xdr:from>
    <xdr:to>
      <xdr:col>0</xdr:col>
      <xdr:colOff>1390650</xdr:colOff>
      <xdr:row>3</xdr:row>
      <xdr:rowOff>133350</xdr:rowOff>
    </xdr:to>
    <xdr:pic>
      <xdr:nvPicPr>
        <xdr:cNvPr id="224404" name="Picture 2" descr="lambang pu"/>
        <xdr:cNvPicPr>
          <a:picLocks noChangeAspect="1" noChangeArrowheads="1"/>
        </xdr:cNvPicPr>
      </xdr:nvPicPr>
      <xdr:blipFill>
        <a:blip xmlns:r="http://schemas.openxmlformats.org/officeDocument/2006/relationships" r:embed="rId2" cstate="print"/>
        <a:srcRect/>
        <a:stretch>
          <a:fillRect/>
        </a:stretch>
      </xdr:blipFill>
      <xdr:spPr bwMode="auto">
        <a:xfrm>
          <a:off x="571500" y="123825"/>
          <a:ext cx="819150" cy="739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123825</xdr:rowOff>
    </xdr:from>
    <xdr:to>
      <xdr:col>5</xdr:col>
      <xdr:colOff>771525</xdr:colOff>
      <xdr:row>3</xdr:row>
      <xdr:rowOff>104775</xdr:rowOff>
    </xdr:to>
    <xdr:grpSp>
      <xdr:nvGrpSpPr>
        <xdr:cNvPr id="227409" name="Group 17"/>
        <xdr:cNvGrpSpPr>
          <a:grpSpLocks/>
        </xdr:cNvGrpSpPr>
      </xdr:nvGrpSpPr>
      <xdr:grpSpPr bwMode="auto">
        <a:xfrm>
          <a:off x="5715000" y="123825"/>
          <a:ext cx="771525" cy="702129"/>
          <a:chOff x="524" y="126"/>
          <a:chExt cx="91" cy="115"/>
        </a:xfrm>
      </xdr:grpSpPr>
      <xdr:pic>
        <xdr:nvPicPr>
          <xdr:cNvPr id="227412"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227413"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227410"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571500</xdr:colOff>
      <xdr:row>0</xdr:row>
      <xdr:rowOff>123825</xdr:rowOff>
    </xdr:from>
    <xdr:to>
      <xdr:col>0</xdr:col>
      <xdr:colOff>1266825</xdr:colOff>
      <xdr:row>3</xdr:row>
      <xdr:rowOff>133350</xdr:rowOff>
    </xdr:to>
    <xdr:pic>
      <xdr:nvPicPr>
        <xdr:cNvPr id="227411" name="Picture 2" descr="lambang pu"/>
        <xdr:cNvPicPr>
          <a:picLocks noChangeAspect="1" noChangeArrowheads="1"/>
        </xdr:cNvPicPr>
      </xdr:nvPicPr>
      <xdr:blipFill>
        <a:blip xmlns:r="http://schemas.openxmlformats.org/officeDocument/2006/relationships" r:embed="rId2" cstate="print"/>
        <a:srcRect/>
        <a:stretch>
          <a:fillRect/>
        </a:stretch>
      </xdr:blipFill>
      <xdr:spPr bwMode="auto">
        <a:xfrm>
          <a:off x="571500" y="123825"/>
          <a:ext cx="695325" cy="7429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2952750</xdr:colOff>
      <xdr:row>0</xdr:row>
      <xdr:rowOff>123825</xdr:rowOff>
    </xdr:from>
    <xdr:to>
      <xdr:col>5</xdr:col>
      <xdr:colOff>666750</xdr:colOff>
      <xdr:row>3</xdr:row>
      <xdr:rowOff>104775</xdr:rowOff>
    </xdr:to>
    <xdr:grpSp>
      <xdr:nvGrpSpPr>
        <xdr:cNvPr id="228433" name="Group 17"/>
        <xdr:cNvGrpSpPr>
          <a:grpSpLocks/>
        </xdr:cNvGrpSpPr>
      </xdr:nvGrpSpPr>
      <xdr:grpSpPr bwMode="auto">
        <a:xfrm>
          <a:off x="5510893" y="123825"/>
          <a:ext cx="870857" cy="702129"/>
          <a:chOff x="524" y="126"/>
          <a:chExt cx="91" cy="115"/>
        </a:xfrm>
      </xdr:grpSpPr>
      <xdr:pic>
        <xdr:nvPicPr>
          <xdr:cNvPr id="228436"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228437"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228434"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340179</xdr:colOff>
      <xdr:row>0</xdr:row>
      <xdr:rowOff>95250</xdr:rowOff>
    </xdr:from>
    <xdr:to>
      <xdr:col>0</xdr:col>
      <xdr:colOff>1035504</xdr:colOff>
      <xdr:row>3</xdr:row>
      <xdr:rowOff>104775</xdr:rowOff>
    </xdr:to>
    <xdr:pic>
      <xdr:nvPicPr>
        <xdr:cNvPr id="6" name="Picture 2" descr="lambang pu"/>
        <xdr:cNvPicPr>
          <a:picLocks noChangeAspect="1" noChangeArrowheads="1"/>
        </xdr:cNvPicPr>
      </xdr:nvPicPr>
      <xdr:blipFill>
        <a:blip xmlns:r="http://schemas.openxmlformats.org/officeDocument/2006/relationships" r:embed="rId2" cstate="print"/>
        <a:srcRect/>
        <a:stretch>
          <a:fillRect/>
        </a:stretch>
      </xdr:blipFill>
      <xdr:spPr bwMode="auto">
        <a:xfrm>
          <a:off x="340179" y="95250"/>
          <a:ext cx="695325" cy="73070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2936422</xdr:colOff>
      <xdr:row>0</xdr:row>
      <xdr:rowOff>77561</xdr:rowOff>
    </xdr:from>
    <xdr:to>
      <xdr:col>5</xdr:col>
      <xdr:colOff>617765</xdr:colOff>
      <xdr:row>3</xdr:row>
      <xdr:rowOff>54428</xdr:rowOff>
    </xdr:to>
    <xdr:grpSp>
      <xdr:nvGrpSpPr>
        <xdr:cNvPr id="231495" name="Group 17"/>
        <xdr:cNvGrpSpPr>
          <a:grpSpLocks/>
        </xdr:cNvGrpSpPr>
      </xdr:nvGrpSpPr>
      <xdr:grpSpPr bwMode="auto">
        <a:xfrm>
          <a:off x="5494565" y="77561"/>
          <a:ext cx="838200" cy="698046"/>
          <a:chOff x="524" y="126"/>
          <a:chExt cx="91" cy="115"/>
        </a:xfrm>
      </xdr:grpSpPr>
      <xdr:pic>
        <xdr:nvPicPr>
          <xdr:cNvPr id="231498"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231499"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231496"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571500</xdr:colOff>
      <xdr:row>0</xdr:row>
      <xdr:rowOff>123825</xdr:rowOff>
    </xdr:from>
    <xdr:to>
      <xdr:col>0</xdr:col>
      <xdr:colOff>1266825</xdr:colOff>
      <xdr:row>3</xdr:row>
      <xdr:rowOff>133350</xdr:rowOff>
    </xdr:to>
    <xdr:pic>
      <xdr:nvPicPr>
        <xdr:cNvPr id="231497" name="Picture 2" descr="lambang pu"/>
        <xdr:cNvPicPr>
          <a:picLocks noChangeAspect="1" noChangeArrowheads="1"/>
        </xdr:cNvPicPr>
      </xdr:nvPicPr>
      <xdr:blipFill>
        <a:blip xmlns:r="http://schemas.openxmlformats.org/officeDocument/2006/relationships" r:embed="rId2" cstate="print"/>
        <a:srcRect/>
        <a:stretch>
          <a:fillRect/>
        </a:stretch>
      </xdr:blipFill>
      <xdr:spPr bwMode="auto">
        <a:xfrm>
          <a:off x="571500" y="123825"/>
          <a:ext cx="695325" cy="7429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3009900</xdr:colOff>
      <xdr:row>0</xdr:row>
      <xdr:rowOff>123825</xdr:rowOff>
    </xdr:from>
    <xdr:to>
      <xdr:col>5</xdr:col>
      <xdr:colOff>638175</xdr:colOff>
      <xdr:row>3</xdr:row>
      <xdr:rowOff>104775</xdr:rowOff>
    </xdr:to>
    <xdr:grpSp>
      <xdr:nvGrpSpPr>
        <xdr:cNvPr id="229457" name="Group 17"/>
        <xdr:cNvGrpSpPr>
          <a:grpSpLocks/>
        </xdr:cNvGrpSpPr>
      </xdr:nvGrpSpPr>
      <xdr:grpSpPr bwMode="auto">
        <a:xfrm>
          <a:off x="5568043" y="123825"/>
          <a:ext cx="785132" cy="702129"/>
          <a:chOff x="524" y="126"/>
          <a:chExt cx="91" cy="115"/>
        </a:xfrm>
      </xdr:grpSpPr>
      <xdr:pic>
        <xdr:nvPicPr>
          <xdr:cNvPr id="229460"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229461"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229458"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609600</xdr:colOff>
      <xdr:row>0</xdr:row>
      <xdr:rowOff>123825</xdr:rowOff>
    </xdr:from>
    <xdr:to>
      <xdr:col>0</xdr:col>
      <xdr:colOff>1333500</xdr:colOff>
      <xdr:row>3</xdr:row>
      <xdr:rowOff>133350</xdr:rowOff>
    </xdr:to>
    <xdr:pic>
      <xdr:nvPicPr>
        <xdr:cNvPr id="229459" name="Picture 2" descr="lambang pu"/>
        <xdr:cNvPicPr>
          <a:picLocks noChangeAspect="1" noChangeArrowheads="1"/>
        </xdr:cNvPicPr>
      </xdr:nvPicPr>
      <xdr:blipFill>
        <a:blip xmlns:r="http://schemas.openxmlformats.org/officeDocument/2006/relationships" r:embed="rId3" cstate="print"/>
        <a:srcRect/>
        <a:stretch>
          <a:fillRect/>
        </a:stretch>
      </xdr:blipFill>
      <xdr:spPr bwMode="auto">
        <a:xfrm>
          <a:off x="609600" y="123825"/>
          <a:ext cx="723900" cy="7429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609600</xdr:colOff>
      <xdr:row>0</xdr:row>
      <xdr:rowOff>114300</xdr:rowOff>
    </xdr:from>
    <xdr:to>
      <xdr:col>0</xdr:col>
      <xdr:colOff>609600</xdr:colOff>
      <xdr:row>3</xdr:row>
      <xdr:rowOff>133350</xdr:rowOff>
    </xdr:to>
    <xdr:pic>
      <xdr:nvPicPr>
        <xdr:cNvPr id="230482" name="Picture 2" descr="lambang pu"/>
        <xdr:cNvPicPr>
          <a:picLocks noChangeAspect="1" noChangeArrowheads="1"/>
        </xdr:cNvPicPr>
      </xdr:nvPicPr>
      <xdr:blipFill>
        <a:blip xmlns:r="http://schemas.openxmlformats.org/officeDocument/2006/relationships" r:embed="rId1"/>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292553</xdr:colOff>
      <xdr:row>0</xdr:row>
      <xdr:rowOff>68036</xdr:rowOff>
    </xdr:from>
    <xdr:to>
      <xdr:col>0</xdr:col>
      <xdr:colOff>1191891</xdr:colOff>
      <xdr:row>3</xdr:row>
      <xdr:rowOff>136071</xdr:rowOff>
    </xdr:to>
    <xdr:pic>
      <xdr:nvPicPr>
        <xdr:cNvPr id="230483" name="Picture 2" descr="lambang pu"/>
        <xdr:cNvPicPr>
          <a:picLocks noChangeAspect="1" noChangeArrowheads="1"/>
        </xdr:cNvPicPr>
      </xdr:nvPicPr>
      <xdr:blipFill>
        <a:blip xmlns:r="http://schemas.openxmlformats.org/officeDocument/2006/relationships" r:embed="rId1" cstate="print"/>
        <a:srcRect/>
        <a:stretch>
          <a:fillRect/>
        </a:stretch>
      </xdr:blipFill>
      <xdr:spPr bwMode="auto">
        <a:xfrm>
          <a:off x="292553" y="68036"/>
          <a:ext cx="899338" cy="789214"/>
        </a:xfrm>
        <a:prstGeom prst="rect">
          <a:avLst/>
        </a:prstGeom>
        <a:noFill/>
        <a:ln w="9525">
          <a:noFill/>
          <a:miter lim="800000"/>
          <a:headEnd/>
          <a:tailEnd/>
        </a:ln>
      </xdr:spPr>
    </xdr:pic>
    <xdr:clientData/>
  </xdr:twoCellAnchor>
  <xdr:twoCellAnchor>
    <xdr:from>
      <xdr:col>4</xdr:col>
      <xdr:colOff>2979964</xdr:colOff>
      <xdr:row>0</xdr:row>
      <xdr:rowOff>122465</xdr:rowOff>
    </xdr:from>
    <xdr:to>
      <xdr:col>5</xdr:col>
      <xdr:colOff>608239</xdr:colOff>
      <xdr:row>3</xdr:row>
      <xdr:rowOff>103415</xdr:rowOff>
    </xdr:to>
    <xdr:grpSp>
      <xdr:nvGrpSpPr>
        <xdr:cNvPr id="7" name="Group 17"/>
        <xdr:cNvGrpSpPr>
          <a:grpSpLocks/>
        </xdr:cNvGrpSpPr>
      </xdr:nvGrpSpPr>
      <xdr:grpSpPr bwMode="auto">
        <a:xfrm>
          <a:off x="5538107" y="122465"/>
          <a:ext cx="785132" cy="702129"/>
          <a:chOff x="524" y="126"/>
          <a:chExt cx="91" cy="115"/>
        </a:xfrm>
      </xdr:grpSpPr>
      <xdr:pic>
        <xdr:nvPicPr>
          <xdr:cNvPr id="8" name="Picture 18"/>
          <xdr:cNvPicPr>
            <a:picLocks noChangeAspect="1" noChangeArrowheads="1"/>
          </xdr:cNvPicPr>
        </xdr:nvPicPr>
        <xdr:blipFill>
          <a:blip xmlns:r="http://schemas.openxmlformats.org/officeDocument/2006/relationships" r:embed="rId2"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9"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0</xdr:row>
      <xdr:rowOff>123825</xdr:rowOff>
    </xdr:from>
    <xdr:to>
      <xdr:col>6</xdr:col>
      <xdr:colOff>0</xdr:colOff>
      <xdr:row>3</xdr:row>
      <xdr:rowOff>104775</xdr:rowOff>
    </xdr:to>
    <xdr:grpSp>
      <xdr:nvGrpSpPr>
        <xdr:cNvPr id="225402" name="Group 17"/>
        <xdr:cNvGrpSpPr>
          <a:grpSpLocks/>
        </xdr:cNvGrpSpPr>
      </xdr:nvGrpSpPr>
      <xdr:grpSpPr bwMode="auto">
        <a:xfrm>
          <a:off x="5905500" y="123825"/>
          <a:ext cx="1047750" cy="711200"/>
          <a:chOff x="524" y="126"/>
          <a:chExt cx="91" cy="115"/>
        </a:xfrm>
      </xdr:grpSpPr>
      <xdr:pic>
        <xdr:nvPicPr>
          <xdr:cNvPr id="225405"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225406"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225403"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609600</xdr:colOff>
      <xdr:row>0</xdr:row>
      <xdr:rowOff>123825</xdr:rowOff>
    </xdr:from>
    <xdr:to>
      <xdr:col>0</xdr:col>
      <xdr:colOff>1447800</xdr:colOff>
      <xdr:row>3</xdr:row>
      <xdr:rowOff>133350</xdr:rowOff>
    </xdr:to>
    <xdr:pic>
      <xdr:nvPicPr>
        <xdr:cNvPr id="225404" name="Picture 2" descr="lambang pu"/>
        <xdr:cNvPicPr>
          <a:picLocks noChangeAspect="1" noChangeArrowheads="1"/>
        </xdr:cNvPicPr>
      </xdr:nvPicPr>
      <xdr:blipFill>
        <a:blip xmlns:r="http://schemas.openxmlformats.org/officeDocument/2006/relationships" r:embed="rId3" cstate="print"/>
        <a:srcRect/>
        <a:stretch>
          <a:fillRect/>
        </a:stretch>
      </xdr:blipFill>
      <xdr:spPr bwMode="auto">
        <a:xfrm>
          <a:off x="609600" y="123825"/>
          <a:ext cx="838200" cy="7429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2968625</xdr:colOff>
      <xdr:row>0</xdr:row>
      <xdr:rowOff>60325</xdr:rowOff>
    </xdr:from>
    <xdr:to>
      <xdr:col>5</xdr:col>
      <xdr:colOff>857250</xdr:colOff>
      <xdr:row>3</xdr:row>
      <xdr:rowOff>41275</xdr:rowOff>
    </xdr:to>
    <xdr:grpSp>
      <xdr:nvGrpSpPr>
        <xdr:cNvPr id="2" name="Group 17"/>
        <xdr:cNvGrpSpPr>
          <a:grpSpLocks/>
        </xdr:cNvGrpSpPr>
      </xdr:nvGrpSpPr>
      <xdr:grpSpPr bwMode="auto">
        <a:xfrm>
          <a:off x="5524500" y="60325"/>
          <a:ext cx="1047750" cy="711200"/>
          <a:chOff x="524" y="126"/>
          <a:chExt cx="91" cy="115"/>
        </a:xfrm>
      </xdr:grpSpPr>
      <xdr:pic>
        <xdr:nvPicPr>
          <xdr:cNvPr id="3"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4"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5"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609600</xdr:colOff>
      <xdr:row>0</xdr:row>
      <xdr:rowOff>123825</xdr:rowOff>
    </xdr:from>
    <xdr:to>
      <xdr:col>1</xdr:col>
      <xdr:colOff>19050</xdr:colOff>
      <xdr:row>3</xdr:row>
      <xdr:rowOff>133350</xdr:rowOff>
    </xdr:to>
    <xdr:pic>
      <xdr:nvPicPr>
        <xdr:cNvPr id="6" name="Picture 2" descr="lambang pu"/>
        <xdr:cNvPicPr>
          <a:picLocks noChangeAspect="1" noChangeArrowheads="1"/>
        </xdr:cNvPicPr>
      </xdr:nvPicPr>
      <xdr:blipFill>
        <a:blip xmlns:r="http://schemas.openxmlformats.org/officeDocument/2006/relationships" r:embed="rId3" cstate="print"/>
        <a:srcRect/>
        <a:stretch>
          <a:fillRect/>
        </a:stretch>
      </xdr:blipFill>
      <xdr:spPr bwMode="auto">
        <a:xfrm>
          <a:off x="609600" y="123825"/>
          <a:ext cx="838200" cy="7429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0</xdr:row>
      <xdr:rowOff>123826</xdr:rowOff>
    </xdr:from>
    <xdr:to>
      <xdr:col>5</xdr:col>
      <xdr:colOff>938893</xdr:colOff>
      <xdr:row>3</xdr:row>
      <xdr:rowOff>54429</xdr:rowOff>
    </xdr:to>
    <xdr:grpSp>
      <xdr:nvGrpSpPr>
        <xdr:cNvPr id="2" name="Group 17"/>
        <xdr:cNvGrpSpPr>
          <a:grpSpLocks/>
        </xdr:cNvGrpSpPr>
      </xdr:nvGrpSpPr>
      <xdr:grpSpPr bwMode="auto">
        <a:xfrm>
          <a:off x="5715000" y="123826"/>
          <a:ext cx="938893" cy="660853"/>
          <a:chOff x="524" y="126"/>
          <a:chExt cx="91" cy="115"/>
        </a:xfrm>
      </xdr:grpSpPr>
      <xdr:pic>
        <xdr:nvPicPr>
          <xdr:cNvPr id="3"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524" y="126"/>
            <a:ext cx="91" cy="115"/>
          </a:xfrm>
          <a:prstGeom prst="rect">
            <a:avLst/>
          </a:prstGeom>
          <a:noFill/>
          <a:ln w="9525">
            <a:noFill/>
            <a:miter lim="800000"/>
            <a:headEnd/>
            <a:tailEnd/>
          </a:ln>
        </xdr:spPr>
      </xdr:pic>
      <xdr:sp macro="" textlink="">
        <xdr:nvSpPr>
          <xdr:cNvPr id="4" name="Rectangle 19"/>
          <xdr:cNvSpPr>
            <a:spLocks noChangeArrowheads="1"/>
          </xdr:cNvSpPr>
        </xdr:nvSpPr>
        <xdr:spPr bwMode="auto">
          <a:xfrm>
            <a:off x="525" y="126"/>
            <a:ext cx="89" cy="111"/>
          </a:xfrm>
          <a:prstGeom prst="rect">
            <a:avLst/>
          </a:prstGeom>
          <a:noFill/>
          <a:ln w="19050">
            <a:solidFill>
              <a:srgbClr val="000000"/>
            </a:solidFill>
            <a:miter lim="800000"/>
            <a:headEnd/>
            <a:tailEnd/>
          </a:ln>
        </xdr:spPr>
      </xdr:sp>
    </xdr:grpSp>
    <xdr:clientData/>
  </xdr:twoCellAnchor>
  <xdr:twoCellAnchor editAs="oneCell">
    <xdr:from>
      <xdr:col>0</xdr:col>
      <xdr:colOff>609600</xdr:colOff>
      <xdr:row>0</xdr:row>
      <xdr:rowOff>114300</xdr:rowOff>
    </xdr:from>
    <xdr:to>
      <xdr:col>0</xdr:col>
      <xdr:colOff>609600</xdr:colOff>
      <xdr:row>3</xdr:row>
      <xdr:rowOff>133350</xdr:rowOff>
    </xdr:to>
    <xdr:pic>
      <xdr:nvPicPr>
        <xdr:cNvPr id="5" name="Picture 2" descr="lambang pu"/>
        <xdr:cNvPicPr>
          <a:picLocks noChangeAspect="1" noChangeArrowheads="1"/>
        </xdr:cNvPicPr>
      </xdr:nvPicPr>
      <xdr:blipFill>
        <a:blip xmlns:r="http://schemas.openxmlformats.org/officeDocument/2006/relationships" r:embed="rId2"/>
        <a:srcRect/>
        <a:stretch>
          <a:fillRect/>
        </a:stretch>
      </xdr:blipFill>
      <xdr:spPr bwMode="auto">
        <a:xfrm>
          <a:off x="609600" y="114300"/>
          <a:ext cx="0" cy="752475"/>
        </a:xfrm>
        <a:prstGeom prst="rect">
          <a:avLst/>
        </a:prstGeom>
        <a:noFill/>
        <a:ln w="9525">
          <a:noFill/>
          <a:miter lim="800000"/>
          <a:headEnd/>
          <a:tailEnd/>
        </a:ln>
      </xdr:spPr>
    </xdr:pic>
    <xdr:clientData/>
  </xdr:twoCellAnchor>
  <xdr:twoCellAnchor editAs="oneCell">
    <xdr:from>
      <xdr:col>0</xdr:col>
      <xdr:colOff>609600</xdr:colOff>
      <xdr:row>0</xdr:row>
      <xdr:rowOff>123825</xdr:rowOff>
    </xdr:from>
    <xdr:to>
      <xdr:col>1</xdr:col>
      <xdr:colOff>19050</xdr:colOff>
      <xdr:row>3</xdr:row>
      <xdr:rowOff>133350</xdr:rowOff>
    </xdr:to>
    <xdr:pic>
      <xdr:nvPicPr>
        <xdr:cNvPr id="6" name="Picture 2" descr="lambang pu"/>
        <xdr:cNvPicPr>
          <a:picLocks noChangeAspect="1" noChangeArrowheads="1"/>
        </xdr:cNvPicPr>
      </xdr:nvPicPr>
      <xdr:blipFill>
        <a:blip xmlns:r="http://schemas.openxmlformats.org/officeDocument/2006/relationships" r:embed="rId3" cstate="print"/>
        <a:srcRect/>
        <a:stretch>
          <a:fillRect/>
        </a:stretch>
      </xdr:blipFill>
      <xdr:spPr bwMode="auto">
        <a:xfrm>
          <a:off x="609600" y="123825"/>
          <a:ext cx="838200" cy="7429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OEL_YD\JULIARDIApplications\Microsoft%20Office%202011\Microsoft%20Excel.app\Contents\MacOS\Sumberbatu04\d\doctor\CONTROLLLLLLLLLLLLLLLLLLLLLLL\BACK%20UP%20DATA\HITUNGAN\HITUNGAN%20KM.%2058%20-%2062\GALIAN\time%20schedule%2011%20mei%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PRO%202005\MISC\Congviec\Tam.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Laporan/Bulan%20II/Timbunan%20Pilihan%20dari%20Sumber%20Galian%20(Bulan%20II).xlsx"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Users\HP\AppData\Roaming\Microsoft\Excel\Laporan\Bulan%20II\Penyiapan%20Badan%20Jalan%20(Bulan%20II).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Laporan/Galian%20Biasa%20&amp;Timbunan.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Laporan/Bulan%20II/Pasangan%20Batu%20(Bulan%20II).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Users\acer\AppData\Roaming\Microsoft\Excel\4%20MC%20NOL%20LUBUK%20SIKAPING%20-%20TALU%20REV1\1%20BACK%20UP%20MC.0%20LBS%20-%20TALU.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Laporan/Bulan%20III/Mortar%20(Bulan%20III).xlsx"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Laporan/Bulan%20III/Timbunan%20Pilihan%20dari%20Sumber%20Galian%20(Bulan%20III).xlsx"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Laporan/Bulan%20III/Penyiapan%20Badan%20Jalan%20(Bulan%20III).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Laporan/Bulan%20III/Agregat%20Kelas%20A.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Laporan/Bulan%20III/Pasangan%20Batu%20(Bulan%20III).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PERENC%202011\Pasamanrevisi\design%203\OE%202011\RAB%20LAMPU%20JLN.xlsx"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Laporan/Bulan%20III/Timbunan%20Biasa%20dari%20Galian%20(Bulan%20II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Pasaman%20oke\design%203\OE%202011\RAB%20LAMPU%20JLN.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A%2083%20NX\revisi%205\RAB%20JLN%20GELORA%20TERBARU%20X\Copy%20of%201-BOQ.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MOEL_YD\JULIARDIF\Rab%20BAng%20suhardy\Documents%20and%20Settings\Septavia\Lainnya\Rab.%20Kr%20Sarullah\CV.%20Yakin%20Tamita%20Sama\RAB%20Kr.%20Sarullah%20Yakin%20TS.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WIL.I.34\BILL%20QUANTITY%20OKE%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OEL_YD\JULIARDII\ichsan%20jelek.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Sumberbatu04\d\JL-INSPEKSI\PDP%20JK%20BNA%207\1-BOQ.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MOEL_YD\JULIARDIF\DARI%20POETRA\kambuk%20away\CV.%20KAMBUK%20AWAY_PEMB.TANGGUL%20PANTAI%20DS%20TELUK%20NIBUNG.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MOEL_YD\JULIARDIF\DATA%20UMUM\1-BOQ...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ile:\C:\MOEL_YD\JULIARDIMC%200%20RIS\file\C\Documents%20and%20Settings\All%20Users\Documents\versi..MC%20%233%20&amp;%20%234rev(18%20Agustus)\FIRMAN\KODYA-BRR%202006\KODYA-2006\MANDIRI-Lami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MOEL_YD\JULIARDIF\Bina%20Marga\PENAWARAN%202005\LIPAH%20RAYEUK\pENAWARAN%20Jalan%20Lipah%20Rayeuk%20-%20Cot%20Geurundong.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Documents%20and%20Settings\Acer\Application%20Data\Microsoft\Excel\PT.%20ANANDA\Pasaman%20Master%20-%20Copy\1-BOQ-B.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Tehnologi\shareddocs\JL-INSPEKSI\PDP%20JK%20BNA%207\1-BOQ.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MOEL_YD\JULIARDIApplications\Microsoft%20Office%202011\Microsoft%20Excel.app\Contents\MacOS\Sumberbatu04\d\PROJECT%20Doect%20-TAHUN%202006\PROJECT%20LAMBUNG%20(L3)\contract\L-P3-PT.%20RYA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MOEL_YD\JULIARDII_@M\MC%20O%20BONJOL\MC-0%20SEKSI%202\PROJECT%202010\OTSUS%20NEW\PEPALANG\ADDENDUM%20KONTRAK%2002%201%20SEPT\FIRMAN\KODYA-BRR%202006\KODYA-2006\MANDIRI-Lami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Tender%20Pasaman\TKDN.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OE%202012%20By%20%20PAS%20I%20wahid\NEW-OE%20PAKET%2012%20KT.%20PDG-SMP.HARU.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MOEL_YD\JULIARDIApplications\Microsoft%20Office%202011\Microsoft%20Excel.app\Contents\MacOS\Bob_ismed\d\DATA%202005\KONTRAK\mc-terbaru\DATA%202005\BOX%20CULVERT%20LHOK%20BHANI%203%20X%203\1-BOQ.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CADANGAN\time%20schedule%2011%20mei%200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MOEL_YD\JULIARDIApplications\Microsoft%20Office%202011\Microsoft%20Excel.app\Contents\MacOS\Tehnologi\shareddocs\PROJECT%20Doect%20-TAHUN%202006\PROJECT%20LAMBUNG%20(L3)\contract\L-P3-PT.%20RYA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OEL_YD\JULIARDIApplications\Microsoft%20Office%202011\Microsoft%20Excel.app\Contents\MacOS\Sumberbatu04\d\PROJECT%20Doect%20-TAHUN%202006\PROJECT%20LAMBUNG%20(L3)\CCO,SCHDUL,%20LAP%20MINGGUAN\CCO%2008\CCo%20LAMBUNG.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TENDER\2001\NEGO-CKB-BBGN.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Lubuk%20Sikaping%20Talu%202015\1%20Laporan\DOKUMEN%20RUKOH\New%20Folder\Analisa%20harga%20satuan%20untuk%20susoh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FIRMAN\KODYA-BRR%202006\KODYA-2006\MANDIRI-Lami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MOEL_YD\JULIARDIApplications\Microsoft%20Office%202011\Microsoft%20Excel.app\Contents\MacOS\Com-6\via-2%20(d)\EDWIN\JOB\Dinas%20Pertanian\UPTD\RAB\Baru\Job\Pabrik%20Jahe%20(+)\RAB%20Jahe%20Setting.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MOEL_YD\JULIARDII_@M\MC%20O%20BONJOL\MC-0%20SEKSI%202\My%20Documents\CyberLink\LAP.%20MGGAN%20PAKET%2011\fafa-2006\LAPORAN\LAPORAN%20by%20usamah\Tender\P033-3%20Surade%20Tegalbuleud.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MOEL_YD\JULIARDIF\Rab%20BAng%20suhardy\RAB%20IRIGASI,%20PANTAI%20&amp;%20SUNGAI\RAB.%20PENGAMAN%20PANTAI%20LHOK%20KRUET\EDWIN\JOB\Dinas%20Pertanian\UPTD\RAB\Baru\Job\Pabrik%20Jahe%20(+)\RAB%20Jahe%20Setting.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MOEL_YD\JULIARDII_@M\MC%20O%20BONJOL\MC-0%20SEKSI%202\PROJECT%202010\OTSUS%20NEW\PEPALANG\ADDENDUM%20KONTRAK%2002%201%20SEPT\TENDER\pamanukan\REVISI\Seneca-Ckp-Pamanukan--rev5.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MOEL_YD\JULIARDIF\Oe-Rehap%20Apbn\Oe%20HAR%20VIII-2\3-DIV1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MOEL_YD\JULIARDIF\JALAN%20PAYA%20ILANG%202\PEAWARAN%20HK%20PAYA%20ILANG.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MOEL_YD\JULIARDII_@M\MC%20O%20BONJOL\MC-0%20SEKSI%202\PROJECT%202010\OTSUS%20NEW\PEPALANG\ADDENDUM%20KONTRAK%2002%201%20SEPT\RERE\LELANG\OE%20LBT%202005\OE-LBT%2003A%202005\3-DIV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Perenc.Gub\BESTEK\TSCEDULE%20GUB.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file:\C:\MOEL_YD\JULIARDIMC%200%20RIS\file\C\Documents%20and%20Settings\All%20Users\Documents\versi..MC%20%233%20&amp;%20%234rev(18%20Agustus)\FIRMAN\KODYA-BRR%202006\HPJI%20FILE\3-DIV10.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E:\Data%20BM\MC%20~%200%202008\MC%20-%200%20Psr%20Rao\Tawaran-Pasar%20Rao%20~SK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E:\ABENX\AKU\RAGorbaruBAH.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Lubuk%20Sikaping%20Talu%202015\1%20Laporan\DOKUMEN%20RUKOH\New%20Folder\Documents%20and%20Settings\Portege\My%20Documents\DATA%20adi\DOKUMEN%20SUSOH\BoQ\RAB%20TAPAK%20TUAN.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MOEL_YD\JULIARDIF\Yusuf\BRR-Jalan%20Pidie%202006\BRR-JK%20PD.1\PT.%20Karya%20Bunga%20Partai%20Ceria%20Group\RAB.%20PT.%20Karya%20Bunga%20Pantai%20Ceria%20Group%20(BRR-JK%20PD.1)).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MOEL_YD\JULIARDIF\Rab%20BAng%20suhardy\Documents%20and%20Settings\Silviani\My%20Documents\Data%20Penawaran%20copy.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E:\ABENX\AKU\My%20Data\EDWIN\KBBAHAN.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MOEL_YD\JULIARDIF\Yusuf\BRR-Jalan%20Pidie%202006\BRR-JK%20PD.1\PT.%20Bungo%20Pantai%20Bersaudara\RAB.%20PT.%20BPB.%20(BRR-JK%20PD.1)).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windows\TEMP\Penawaran\Tol%20Lingkar%20Luar%20Jakarta.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Master%20penawaran\Master%20Penawaran\jalan\BM-Vr-0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Pen%20Jalan%20Ananda\Pen%20Jalan%20Ananda2\PT.%20ANANDA\RAB%20Penawaran%20Pasaman.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Lu_thanh_binh\d\Luu_Tru\Ltb_ktkh\DZ220KV_Dau_Noi_sau_tram_500kV_Ha_Tinh\Gia_thau.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MOEL_YD\JULIARDIF\H20%20PROJECT\123\Documents%20and%20Settings\Acer\My%20Documents\DATA\Konsultan2001\Steiger\Excel\ATAN\Sukirno\data\Sabri\Sabri\SD%20MI\Acun\Bukit%20Abas%20021\Budhi%20Guna%201.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MOEL_YD\JULIARDIF\H20%20PROJECT\123\NEW_DATA\AKOE\gdg.Keu.NAD\RAB_GKN_NAD_final\RAB.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Pentium3\data%20(D)\data\xls\RAP\RAP-DERMAGA%20AIRHAJI.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MOEL_YD\JULIARDIF\ponyak\KAWAN%20KARYA\mulyadi\Jalan\SINGKIL%20DRAINAS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E:\MISC\DO-HUONG\GT-BO\TKTC10-8\phong%20nen\DT-THL7.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MOEL_YD\JULIARDIF\H20%20PROJECT\123\Documents%20and%20Settings\Acer\My%20Documents\DATA\Perhitungan%20bobot.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E:\Tender%20Pasaman\PAHS2006\Copy%20of%20PAHS2006%20R2%20draft(MIS)new.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TENDER\pamanukan\REVISI\Seneca-Ckp-Pamanukan--rev5.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MOEL_YD\JULIARDIC\PJKA%20Project\Jeri's\Tagihan_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Tender%20Pasaman\Project%20PU%20Pasaman\OE\RAB%20LAMPU%20JLN.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MOEL_YD\JULIARDIApplications\Microsoft%20Office%202011\Microsoft%20Excel.app\Contents\MacOS\Div2-angg-3\palangkaraya\My%20Documents\TEKNIK\TENDER2\DKI&amp;JABAR\Panci%202000\metoda-kontruksi.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A:\Documents%20and%20Settings\Dedek\Waduk%20Keuliling.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MOEL_YD\JULIARDIF\Data%20Lama\MUL\PENAWARAN%20JBT.%20BLANG%20MANE.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Copy%20of%20REKAP%20BIAYA%20Jabsel.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E:\Tender%20Pasaman\Divisi%203.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MOEL_YD\JULIARDIF\Data%20Lama\ITA\PEMBANGUNAN%202002\PENAWARAN\MASTER%20PNKT.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MOEL_YD\JULIARDIApplications\Microsoft%20Office%202011\Microsoft%20Excel.app\Contents\MacOS\Bob_ismed\d\DATA%202005\KONTRAK\mc-terbaru\LAPORAN%20KPE\KPE%20LINTIM%20III%20per%2015%20TGL%2015%20Juni%202005.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TENDER\2001\td-apbd-2001-Skm\Sagaranten-Demix.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MOEL_YD\JULIARDII_@M\MC%20O%20BONJOL\MC-0%20SEKSI%202\PROJECT%202010\OTSUS%20NEW\PEPALANG\ADDENDUM%20KONTRAK%2002%201%20SEPT\TENDER\2001\td-apbd-2001-Skm\Sagaranten-Demix.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MOEL_YD\JULIARDII_@M\MC%20O%20BONJOL\MC-0%20SEKSI%202\PROJECT%202010\OTSUS%20NEW\PEPALANG\ADDENDUM%20KONTRAK%2002%201%20SEPT\FIR\SUMBER%20BATU\MATRIX%20RAB%20nEW%203%20agustus%202007%20alf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OEL_YD\JULIARDIF\GOLET%20DUIT\2009%20UP%20DATE\MJP%202009\PAKET%20BANG-074\sp.%20ULIM%20-%20PT.Kuala%20Peusangan%20MJP\5-ALAT.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MOEL_YD\JULIARDIF\H20%20PROJECT\123\Documents%20and%20Settings\Acer\My%20Documents\DATA\My%20Documents\YUSRI\RUMAH%20mesin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MOEL_YD\JULIARDIF\H20%20PROJECT\123\Documents%20and%20Settings\Acer\My%20Documents\DATA\My%20Documents\YUSRI\RUMAH%20mesin6.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MOEL_YD\JULIARDII_@M\MC%20O%20BONJOL\MC-0%20SEKSI%202\PROJECT%202010\OTSUS%20NEW\PEPALANG\ADDENDUM%20KONTRAK%2002%201%20SEPT\Master%20penawaran\Master%20Penawaran\jalan\BM-Vr-03.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windows\TEMP\Penawaran\Padalarang%20bypass.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C:\MOEL_YD\JULIARDIF\Yusuf\Pemkot%20&amp;%20Pemkab%20Lhokseumawe\1.%20Plat%20Beton%20Talud%20Laga%20Batang\CV.%20Abdullah%20Jalil\RAB%20CV.%20Abdullah%20Jalil%20(Pemb.%20Jemb.%20Plat%20Beton).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PROJECT%202010\OTSUS%20NEW\PEPALANG\ADDENDUM%20KONTRAK%2002%201%20SEPT\TENDER\Methode\Metode-02.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MOEL_YD\JULIARDIF\ponyak\KAWAN%20KARYA\mulyadi\SINGKIL%2007\singkil%2007%20OE-EE\1-BOQ.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C:\@\Sumberbatu04\d\JL-INSPEKSI\PDP%20JK%20BNA%207\1-BOQ.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Project%20PU%20Pasaman\OE\3-DIV3.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JL-INSPEKSI\PDP%20JK%20BNA%207\1-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MISC\Congviec\Ta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MOEL_YD\JULIARDIApplications\Microsoft%20Office%202011\Microsoft%20Excel.app\Contents\MacOS\Com-6\via-2%20(d)\EDWIN\JOB\Dinas%20Pertanian\UPTD\RAB\Baru\Documents\Job\FHA\RAB%20LABUHAN%20HAJI.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C:\file:\C:\MOEL_YD\JULIARDIMC%200%20RIS\file\C\Documents%20and%20Settings\All%20Users\Documents\versi..MC%20%233%20&amp;%20%234rev(18%20Agustus)\PJKA%20Project\Jeri's\Tagihan_2.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Div2-angg-3\palangkaraya\My%20Documents\TEKNIK\TENDER2\JATIM\DATABASE\KUFPEC\CF-CS.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E:\Pasaman%20oke\design%203\OE%202011\1-BOQ%20Jln%20Gelora.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Lubuk%20Sikaping%20Talu%202015\1%20Laporan\DOKUMEN%20RUKOH\New%20Folder\Penawaran%20Berkat%20J%20A.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PJKA%20Project\Jeri's\Tagihan_2.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C:\MOEL_YD\JULIARDIUsers\User\Documents\Moel%20Folder\Project%202012\PU%20Sumbar\b.%20Jalan\02.%20Lubuk%20Sikaping-Kumpulan-By%20Pass\Adm%20Project\MC-0\MC-0%20SEKSI%202\Denny%20Kerja\INTERKONEKSI%20SUSOH%20TANGAN%20TANGAN\10-RAB\RAB%20Ilop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E:\PRO%202005\MISC\Hoai\B-CAOQ~1.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E:\PRO%202005\MISC\DO-HUONG\GT-BO\TKTC10-8\phong%20nen\DT-THL7.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C:\Users\User\AppData\Local\Temp\Rar$DIa0.595\MC%200%20ROKAN\MC.0%20ALTERNATIF.1%20(BALANCE%20BUDGET)\BAC%20UP%20MC.0%20ALTERNATIF.1%20(BALANCE%20BUDGET)%20-%20Cop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Lubuk%20Sikaping%20Talu%202015\1%20Laporan\1-BOQ%20%20A.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C:\Lubuk%20Sikaping%20Talu%202015\4%20MC%20NOL%20LUBUK%20SIKAPING%20-%20TALU\mobilisasi%20n%20kes%20kerja.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C:\Users\acer\Downloads\Re%20Schedule%20Lbs%20-%20Talu.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Laporan/Bulan%20I/Galian%20Saluran%20Drainase%20(Bulan%20I).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Laporan/Bulan%20I/Mortar%20(Bulan%20I).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C:\Users\acer\AppData\Roaming\Microsoft\Excel\Laporan\Bulan%20I\Timbunan%20Biasa%20dari%20Galian%20(Bulan%20I).xlsx"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C:\Users\acer\AppData\Roaming\Microsoft\Excel\Laporan\Bulan%20I\Timbunan%20Pilihan%20dari%20Sumber%20Galian%20(Bulan%20I).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Laporan/Bulan%20I/Penyiapan%20Badan%20Jalan%20(Bulan%20I).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Laporan/Bulan%20II/Galian%20Saluran%20Drainase%20(Bulan%20II).xlsx"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Laporan/Bulan%20II/Mortar%20(Bulan%20II).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Laporan/Bulan%20II/Timbunan%20Biasa%20dari%20Galian%20(Bulan%20II).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HN"/>
      <sheetName val="Menu"/>
      <sheetName val="ANL"/>
      <sheetName val="L.3"/>
      <sheetName val="Klt"/>
      <sheetName val="Lok (2)"/>
      <sheetName val="Lok"/>
      <sheetName val="RKP"/>
      <sheetName val="BIIL"/>
      <sheetName val="L.1"/>
      <sheetName val="altlernatif 5"/>
      <sheetName val="schedule"/>
      <sheetName val="schedule (2)"/>
      <sheetName val="l2 alternative 4"/>
      <sheetName val="l2 alternative 3"/>
      <sheetName val="l2 alternative2"/>
      <sheetName val="L.2"/>
      <sheetName val="Peralatan"/>
      <sheetName val="L.4a-b"/>
      <sheetName val="L.5b-c"/>
      <sheetName val="L.6"/>
      <sheetName val="L.7a-b"/>
      <sheetName val="L.8"/>
      <sheetName val="L.9"/>
      <sheetName val="L.10"/>
      <sheetName val="L.11"/>
      <sheetName val="L.12"/>
      <sheetName val="L.13"/>
      <sheetName val="L.14"/>
      <sheetName val="L4c"/>
      <sheetName val="R"/>
      <sheetName val="Srt"/>
      <sheetName val="A,B,C,D,E"/>
      <sheetName val="Neraca"/>
      <sheetName val="F"/>
      <sheetName val="G"/>
      <sheetName val="H"/>
      <sheetName val="I"/>
      <sheetName val="J"/>
      <sheetName val="1.d"/>
      <sheetName val="1.e"/>
      <sheetName val="1.f"/>
      <sheetName val="L-1.f"/>
      <sheetName val="1.g"/>
      <sheetName val="L.F-F"/>
      <sheetName val="L.F-1"/>
      <sheetName val="L.F-G"/>
      <sheetName val="L.F-H"/>
      <sheetName val="L.d.F-H"/>
    </sheetNames>
    <sheetDataSet>
      <sheetData sheetId="0" refreshError="1">
        <row r="3">
          <cell r="B3" t="str">
            <v>DAFTAR</v>
          </cell>
        </row>
        <row r="4">
          <cell r="B4" t="str">
            <v>HARGA DASAR SATUAN UPAH</v>
          </cell>
        </row>
        <row r="6">
          <cell r="J6" t="str">
            <v>HARGA</v>
          </cell>
        </row>
        <row r="7">
          <cell r="B7" t="str">
            <v>NO.</v>
          </cell>
          <cell r="D7" t="str">
            <v>U R A I A N</v>
          </cell>
          <cell r="H7" t="str">
            <v>SATUAN</v>
          </cell>
          <cell r="J7" t="str">
            <v>SATUAN</v>
          </cell>
          <cell r="K7" t="str">
            <v>KETERANGAN</v>
          </cell>
        </row>
        <row r="8">
          <cell r="J8" t="str">
            <v>( Rp.)</v>
          </cell>
        </row>
        <row r="10">
          <cell r="B10">
            <v>1</v>
          </cell>
          <cell r="C10" t="str">
            <v>.</v>
          </cell>
          <cell r="E10" t="str">
            <v>Mandor</v>
          </cell>
          <cell r="H10" t="str">
            <v>Jam</v>
          </cell>
          <cell r="J10">
            <v>6857</v>
          </cell>
          <cell r="L10">
            <v>6428</v>
          </cell>
        </row>
        <row r="11">
          <cell r="B11">
            <v>2</v>
          </cell>
          <cell r="C11" t="str">
            <v>.</v>
          </cell>
          <cell r="E11" t="str">
            <v>Tukang</v>
          </cell>
          <cell r="H11" t="str">
            <v>Jam</v>
          </cell>
          <cell r="J11">
            <v>7857</v>
          </cell>
          <cell r="L11">
            <v>7142</v>
          </cell>
        </row>
        <row r="12">
          <cell r="B12">
            <v>3</v>
          </cell>
          <cell r="C12" t="str">
            <v>.</v>
          </cell>
          <cell r="E12" t="str">
            <v>Pekerja</v>
          </cell>
          <cell r="H12" t="str">
            <v>Jam</v>
          </cell>
          <cell r="J12">
            <v>5142</v>
          </cell>
          <cell r="L12">
            <v>4285</v>
          </cell>
        </row>
        <row r="13">
          <cell r="B13">
            <v>4</v>
          </cell>
          <cell r="E13" t="str">
            <v>Operator</v>
          </cell>
          <cell r="H13" t="str">
            <v>Jam</v>
          </cell>
          <cell r="J13">
            <v>14285.714285714286</v>
          </cell>
          <cell r="L13">
            <v>100000</v>
          </cell>
        </row>
        <row r="14">
          <cell r="B14">
            <v>5</v>
          </cell>
          <cell r="E14" t="str">
            <v>Pembantu Operator</v>
          </cell>
          <cell r="H14" t="str">
            <v>Jam</v>
          </cell>
          <cell r="J14">
            <v>8571.4285714285706</v>
          </cell>
          <cell r="L14">
            <v>60000</v>
          </cell>
        </row>
        <row r="15">
          <cell r="B15">
            <v>6</v>
          </cell>
          <cell r="E15" t="str">
            <v>Sopir/Driver</v>
          </cell>
          <cell r="H15" t="str">
            <v>Jam</v>
          </cell>
          <cell r="J15">
            <v>9571.4285714285706</v>
          </cell>
          <cell r="L15">
            <v>67000</v>
          </cell>
        </row>
        <row r="16">
          <cell r="B16">
            <v>7</v>
          </cell>
          <cell r="E16" t="str">
            <v>Pembantu Sopir/Driver</v>
          </cell>
          <cell r="H16" t="str">
            <v>Jam</v>
          </cell>
          <cell r="J16">
            <v>8571.4285714285706</v>
          </cell>
          <cell r="L16">
            <v>60000</v>
          </cell>
        </row>
        <row r="17">
          <cell r="B17">
            <v>8</v>
          </cell>
          <cell r="E17" t="str">
            <v>Mekanik</v>
          </cell>
          <cell r="H17" t="str">
            <v>Jam</v>
          </cell>
          <cell r="J17">
            <v>10714.285714285714</v>
          </cell>
          <cell r="L17">
            <v>75000</v>
          </cell>
        </row>
        <row r="18">
          <cell r="B18">
            <v>9</v>
          </cell>
          <cell r="E18" t="str">
            <v>Pembantu Mekanik</v>
          </cell>
          <cell r="H18" t="str">
            <v>Jam</v>
          </cell>
          <cell r="J18">
            <v>8571.4285714285706</v>
          </cell>
          <cell r="L18">
            <v>60000</v>
          </cell>
        </row>
        <row r="23">
          <cell r="H23" t="str">
            <v>Jakarta, 22 Nopember 2006</v>
          </cell>
        </row>
        <row r="24">
          <cell r="H24" t="str">
            <v>PT. SUMBER BATU</v>
          </cell>
        </row>
        <row r="29">
          <cell r="H29" t="str">
            <v>(Prof. DR. KRHT.T. Sinambela K)</v>
          </cell>
        </row>
        <row r="30">
          <cell r="H30" t="str">
            <v xml:space="preserve">Direktur </v>
          </cell>
        </row>
        <row r="34">
          <cell r="B34" t="str">
            <v>LAMPIRAN 3b PENAWARAN</v>
          </cell>
        </row>
        <row r="36">
          <cell r="B36" t="str">
            <v>DAFTAR</v>
          </cell>
        </row>
        <row r="37">
          <cell r="B37" t="str">
            <v>HARGA DASAR SATUAN BAHAN</v>
          </cell>
        </row>
        <row r="39">
          <cell r="J39" t="str">
            <v>HARGA</v>
          </cell>
        </row>
        <row r="40">
          <cell r="B40" t="str">
            <v>NO.</v>
          </cell>
          <cell r="D40" t="str">
            <v>U R A I A N</v>
          </cell>
          <cell r="H40" t="str">
            <v>SATUAN</v>
          </cell>
          <cell r="J40" t="str">
            <v>SATUAN</v>
          </cell>
          <cell r="K40" t="str">
            <v>KETERANGAN</v>
          </cell>
        </row>
        <row r="41">
          <cell r="J41" t="str">
            <v>( Rp.)</v>
          </cell>
        </row>
        <row r="43">
          <cell r="B43">
            <v>1</v>
          </cell>
          <cell r="C43" t="str">
            <v>.</v>
          </cell>
          <cell r="E43" t="str">
            <v>Agregat Kasar</v>
          </cell>
          <cell r="H43" t="str">
            <v>M3</v>
          </cell>
          <cell r="J43">
            <v>160000</v>
          </cell>
          <cell r="L43">
            <v>146279.09</v>
          </cell>
        </row>
        <row r="44">
          <cell r="B44">
            <v>2</v>
          </cell>
          <cell r="C44" t="str">
            <v>.</v>
          </cell>
          <cell r="E44" t="str">
            <v>Agregat Halus</v>
          </cell>
          <cell r="H44" t="str">
            <v>M3</v>
          </cell>
          <cell r="J44">
            <v>165000</v>
          </cell>
          <cell r="L44">
            <v>148184.57</v>
          </cell>
        </row>
        <row r="45">
          <cell r="B45">
            <v>3</v>
          </cell>
          <cell r="C45" t="str">
            <v>.</v>
          </cell>
          <cell r="E45" t="str">
            <v>Filler</v>
          </cell>
          <cell r="H45" t="str">
            <v>Kg</v>
          </cell>
          <cell r="J45">
            <v>825</v>
          </cell>
          <cell r="L45">
            <v>825</v>
          </cell>
        </row>
        <row r="46">
          <cell r="B46">
            <v>4</v>
          </cell>
          <cell r="C46" t="str">
            <v>.</v>
          </cell>
          <cell r="E46" t="str">
            <v>Pasir</v>
          </cell>
          <cell r="H46" t="str">
            <v>M3</v>
          </cell>
          <cell r="J46">
            <v>90000</v>
          </cell>
          <cell r="L46">
            <v>75000</v>
          </cell>
        </row>
        <row r="47">
          <cell r="B47">
            <v>5</v>
          </cell>
          <cell r="C47" t="str">
            <v>.</v>
          </cell>
          <cell r="E47" t="str">
            <v>Batu Kali/Gunung</v>
          </cell>
          <cell r="H47" t="str">
            <v>M3</v>
          </cell>
          <cell r="J47">
            <v>100000</v>
          </cell>
          <cell r="L47">
            <v>108000</v>
          </cell>
        </row>
        <row r="48">
          <cell r="B48">
            <v>6</v>
          </cell>
          <cell r="C48" t="str">
            <v>.</v>
          </cell>
          <cell r="E48" t="str">
            <v>Semen</v>
          </cell>
          <cell r="H48" t="str">
            <v>Kg</v>
          </cell>
          <cell r="J48">
            <v>825</v>
          </cell>
          <cell r="L48">
            <v>825</v>
          </cell>
        </row>
        <row r="49">
          <cell r="B49">
            <v>7</v>
          </cell>
          <cell r="C49" t="str">
            <v>.</v>
          </cell>
          <cell r="E49" t="str">
            <v>Aspal</v>
          </cell>
          <cell r="H49" t="str">
            <v>Kg</v>
          </cell>
          <cell r="J49">
            <v>5600</v>
          </cell>
          <cell r="L49">
            <v>4800</v>
          </cell>
        </row>
        <row r="50">
          <cell r="B50">
            <v>8</v>
          </cell>
          <cell r="C50" t="str">
            <v>.</v>
          </cell>
          <cell r="E50" t="str">
            <v>Sirtu</v>
          </cell>
          <cell r="H50" t="str">
            <v>M3</v>
          </cell>
          <cell r="J50">
            <v>90000</v>
          </cell>
          <cell r="L50">
            <v>64800</v>
          </cell>
        </row>
        <row r="51">
          <cell r="B51">
            <v>9</v>
          </cell>
          <cell r="C51" t="str">
            <v>.</v>
          </cell>
          <cell r="E51" t="str">
            <v>Kayu Perancah</v>
          </cell>
          <cell r="H51" t="str">
            <v>M3</v>
          </cell>
          <cell r="J51">
            <v>1850000</v>
          </cell>
          <cell r="L51">
            <v>2500000</v>
          </cell>
        </row>
        <row r="52">
          <cell r="B52">
            <v>10</v>
          </cell>
          <cell r="C52" t="str">
            <v>.</v>
          </cell>
          <cell r="E52" t="str">
            <v>Kerosene</v>
          </cell>
          <cell r="H52" t="str">
            <v>Liter</v>
          </cell>
          <cell r="J52">
            <v>5050</v>
          </cell>
          <cell r="L52">
            <v>5600</v>
          </cell>
        </row>
        <row r="53">
          <cell r="B53">
            <v>11</v>
          </cell>
          <cell r="E53" t="str">
            <v>Bensin</v>
          </cell>
          <cell r="H53" t="str">
            <v>Liter</v>
          </cell>
          <cell r="J53">
            <v>5160</v>
          </cell>
        </row>
        <row r="54">
          <cell r="B54">
            <v>12</v>
          </cell>
          <cell r="E54" t="str">
            <v>Solar</v>
          </cell>
          <cell r="H54" t="str">
            <v>Liter</v>
          </cell>
          <cell r="J54">
            <v>5350</v>
          </cell>
          <cell r="L54">
            <v>8258</v>
          </cell>
        </row>
        <row r="55">
          <cell r="B55">
            <v>13</v>
          </cell>
          <cell r="E55" t="str">
            <v>Minyak pelumas/Oli</v>
          </cell>
          <cell r="H55" t="str">
            <v>Liter</v>
          </cell>
          <cell r="J55">
            <v>30000</v>
          </cell>
        </row>
        <row r="56">
          <cell r="B56">
            <v>14</v>
          </cell>
          <cell r="C56" t="str">
            <v>.</v>
          </cell>
          <cell r="E56" t="str">
            <v>Paku</v>
          </cell>
          <cell r="H56" t="str">
            <v>Kg</v>
          </cell>
          <cell r="J56">
            <v>8500</v>
          </cell>
          <cell r="L56">
            <v>10500</v>
          </cell>
        </row>
        <row r="57">
          <cell r="B57">
            <v>15</v>
          </cell>
          <cell r="C57" t="str">
            <v>.</v>
          </cell>
          <cell r="E57" t="str">
            <v>Besi Beton</v>
          </cell>
          <cell r="H57" t="str">
            <v>Kg</v>
          </cell>
          <cell r="J57">
            <v>6500</v>
          </cell>
          <cell r="L57">
            <v>7200</v>
          </cell>
        </row>
        <row r="58">
          <cell r="B58">
            <v>16</v>
          </cell>
          <cell r="C58" t="str">
            <v>.</v>
          </cell>
          <cell r="E58" t="str">
            <v>Kawat Beton</v>
          </cell>
          <cell r="H58" t="str">
            <v>Kg</v>
          </cell>
          <cell r="J58">
            <v>8400</v>
          </cell>
          <cell r="L58">
            <v>11500</v>
          </cell>
        </row>
        <row r="59">
          <cell r="B59">
            <v>17</v>
          </cell>
          <cell r="C59" t="str">
            <v>.</v>
          </cell>
          <cell r="E59" t="str">
            <v>Bronjong Pabrikan</v>
          </cell>
          <cell r="H59" t="str">
            <v>M3</v>
          </cell>
          <cell r="J59">
            <v>358000</v>
          </cell>
          <cell r="L59">
            <v>13000</v>
          </cell>
        </row>
        <row r="60">
          <cell r="B60">
            <v>18</v>
          </cell>
          <cell r="C60" t="str">
            <v>.</v>
          </cell>
          <cell r="E60" t="str">
            <v>Bahan Timbun Biasa</v>
          </cell>
          <cell r="H60" t="str">
            <v>M3</v>
          </cell>
          <cell r="J60">
            <v>9000</v>
          </cell>
          <cell r="L60">
            <v>10000</v>
          </cell>
        </row>
        <row r="61">
          <cell r="B61">
            <v>19</v>
          </cell>
          <cell r="C61" t="str">
            <v>.</v>
          </cell>
          <cell r="E61" t="str">
            <v>Bahan Timbun Pilihan</v>
          </cell>
          <cell r="H61" t="str">
            <v>M3</v>
          </cell>
          <cell r="J61">
            <v>14000</v>
          </cell>
          <cell r="L61">
            <v>30000</v>
          </cell>
        </row>
        <row r="62">
          <cell r="B62">
            <v>20</v>
          </cell>
          <cell r="C62" t="str">
            <v>.</v>
          </cell>
          <cell r="E62" t="str">
            <v>Cat Marka</v>
          </cell>
          <cell r="H62" t="str">
            <v>Kg</v>
          </cell>
          <cell r="J62">
            <v>45000</v>
          </cell>
        </row>
        <row r="63">
          <cell r="B63">
            <v>21</v>
          </cell>
          <cell r="C63" t="str">
            <v>.</v>
          </cell>
          <cell r="E63" t="str">
            <v>Thinner</v>
          </cell>
          <cell r="H63" t="str">
            <v>Liter</v>
          </cell>
          <cell r="J63">
            <v>7500</v>
          </cell>
        </row>
        <row r="64">
          <cell r="B64">
            <v>22</v>
          </cell>
          <cell r="C64" t="str">
            <v>.</v>
          </cell>
          <cell r="E64" t="str">
            <v>Blass Bit</v>
          </cell>
          <cell r="H64" t="str">
            <v>Kg</v>
          </cell>
          <cell r="J64">
            <v>38000</v>
          </cell>
        </row>
        <row r="65">
          <cell r="B65">
            <v>23</v>
          </cell>
          <cell r="C65" t="str">
            <v>.</v>
          </cell>
          <cell r="E65" t="str">
            <v>Beton K-250</v>
          </cell>
          <cell r="H65" t="str">
            <v>M3</v>
          </cell>
          <cell r="J65">
            <v>745436.29</v>
          </cell>
        </row>
        <row r="66">
          <cell r="B66">
            <v>24</v>
          </cell>
          <cell r="C66" t="str">
            <v>.</v>
          </cell>
          <cell r="E66" t="str">
            <v>Rel Pengaman</v>
          </cell>
          <cell r="H66" t="str">
            <v>M1</v>
          </cell>
          <cell r="J66">
            <v>65000</v>
          </cell>
          <cell r="L66">
            <v>105000</v>
          </cell>
        </row>
        <row r="67">
          <cell r="B67">
            <v>25</v>
          </cell>
          <cell r="C67" t="str">
            <v>.</v>
          </cell>
          <cell r="E67" t="str">
            <v>Pipa Dia. 3"</v>
          </cell>
          <cell r="H67" t="str">
            <v>M1</v>
          </cell>
          <cell r="J67">
            <v>120000</v>
          </cell>
          <cell r="L67">
            <v>105000</v>
          </cell>
        </row>
        <row r="68">
          <cell r="B68">
            <v>26</v>
          </cell>
          <cell r="C68" t="str">
            <v>.</v>
          </cell>
          <cell r="E68" t="str">
            <v>Asphaltic Plug Joint</v>
          </cell>
          <cell r="H68" t="str">
            <v>Kg</v>
          </cell>
          <cell r="J68">
            <v>110000</v>
          </cell>
        </row>
        <row r="69">
          <cell r="B69">
            <v>27</v>
          </cell>
          <cell r="C69" t="str">
            <v>.</v>
          </cell>
          <cell r="E69" t="str">
            <v>Cat</v>
          </cell>
          <cell r="H69" t="str">
            <v>Kg</v>
          </cell>
          <cell r="J69">
            <v>15000</v>
          </cell>
        </row>
        <row r="70">
          <cell r="B70">
            <v>28</v>
          </cell>
          <cell r="C70" t="str">
            <v>.</v>
          </cell>
          <cell r="E70" t="str">
            <v>Gabalan Rumput</v>
          </cell>
          <cell r="H70" t="str">
            <v>M2</v>
          </cell>
          <cell r="J70">
            <v>12000</v>
          </cell>
        </row>
        <row r="71">
          <cell r="B71">
            <v>29</v>
          </cell>
          <cell r="C71" t="str">
            <v>.</v>
          </cell>
          <cell r="E71" t="str">
            <v>Minyak Cat</v>
          </cell>
          <cell r="H71" t="str">
            <v>Liter</v>
          </cell>
          <cell r="J71">
            <v>9000</v>
          </cell>
        </row>
        <row r="72">
          <cell r="B72">
            <v>30</v>
          </cell>
          <cell r="C72" t="str">
            <v>.</v>
          </cell>
          <cell r="E72" t="str">
            <v>Pupuk</v>
          </cell>
          <cell r="H72" t="str">
            <v>Kg</v>
          </cell>
          <cell r="J72">
            <v>2500</v>
          </cell>
        </row>
        <row r="73">
          <cell r="B73">
            <v>31</v>
          </cell>
          <cell r="C73" t="str">
            <v>.</v>
          </cell>
          <cell r="E73" t="str">
            <v>Batu Belah</v>
          </cell>
          <cell r="H73" t="str">
            <v>M3</v>
          </cell>
          <cell r="J73">
            <v>75000</v>
          </cell>
        </row>
        <row r="74">
          <cell r="B74">
            <v>32</v>
          </cell>
          <cell r="C74" t="str">
            <v>.</v>
          </cell>
          <cell r="E74" t="str">
            <v>Pasir Pasang</v>
          </cell>
          <cell r="H74" t="str">
            <v>M3</v>
          </cell>
          <cell r="J74">
            <v>75000</v>
          </cell>
        </row>
        <row r="75">
          <cell r="B75">
            <v>33</v>
          </cell>
          <cell r="C75" t="str">
            <v>.</v>
          </cell>
          <cell r="E75" t="str">
            <v xml:space="preserve">Pasir Urug </v>
          </cell>
          <cell r="H75" t="str">
            <v>M3</v>
          </cell>
          <cell r="J75">
            <v>38000</v>
          </cell>
        </row>
        <row r="76">
          <cell r="B76">
            <v>34</v>
          </cell>
          <cell r="C76" t="str">
            <v>.</v>
          </cell>
          <cell r="E76" t="str">
            <v>Agregat Kelas C</v>
          </cell>
          <cell r="H76" t="str">
            <v>M3</v>
          </cell>
          <cell r="J76">
            <v>105000</v>
          </cell>
        </row>
        <row r="77">
          <cell r="B77">
            <v>35</v>
          </cell>
          <cell r="C77" t="str">
            <v>.</v>
          </cell>
          <cell r="E77" t="str">
            <v>Plat Baja Siku</v>
          </cell>
          <cell r="H77" t="str">
            <v>M1</v>
          </cell>
          <cell r="J77">
            <v>80000</v>
          </cell>
          <cell r="L77">
            <v>650000</v>
          </cell>
        </row>
        <row r="78">
          <cell r="B78">
            <v>36</v>
          </cell>
          <cell r="C78" t="str">
            <v>.</v>
          </cell>
          <cell r="E78" t="str">
            <v>Baja Tulangan Polos U24</v>
          </cell>
          <cell r="H78" t="str">
            <v>Kg</v>
          </cell>
          <cell r="J78">
            <v>7945.8</v>
          </cell>
        </row>
        <row r="79">
          <cell r="B79">
            <v>37</v>
          </cell>
          <cell r="C79" t="str">
            <v>.</v>
          </cell>
          <cell r="E79" t="str">
            <v>Gelagar Pracetak Tipe I Bentang 16 Meter</v>
          </cell>
          <cell r="H79" t="str">
            <v>Buah</v>
          </cell>
          <cell r="J79">
            <v>92000000</v>
          </cell>
        </row>
        <row r="80">
          <cell r="B80">
            <v>38</v>
          </cell>
          <cell r="C80" t="str">
            <v>.</v>
          </cell>
          <cell r="E80" t="str">
            <v>Gelagar Pracetak Tipe I Bentang 20 Meter</v>
          </cell>
          <cell r="H80" t="str">
            <v>Buah</v>
          </cell>
          <cell r="J80">
            <v>110000000</v>
          </cell>
        </row>
        <row r="81">
          <cell r="B81">
            <v>39</v>
          </cell>
          <cell r="C81" t="str">
            <v>.</v>
          </cell>
          <cell r="E81" t="str">
            <v>Plat Berongga (Hollow Slab) Pracetak Btg. 10.8 M</v>
          </cell>
          <cell r="H81" t="str">
            <v>Buah</v>
          </cell>
          <cell r="J81">
            <v>29880000</v>
          </cell>
          <cell r="L81">
            <v>32987575</v>
          </cell>
        </row>
        <row r="82">
          <cell r="B82">
            <v>40</v>
          </cell>
          <cell r="C82" t="str">
            <v>.</v>
          </cell>
          <cell r="E82" t="str">
            <v>Marmer</v>
          </cell>
          <cell r="H82" t="str">
            <v>Buah</v>
          </cell>
          <cell r="J82">
            <v>165000</v>
          </cell>
        </row>
        <row r="83">
          <cell r="B83">
            <v>41</v>
          </cell>
          <cell r="C83" t="str">
            <v>.</v>
          </cell>
          <cell r="E83" t="str">
            <v>Tiang Pancang Beton Pracetak Ukuran 22x22x22</v>
          </cell>
          <cell r="H83" t="str">
            <v>M1</v>
          </cell>
          <cell r="J83">
            <v>110000</v>
          </cell>
          <cell r="L83">
            <v>400000.00000000006</v>
          </cell>
        </row>
        <row r="84">
          <cell r="B84">
            <v>42</v>
          </cell>
          <cell r="C84" t="str">
            <v>.</v>
          </cell>
          <cell r="E84" t="str">
            <v>Pipa Porous</v>
          </cell>
          <cell r="H84" t="str">
            <v>M1</v>
          </cell>
          <cell r="J84">
            <v>15000</v>
          </cell>
          <cell r="L84">
            <v>400000.00000000006</v>
          </cell>
        </row>
        <row r="85">
          <cell r="B85">
            <v>43</v>
          </cell>
          <cell r="C85" t="str">
            <v>.</v>
          </cell>
          <cell r="E85" t="str">
            <v>Geogrid</v>
          </cell>
          <cell r="H85" t="str">
            <v>M2</v>
          </cell>
          <cell r="J85">
            <v>51000</v>
          </cell>
        </row>
        <row r="86">
          <cell r="B86">
            <v>44</v>
          </cell>
          <cell r="C86" t="str">
            <v>.</v>
          </cell>
          <cell r="E86" t="str">
            <v>Geotekstil Non Woven</v>
          </cell>
          <cell r="H86" t="str">
            <v>M2</v>
          </cell>
          <cell r="J86">
            <v>41200</v>
          </cell>
          <cell r="L86">
            <v>42000</v>
          </cell>
        </row>
        <row r="87">
          <cell r="B87">
            <v>45</v>
          </cell>
          <cell r="C87" t="str">
            <v>.</v>
          </cell>
          <cell r="E87" t="str">
            <v>Geotektil San Kontainer</v>
          </cell>
          <cell r="H87" t="str">
            <v>M2</v>
          </cell>
          <cell r="J87">
            <v>315000</v>
          </cell>
          <cell r="L87">
            <v>42000</v>
          </cell>
        </row>
        <row r="91">
          <cell r="H91" t="str">
            <v>Jakarta, 22 Nopember 2006</v>
          </cell>
        </row>
        <row r="92">
          <cell r="H92" t="str">
            <v>PT. SUMBER BATU</v>
          </cell>
        </row>
        <row r="97">
          <cell r="H97" t="str">
            <v>(Prof. DR. KRHT.T. Sinambela K)</v>
          </cell>
        </row>
        <row r="98">
          <cell r="H98" t="str">
            <v xml:space="preserve">Direktur </v>
          </cell>
        </row>
        <row r="99">
          <cell r="B99" t="str">
            <v>LAMPIRAN 3c PENAWARAN</v>
          </cell>
        </row>
        <row r="101">
          <cell r="B101" t="str">
            <v>DAFTAR</v>
          </cell>
        </row>
        <row r="102">
          <cell r="B102" t="str">
            <v>HARGA DASAR SATUAN ALAT</v>
          </cell>
        </row>
        <row r="104">
          <cell r="J104" t="str">
            <v>HARGA</v>
          </cell>
        </row>
        <row r="105">
          <cell r="B105" t="str">
            <v>NO.</v>
          </cell>
          <cell r="D105" t="str">
            <v>U R A I A N</v>
          </cell>
          <cell r="H105" t="str">
            <v>SATUAN</v>
          </cell>
          <cell r="J105" t="str">
            <v>SATUAN</v>
          </cell>
          <cell r="K105" t="str">
            <v>KETERANGAN</v>
          </cell>
        </row>
        <row r="106">
          <cell r="J106" t="str">
            <v>( Rp.)</v>
          </cell>
        </row>
        <row r="108">
          <cell r="B108">
            <v>1</v>
          </cell>
          <cell r="C108" t="str">
            <v>.</v>
          </cell>
          <cell r="E108" t="str">
            <v>Asphalt Mixing Plant</v>
          </cell>
          <cell r="H108" t="str">
            <v>Jam</v>
          </cell>
          <cell r="J108">
            <v>2716138.168728332</v>
          </cell>
          <cell r="L108">
            <v>2880000</v>
          </cell>
        </row>
        <row r="109">
          <cell r="B109">
            <v>2</v>
          </cell>
          <cell r="C109" t="str">
            <v>.</v>
          </cell>
          <cell r="E109" t="str">
            <v>Asphalt Finisher</v>
          </cell>
          <cell r="H109" t="str">
            <v>Jam</v>
          </cell>
          <cell r="J109">
            <v>120416.96684331796</v>
          </cell>
          <cell r="L109">
            <v>153000</v>
          </cell>
        </row>
        <row r="110">
          <cell r="B110">
            <v>3</v>
          </cell>
          <cell r="C110" t="str">
            <v>.</v>
          </cell>
          <cell r="E110" t="str">
            <v>Asphalt Sprayer</v>
          </cell>
          <cell r="H110" t="str">
            <v>Jam</v>
          </cell>
          <cell r="J110">
            <v>55747.093201154901</v>
          </cell>
          <cell r="L110">
            <v>67000</v>
          </cell>
        </row>
        <row r="111">
          <cell r="B111">
            <v>4</v>
          </cell>
          <cell r="C111" t="str">
            <v>.</v>
          </cell>
          <cell r="E111" t="str">
            <v>Compressor</v>
          </cell>
          <cell r="H111" t="str">
            <v>Jam</v>
          </cell>
          <cell r="J111">
            <v>112290.29808075068</v>
          </cell>
          <cell r="L111">
            <v>127000</v>
          </cell>
        </row>
        <row r="112">
          <cell r="B112">
            <v>5</v>
          </cell>
          <cell r="C112" t="str">
            <v>.</v>
          </cell>
          <cell r="E112" t="str">
            <v>Concrete Mixer</v>
          </cell>
          <cell r="H112" t="str">
            <v>Jam</v>
          </cell>
          <cell r="J112">
            <v>43497.269742388758</v>
          </cell>
          <cell r="L112">
            <v>49000</v>
          </cell>
        </row>
        <row r="113">
          <cell r="B113">
            <v>6</v>
          </cell>
          <cell r="C113" t="str">
            <v>.</v>
          </cell>
          <cell r="E113" t="str">
            <v>Dump Truck 3-4 M3</v>
          </cell>
          <cell r="H113" t="str">
            <v>Jam</v>
          </cell>
          <cell r="J113">
            <v>148800.08506849525</v>
          </cell>
          <cell r="L113">
            <v>175000</v>
          </cell>
        </row>
        <row r="114">
          <cell r="B114">
            <v>7</v>
          </cell>
          <cell r="C114" t="str">
            <v>.</v>
          </cell>
          <cell r="E114" t="str">
            <v>Dump Truck 6-8 M3</v>
          </cell>
          <cell r="H114" t="str">
            <v>Jam</v>
          </cell>
          <cell r="J114">
            <v>189847.64371717296</v>
          </cell>
          <cell r="L114">
            <v>227000</v>
          </cell>
        </row>
        <row r="115">
          <cell r="B115">
            <v>8</v>
          </cell>
          <cell r="C115" t="str">
            <v>.</v>
          </cell>
          <cell r="E115" t="str">
            <v>Excavator</v>
          </cell>
          <cell r="H115" t="str">
            <v>Jam</v>
          </cell>
          <cell r="J115">
            <v>207449.56153054646</v>
          </cell>
          <cell r="L115">
            <v>273000</v>
          </cell>
        </row>
        <row r="116">
          <cell r="B116">
            <v>9</v>
          </cell>
          <cell r="C116" t="str">
            <v>.</v>
          </cell>
          <cell r="E116" t="str">
            <v>Flat Bed Truck 3-4 M3</v>
          </cell>
          <cell r="H116" t="str">
            <v>Jam</v>
          </cell>
          <cell r="J116">
            <v>142680.5182871579</v>
          </cell>
          <cell r="L116">
            <v>165000</v>
          </cell>
        </row>
        <row r="117">
          <cell r="B117">
            <v>10</v>
          </cell>
          <cell r="C117" t="str">
            <v>.</v>
          </cell>
          <cell r="E117" t="str">
            <v>Generator Set</v>
          </cell>
          <cell r="H117" t="str">
            <v>Jam</v>
          </cell>
          <cell r="J117">
            <v>211971.00655742237</v>
          </cell>
          <cell r="L117">
            <v>240000</v>
          </cell>
        </row>
        <row r="118">
          <cell r="B118">
            <v>11</v>
          </cell>
          <cell r="C118" t="str">
            <v>.</v>
          </cell>
          <cell r="E118" t="str">
            <v>Motor Grader</v>
          </cell>
          <cell r="H118" t="str">
            <v>Jam</v>
          </cell>
          <cell r="J118">
            <v>235744.39457720309</v>
          </cell>
          <cell r="L118">
            <v>298000</v>
          </cell>
        </row>
        <row r="119">
          <cell r="B119">
            <v>12</v>
          </cell>
          <cell r="C119" t="str">
            <v>.</v>
          </cell>
          <cell r="E119" t="str">
            <v>Wheel Loader</v>
          </cell>
          <cell r="H119" t="str">
            <v>Jam</v>
          </cell>
          <cell r="J119">
            <v>224018.85305387474</v>
          </cell>
          <cell r="L119">
            <v>288000</v>
          </cell>
        </row>
        <row r="120">
          <cell r="B120">
            <v>13</v>
          </cell>
          <cell r="C120" t="str">
            <v>.</v>
          </cell>
          <cell r="E120" t="str">
            <v>Tandem Roller</v>
          </cell>
          <cell r="H120" t="str">
            <v>Jam</v>
          </cell>
          <cell r="J120">
            <v>122240.03631177626</v>
          </cell>
          <cell r="L120">
            <v>155000</v>
          </cell>
        </row>
        <row r="121">
          <cell r="B121">
            <v>14</v>
          </cell>
          <cell r="C121" t="str">
            <v>.</v>
          </cell>
          <cell r="E121" t="str">
            <v>Tire Roller</v>
          </cell>
          <cell r="H121" t="str">
            <v>Jam</v>
          </cell>
          <cell r="J121">
            <v>140647.91897518199</v>
          </cell>
          <cell r="L121">
            <v>179000</v>
          </cell>
        </row>
        <row r="122">
          <cell r="B122">
            <v>15</v>
          </cell>
          <cell r="C122" t="str">
            <v>.</v>
          </cell>
          <cell r="E122" t="str">
            <v>Vibratory Roller</v>
          </cell>
          <cell r="H122" t="str">
            <v>Jam</v>
          </cell>
          <cell r="J122">
            <v>162032.27449648711</v>
          </cell>
          <cell r="L122">
            <v>206000</v>
          </cell>
        </row>
        <row r="123">
          <cell r="B123">
            <v>16</v>
          </cell>
          <cell r="C123" t="str">
            <v>.</v>
          </cell>
          <cell r="E123" t="str">
            <v>Concrete Vibrator</v>
          </cell>
          <cell r="H123" t="str">
            <v>Jam</v>
          </cell>
          <cell r="J123">
            <v>39060.778201405148</v>
          </cell>
          <cell r="L123">
            <v>44000</v>
          </cell>
        </row>
        <row r="124">
          <cell r="B124">
            <v>17</v>
          </cell>
          <cell r="C124" t="str">
            <v>.</v>
          </cell>
          <cell r="E124" t="str">
            <v>Water Pump 70-100 mm</v>
          </cell>
          <cell r="H124" t="str">
            <v>Jam</v>
          </cell>
          <cell r="J124">
            <v>33277.687857142853</v>
          </cell>
          <cell r="L124">
            <v>37000</v>
          </cell>
        </row>
        <row r="125">
          <cell r="B125">
            <v>18</v>
          </cell>
          <cell r="C125" t="str">
            <v>.</v>
          </cell>
          <cell r="E125" t="str">
            <v>Water Tanker 3000-4500 L</v>
          </cell>
          <cell r="H125" t="str">
            <v>Jam</v>
          </cell>
          <cell r="J125">
            <v>139926.71323555609</v>
          </cell>
          <cell r="L125">
            <v>161000</v>
          </cell>
        </row>
        <row r="126">
          <cell r="B126">
            <v>19</v>
          </cell>
          <cell r="C126" t="str">
            <v>.</v>
          </cell>
          <cell r="E126" t="str">
            <v>Tamper</v>
          </cell>
          <cell r="H126" t="str">
            <v>Jam</v>
          </cell>
          <cell r="J126">
            <v>36694.517160421543</v>
          </cell>
          <cell r="L126">
            <v>42000</v>
          </cell>
        </row>
        <row r="127">
          <cell r="B127">
            <v>20</v>
          </cell>
          <cell r="C127" t="str">
            <v>.</v>
          </cell>
          <cell r="E127" t="str">
            <v>Jack Hammer</v>
          </cell>
          <cell r="H127" t="str">
            <v>Jam</v>
          </cell>
          <cell r="J127">
            <v>34757.017160421543</v>
          </cell>
          <cell r="L127">
            <v>40000</v>
          </cell>
        </row>
        <row r="128">
          <cell r="B128">
            <v>21</v>
          </cell>
          <cell r="C128" t="str">
            <v>.</v>
          </cell>
          <cell r="E128" t="str">
            <v>Grass Cutter</v>
          </cell>
          <cell r="H128" t="str">
            <v>Jam</v>
          </cell>
          <cell r="J128">
            <v>28000</v>
          </cell>
          <cell r="L128">
            <v>28000</v>
          </cell>
        </row>
        <row r="129">
          <cell r="B129">
            <v>22</v>
          </cell>
          <cell r="C129" t="str">
            <v>.</v>
          </cell>
          <cell r="E129" t="str">
            <v>Bullduzer 100-150 HP</v>
          </cell>
          <cell r="H129" t="str">
            <v>Jam</v>
          </cell>
          <cell r="J129">
            <v>326770.2293439199</v>
          </cell>
          <cell r="L129">
            <v>225000</v>
          </cell>
        </row>
        <row r="130">
          <cell r="B130">
            <v>23</v>
          </cell>
          <cell r="C130" t="str">
            <v>.</v>
          </cell>
          <cell r="E130" t="str">
            <v>Trailer 20 Ton</v>
          </cell>
          <cell r="H130" t="str">
            <v>Jam</v>
          </cell>
          <cell r="J130">
            <v>240578.79335253459</v>
          </cell>
          <cell r="L130">
            <v>225000</v>
          </cell>
        </row>
        <row r="131">
          <cell r="B131">
            <v>24</v>
          </cell>
          <cell r="C131" t="str">
            <v>.</v>
          </cell>
          <cell r="E131" t="str">
            <v>Crane 10-15 Ton</v>
          </cell>
          <cell r="H131" t="str">
            <v>Jam</v>
          </cell>
          <cell r="J131">
            <v>284441.41170255246</v>
          </cell>
          <cell r="L131">
            <v>250000</v>
          </cell>
        </row>
        <row r="132">
          <cell r="B132">
            <v>25</v>
          </cell>
          <cell r="C132" t="str">
            <v>.</v>
          </cell>
          <cell r="E132" t="str">
            <v>Crane on Track 35 Ton</v>
          </cell>
          <cell r="H132" t="str">
            <v>Jam</v>
          </cell>
          <cell r="J132">
            <v>273182.32352325099</v>
          </cell>
          <cell r="L132">
            <v>250000</v>
          </cell>
        </row>
        <row r="133">
          <cell r="B133">
            <v>26</v>
          </cell>
          <cell r="C133" t="str">
            <v>.</v>
          </cell>
          <cell r="E133" t="str">
            <v>Pile Driver + Hammer</v>
          </cell>
          <cell r="H133" t="str">
            <v>Jam</v>
          </cell>
          <cell r="J133">
            <v>64057.690675354002</v>
          </cell>
          <cell r="L133">
            <v>75000</v>
          </cell>
        </row>
        <row r="134">
          <cell r="B134">
            <v>27</v>
          </cell>
          <cell r="C134" t="str">
            <v>.</v>
          </cell>
          <cell r="E134" t="str">
            <v>Pendestrian Roller</v>
          </cell>
          <cell r="H134" t="str">
            <v>Jam</v>
          </cell>
          <cell r="J134">
            <v>45391.764578454327</v>
          </cell>
        </row>
        <row r="135">
          <cell r="B135">
            <v>28</v>
          </cell>
          <cell r="C135" t="str">
            <v>.</v>
          </cell>
          <cell r="E135" t="str">
            <v>Asphal Cutter</v>
          </cell>
          <cell r="H135" t="str">
            <v>Jam</v>
          </cell>
          <cell r="J135">
            <v>30246.258225995312</v>
          </cell>
        </row>
      </sheetData>
      <sheetData sheetId="1" refreshError="1">
        <row r="2">
          <cell r="B2" t="str">
            <v>Nama Kegiatan</v>
          </cell>
        </row>
        <row r="22">
          <cell r="E22">
            <v>45</v>
          </cell>
        </row>
        <row r="23">
          <cell r="E23">
            <v>60</v>
          </cell>
        </row>
        <row r="25">
          <cell r="E25">
            <v>14</v>
          </cell>
        </row>
        <row r="26">
          <cell r="E26">
            <v>30</v>
          </cell>
        </row>
        <row r="27">
          <cell r="E27">
            <v>0.8</v>
          </cell>
        </row>
        <row r="28">
          <cell r="E28">
            <v>480</v>
          </cell>
        </row>
        <row r="30">
          <cell r="E30">
            <v>20</v>
          </cell>
        </row>
      </sheetData>
      <sheetData sheetId="2" refreshError="1">
        <row r="117">
          <cell r="B117" t="str">
            <v>ITEM PEMBAYARAN NO.</v>
          </cell>
          <cell r="E117" t="str">
            <v>:  2.2</v>
          </cell>
        </row>
        <row r="118">
          <cell r="B118" t="str">
            <v>JENIS PEKERJAAN</v>
          </cell>
          <cell r="E118" t="str">
            <v>:  PASANGAN BATU DENGAN MORTAR</v>
          </cell>
        </row>
        <row r="119">
          <cell r="B119" t="str">
            <v>SATUAN PEMBAYARAN</v>
          </cell>
          <cell r="E119" t="str">
            <v>:  M3</v>
          </cell>
        </row>
        <row r="121">
          <cell r="B121" t="str">
            <v>NO.</v>
          </cell>
          <cell r="D121" t="str">
            <v>U R A I A N</v>
          </cell>
          <cell r="I121" t="str">
            <v>KODE</v>
          </cell>
          <cell r="J121" t="str">
            <v>KOEF.</v>
          </cell>
          <cell r="K121" t="str">
            <v>SATUAN</v>
          </cell>
          <cell r="L121" t="str">
            <v>KETERANGAN</v>
          </cell>
        </row>
        <row r="123">
          <cell r="B123" t="str">
            <v>I.</v>
          </cell>
          <cell r="D123" t="str">
            <v>ASUMSI</v>
          </cell>
        </row>
        <row r="124">
          <cell r="B124">
            <v>1</v>
          </cell>
          <cell r="D124" t="str">
            <v>Menggunakan alat (cara mekanik)</v>
          </cell>
        </row>
        <row r="125">
          <cell r="B125">
            <v>2</v>
          </cell>
          <cell r="D125" t="str">
            <v>Lokasi pekerjaan : sepanjang jalan</v>
          </cell>
        </row>
        <row r="126">
          <cell r="B126">
            <v>3</v>
          </cell>
          <cell r="D126" t="str">
            <v>Bahan dasar (batu, pasir dan semen) diterima</v>
          </cell>
        </row>
        <row r="127">
          <cell r="D127" t="str">
            <v>seluruhnya di lokasi pekerjaan</v>
          </cell>
        </row>
        <row r="128">
          <cell r="B128">
            <v>4</v>
          </cell>
          <cell r="D128" t="str">
            <v>Jarak rata-rata Base camp ke lokasi pekerjaan</v>
          </cell>
          <cell r="I128" t="str">
            <v>L</v>
          </cell>
          <cell r="J128">
            <v>45.71</v>
          </cell>
          <cell r="K128" t="str">
            <v>KM</v>
          </cell>
        </row>
        <row r="129">
          <cell r="B129">
            <v>5</v>
          </cell>
          <cell r="D129" t="str">
            <v>Jam kerja efektif per-hari</v>
          </cell>
          <cell r="I129" t="str">
            <v>Tk</v>
          </cell>
          <cell r="J129">
            <v>7</v>
          </cell>
          <cell r="K129" t="str">
            <v>jam</v>
          </cell>
        </row>
        <row r="130">
          <cell r="B130">
            <v>6</v>
          </cell>
          <cell r="D130" t="str">
            <v>Perbandingan Pasir &amp; Semen</v>
          </cell>
          <cell r="G130" t="str">
            <v>: - Volume Semen</v>
          </cell>
          <cell r="I130" t="str">
            <v>Sm</v>
          </cell>
          <cell r="J130">
            <v>20</v>
          </cell>
          <cell r="K130" t="str">
            <v>%</v>
          </cell>
          <cell r="L130" t="str">
            <v xml:space="preserve"> Spec. 7.3.2.(2) b</v>
          </cell>
        </row>
        <row r="131">
          <cell r="G131" t="str">
            <v>: - Volume Pasir</v>
          </cell>
          <cell r="I131" t="str">
            <v>Ps</v>
          </cell>
          <cell r="J131">
            <v>80</v>
          </cell>
          <cell r="K131" t="str">
            <v>%</v>
          </cell>
          <cell r="L131" t="str">
            <v xml:space="preserve"> Spec. 7.3.2.(2) b</v>
          </cell>
        </row>
        <row r="132">
          <cell r="B132">
            <v>7</v>
          </cell>
          <cell r="D132" t="str">
            <v>Perbandingan Batu &amp; Mortar  :</v>
          </cell>
        </row>
        <row r="133">
          <cell r="D133" t="str">
            <v>- Batu</v>
          </cell>
          <cell r="I133" t="str">
            <v>Bt</v>
          </cell>
          <cell r="J133">
            <v>60</v>
          </cell>
          <cell r="K133" t="str">
            <v>%</v>
          </cell>
        </row>
        <row r="134">
          <cell r="D134" t="str">
            <v>- Mortar (campuran semen &amp; pasir)</v>
          </cell>
          <cell r="I134" t="str">
            <v>Mr</v>
          </cell>
          <cell r="J134">
            <v>40</v>
          </cell>
          <cell r="K134" t="str">
            <v>%</v>
          </cell>
        </row>
        <row r="135">
          <cell r="B135">
            <v>8</v>
          </cell>
          <cell r="D135" t="str">
            <v>Berat Jenis Bahan  :</v>
          </cell>
        </row>
        <row r="136">
          <cell r="D136" t="str">
            <v>- Pasangan Batu Dengan Mortar</v>
          </cell>
          <cell r="I136" t="str">
            <v>D1</v>
          </cell>
          <cell r="J136">
            <v>2.4</v>
          </cell>
          <cell r="K136" t="str">
            <v>ton/M3</v>
          </cell>
        </row>
        <row r="137">
          <cell r="D137" t="str">
            <v>- Batu</v>
          </cell>
          <cell r="I137" t="str">
            <v>D2</v>
          </cell>
          <cell r="J137">
            <v>1.5999999999999999</v>
          </cell>
          <cell r="K137" t="str">
            <v>ton/M3</v>
          </cell>
        </row>
        <row r="138">
          <cell r="D138" t="str">
            <v>- Adukan (mortar)</v>
          </cell>
          <cell r="I138" t="str">
            <v>D3</v>
          </cell>
          <cell r="J138">
            <v>1.8</v>
          </cell>
          <cell r="K138" t="str">
            <v>ton/M3</v>
          </cell>
        </row>
        <row r="139">
          <cell r="D139" t="str">
            <v>- Pasir</v>
          </cell>
          <cell r="I139" t="str">
            <v>D4</v>
          </cell>
          <cell r="J139">
            <v>1.67</v>
          </cell>
          <cell r="K139" t="str">
            <v>ton/M3</v>
          </cell>
        </row>
        <row r="140">
          <cell r="D140" t="str">
            <v>- Semen Portland</v>
          </cell>
          <cell r="I140" t="str">
            <v>D5</v>
          </cell>
          <cell r="J140">
            <v>1.44</v>
          </cell>
          <cell r="K140" t="str">
            <v>ton/M3</v>
          </cell>
        </row>
        <row r="142">
          <cell r="B142" t="str">
            <v>II.</v>
          </cell>
          <cell r="D142" t="str">
            <v>METHODE PELAKSANAAN</v>
          </cell>
        </row>
        <row r="143">
          <cell r="B143">
            <v>1</v>
          </cell>
          <cell r="D143" t="str">
            <v>Semen, pasir dan air dicampur dan diaduk menjadi</v>
          </cell>
        </row>
        <row r="144">
          <cell r="D144" t="str">
            <v>mortar dengan menggunakan alat bantu</v>
          </cell>
        </row>
        <row r="145">
          <cell r="B145">
            <v>2</v>
          </cell>
          <cell r="D145" t="str">
            <v>Batu dibersihkan dan dibasahi seluruh permukaannya</v>
          </cell>
        </row>
        <row r="146">
          <cell r="D146" t="str">
            <v>sebelum dipasang</v>
          </cell>
        </row>
        <row r="147">
          <cell r="B147">
            <v>3</v>
          </cell>
          <cell r="D147" t="str">
            <v>Penyelesaian dan perapihan setelah pemasangan</v>
          </cell>
        </row>
        <row r="149">
          <cell r="B149" t="str">
            <v>III.</v>
          </cell>
          <cell r="D149" t="str">
            <v>PEMAKAIAN BAHAN, ALAT DAN TENAGA</v>
          </cell>
        </row>
        <row r="150">
          <cell r="B150" t="str">
            <v xml:space="preserve">   1.</v>
          </cell>
          <cell r="D150" t="str">
            <v>BAHAN</v>
          </cell>
        </row>
        <row r="151">
          <cell r="B151" t="str">
            <v>1.a.</v>
          </cell>
          <cell r="D151" t="str">
            <v>Batu Kali/Gunung</v>
          </cell>
          <cell r="F151" t="str">
            <v>{(Bt x D1 x 1 M3) : D2} x 1.20</v>
          </cell>
          <cell r="I151" t="str">
            <v>(M02)</v>
          </cell>
          <cell r="J151">
            <v>1.1000000000000001</v>
          </cell>
          <cell r="K151" t="str">
            <v>M3</v>
          </cell>
          <cell r="L151" t="str">
            <v xml:space="preserve"> Lepas</v>
          </cell>
        </row>
        <row r="152">
          <cell r="B152" t="str">
            <v>1.b.</v>
          </cell>
          <cell r="D152" t="str">
            <v>Semen PC</v>
          </cell>
          <cell r="F152" t="str">
            <v>Sm x {(Mr x D1 x 1 M3} : D3} x 1.05</v>
          </cell>
          <cell r="I152" t="str">
            <v>(M12)</v>
          </cell>
          <cell r="J152">
            <v>161.28000000000003</v>
          </cell>
          <cell r="K152" t="str">
            <v>M3</v>
          </cell>
        </row>
        <row r="153">
          <cell r="F153" t="str">
            <v>x {D5 x (1000 )}</v>
          </cell>
          <cell r="J153">
            <v>161</v>
          </cell>
          <cell r="K153" t="str">
            <v>Kg</v>
          </cell>
        </row>
        <row r="154">
          <cell r="B154" t="str">
            <v>1.c.</v>
          </cell>
          <cell r="D154" t="str">
            <v>Pasir Pasang</v>
          </cell>
          <cell r="F154" t="str">
            <v>Ps x {(Mr x D1 x 1 M3) : D4} x 1.05</v>
          </cell>
          <cell r="I154" t="str">
            <v>(M01)</v>
          </cell>
          <cell r="J154">
            <v>0.4829</v>
          </cell>
          <cell r="K154" t="str">
            <v>M3</v>
          </cell>
        </row>
        <row r="156">
          <cell r="B156" t="str">
            <v>2.</v>
          </cell>
          <cell r="D156" t="str">
            <v>ALAT</v>
          </cell>
        </row>
        <row r="157">
          <cell r="B157" t="str">
            <v>2.a.</v>
          </cell>
          <cell r="D157" t="str">
            <v>Alat Bantu</v>
          </cell>
        </row>
        <row r="158">
          <cell r="D158" t="str">
            <v>Diperlukan  :</v>
          </cell>
        </row>
        <row r="159">
          <cell r="D159" t="str">
            <v>- Sekop</v>
          </cell>
          <cell r="F159" t="str">
            <v>=  4  buah</v>
          </cell>
        </row>
        <row r="160">
          <cell r="D160" t="str">
            <v>- Pacul</v>
          </cell>
          <cell r="F160" t="str">
            <v>=  4  buah</v>
          </cell>
        </row>
        <row r="161">
          <cell r="D161" t="str">
            <v>- Sendok Semen</v>
          </cell>
          <cell r="F161" t="str">
            <v>=  4  buah</v>
          </cell>
        </row>
        <row r="162">
          <cell r="D162" t="str">
            <v>- Ember Cor</v>
          </cell>
          <cell r="F162" t="str">
            <v>=  8  buah</v>
          </cell>
        </row>
        <row r="163">
          <cell r="D163" t="str">
            <v>- Gerobak Dorong</v>
          </cell>
          <cell r="F163" t="str">
            <v>=  3  buah</v>
          </cell>
        </row>
        <row r="165">
          <cell r="B165" t="str">
            <v>3.</v>
          </cell>
          <cell r="D165" t="str">
            <v>TENAGA</v>
          </cell>
        </row>
        <row r="166">
          <cell r="D166" t="str">
            <v>Produksi Pasangan Batu dengan mortar dalam 1 hari</v>
          </cell>
          <cell r="I166" t="str">
            <v>Qt</v>
          </cell>
          <cell r="J166">
            <v>5</v>
          </cell>
          <cell r="K166" t="str">
            <v>M3</v>
          </cell>
        </row>
        <row r="168">
          <cell r="D168" t="str">
            <v>Kebutuhan tenaga :</v>
          </cell>
          <cell r="E168" t="str">
            <v>-</v>
          </cell>
          <cell r="F168" t="str">
            <v>Mandor</v>
          </cell>
          <cell r="I168" t="str">
            <v>M</v>
          </cell>
          <cell r="J168">
            <v>1</v>
          </cell>
          <cell r="K168" t="str">
            <v>orang</v>
          </cell>
        </row>
        <row r="169">
          <cell r="E169" t="str">
            <v>-</v>
          </cell>
          <cell r="F169" t="str">
            <v>Tukang</v>
          </cell>
          <cell r="I169" t="str">
            <v>Tb</v>
          </cell>
          <cell r="J169">
            <v>2</v>
          </cell>
          <cell r="K169" t="str">
            <v>orang</v>
          </cell>
        </row>
        <row r="170">
          <cell r="E170" t="str">
            <v>-</v>
          </cell>
          <cell r="F170" t="str">
            <v>Pekerja</v>
          </cell>
          <cell r="I170" t="str">
            <v>P</v>
          </cell>
          <cell r="J170">
            <v>8</v>
          </cell>
          <cell r="K170" t="str">
            <v>orang</v>
          </cell>
        </row>
        <row r="172">
          <cell r="D172" t="str">
            <v>Koefisien Tenaga / M3   :</v>
          </cell>
        </row>
        <row r="173">
          <cell r="E173" t="str">
            <v>-</v>
          </cell>
          <cell r="F173" t="str">
            <v>Mandor</v>
          </cell>
          <cell r="G173" t="str">
            <v>= (Tk x M) : Qt</v>
          </cell>
          <cell r="I173" t="str">
            <v>(L03)</v>
          </cell>
          <cell r="J173">
            <v>1.4</v>
          </cell>
          <cell r="K173" t="str">
            <v>jam</v>
          </cell>
        </row>
        <row r="174">
          <cell r="E174" t="str">
            <v>-</v>
          </cell>
          <cell r="F174" t="str">
            <v>Tukang</v>
          </cell>
          <cell r="G174" t="str">
            <v>= (Tk x Tb) : Qt</v>
          </cell>
          <cell r="I174" t="str">
            <v>(L02)</v>
          </cell>
          <cell r="J174">
            <v>2.8</v>
          </cell>
          <cell r="K174" t="str">
            <v>jam</v>
          </cell>
        </row>
        <row r="175">
          <cell r="E175" t="str">
            <v>-</v>
          </cell>
          <cell r="F175" t="str">
            <v>Pekerja</v>
          </cell>
          <cell r="G175" t="str">
            <v>= (Tk x P) : Qt</v>
          </cell>
          <cell r="I175" t="str">
            <v>(L01)</v>
          </cell>
          <cell r="J175">
            <v>11.2</v>
          </cell>
          <cell r="K175" t="str">
            <v>jam</v>
          </cell>
        </row>
        <row r="177">
          <cell r="B177" t="str">
            <v>4.</v>
          </cell>
          <cell r="D177" t="str">
            <v>HARGA DASAR SATUAN UPAH, BAHAN DAN ALAT</v>
          </cell>
        </row>
        <row r="178">
          <cell r="D178" t="str">
            <v>Lihat lampiran.</v>
          </cell>
        </row>
        <row r="183">
          <cell r="B183" t="str">
            <v xml:space="preserve"> URAIAN ANALISA HARGA SATUAN</v>
          </cell>
        </row>
        <row r="184">
          <cell r="B184" t="str">
            <v>ITEM PEMBAYARAN NO.</v>
          </cell>
          <cell r="E184" t="str">
            <v>:  2.3(3)</v>
          </cell>
        </row>
        <row r="185">
          <cell r="B185" t="str">
            <v>JENIS PEKERJAAN</v>
          </cell>
          <cell r="E185" t="str">
            <v>:  PIPA BETON BERTULANG DIAMETER 75 - 120 CM</v>
          </cell>
        </row>
        <row r="186">
          <cell r="B186" t="str">
            <v>SATUAN PEMBAYARAN</v>
          </cell>
          <cell r="E186" t="str">
            <v>:  M'</v>
          </cell>
        </row>
        <row r="188">
          <cell r="B188" t="str">
            <v>NO.</v>
          </cell>
          <cell r="D188" t="str">
            <v>U R A I A N</v>
          </cell>
          <cell r="I188" t="str">
            <v>KODE</v>
          </cell>
          <cell r="J188" t="str">
            <v>KOEF.</v>
          </cell>
          <cell r="K188" t="str">
            <v>SATUAN</v>
          </cell>
          <cell r="L188" t="str">
            <v>KETERANGAN</v>
          </cell>
        </row>
        <row r="190">
          <cell r="B190" t="str">
            <v>I.</v>
          </cell>
          <cell r="D190" t="str">
            <v>ASUMSI</v>
          </cell>
        </row>
        <row r="191">
          <cell r="B191">
            <v>1</v>
          </cell>
          <cell r="D191" t="str">
            <v>Pekerjaan dilakukan secara mekanik/manual</v>
          </cell>
        </row>
        <row r="192">
          <cell r="B192">
            <v>2</v>
          </cell>
          <cell r="D192" t="str">
            <v>Lokasi pekerjaan : sepanjang jalan</v>
          </cell>
        </row>
        <row r="193">
          <cell r="B193">
            <v>3</v>
          </cell>
          <cell r="D193" t="str">
            <v>Diameter bagian dalam gorong-gorong</v>
          </cell>
          <cell r="I193" t="str">
            <v>d</v>
          </cell>
          <cell r="J193">
            <v>1.2</v>
          </cell>
          <cell r="K193" t="str">
            <v>m</v>
          </cell>
        </row>
        <row r="194">
          <cell r="B194">
            <v>4</v>
          </cell>
          <cell r="D194" t="str">
            <v>Jarak rata-rata Base camp ke lokasi pekerjaan</v>
          </cell>
          <cell r="I194" t="str">
            <v>L</v>
          </cell>
          <cell r="J194">
            <v>45.71</v>
          </cell>
          <cell r="K194" t="str">
            <v>KM</v>
          </cell>
        </row>
        <row r="195">
          <cell r="B195">
            <v>5</v>
          </cell>
          <cell r="D195" t="str">
            <v>Jam kerja efektif per-hari</v>
          </cell>
          <cell r="I195" t="str">
            <v>Tk</v>
          </cell>
          <cell r="J195">
            <v>7</v>
          </cell>
          <cell r="K195" t="str">
            <v>Jam</v>
          </cell>
        </row>
        <row r="196">
          <cell r="B196">
            <v>6</v>
          </cell>
          <cell r="D196" t="str">
            <v>Tebal gorong-gorong</v>
          </cell>
          <cell r="I196" t="str">
            <v>Tg</v>
          </cell>
          <cell r="J196">
            <v>10</v>
          </cell>
          <cell r="K196" t="str">
            <v>Cm</v>
          </cell>
        </row>
        <row r="198">
          <cell r="B198" t="str">
            <v>II.</v>
          </cell>
          <cell r="D198" t="str">
            <v>METHODE PELAKSANAAN</v>
          </cell>
        </row>
        <row r="199">
          <cell r="B199">
            <v>1</v>
          </cell>
          <cell r="D199" t="str">
            <v>Gorong-gorong dicetak di Base Camp</v>
          </cell>
        </row>
        <row r="200">
          <cell r="B200">
            <v>2</v>
          </cell>
          <cell r="D200" t="str">
            <v>Dump Truck mengangkut gorong-gorong jadi ke lapangan</v>
          </cell>
        </row>
        <row r="201">
          <cell r="B201">
            <v>3</v>
          </cell>
          <cell r="D201" t="str">
            <v>Dasar gorong-gorong dipadatkan dengan Tamper</v>
          </cell>
        </row>
        <row r="202">
          <cell r="B202">
            <v>4</v>
          </cell>
          <cell r="D202" t="str">
            <v>Dasar gorong-gorong diberi lapis pasir dengan tebal</v>
          </cell>
          <cell r="I202" t="str">
            <v>Tp</v>
          </cell>
          <cell r="J202">
            <v>0.15</v>
          </cell>
          <cell r="K202" t="str">
            <v>M</v>
          </cell>
        </row>
        <row r="203">
          <cell r="B203">
            <v>5</v>
          </cell>
          <cell r="D203" t="str">
            <v>Selama pemadatan sekelompok pekerja akan mengerjakan</v>
          </cell>
        </row>
        <row r="204">
          <cell r="D204" t="str">
            <v>pekerjaan dengan cara manual dengan menggunakan alat</v>
          </cell>
        </row>
        <row r="205">
          <cell r="D205" t="str">
            <v>bantu</v>
          </cell>
        </row>
        <row r="207">
          <cell r="B207" t="str">
            <v>III.</v>
          </cell>
          <cell r="D207" t="str">
            <v>PEMAKAIAN BAHAN, ALAT DAN TENAGA</v>
          </cell>
        </row>
        <row r="209">
          <cell r="B209" t="str">
            <v xml:space="preserve">   1.</v>
          </cell>
          <cell r="D209" t="str">
            <v>BAHAN</v>
          </cell>
        </row>
        <row r="210">
          <cell r="D210" t="str">
            <v>Untuk mendapatkan 1 M' gorong-gorong diperlukan :</v>
          </cell>
        </row>
        <row r="211">
          <cell r="D211" t="str">
            <v>- Beton K - 225</v>
          </cell>
          <cell r="J211">
            <v>0.4084000000000001</v>
          </cell>
          <cell r="K211" t="str">
            <v>M3</v>
          </cell>
        </row>
        <row r="212">
          <cell r="D212" t="str">
            <v>- Baja Tulangan</v>
          </cell>
          <cell r="J212">
            <v>44.924000000000014</v>
          </cell>
          <cell r="K212" t="str">
            <v>Kg</v>
          </cell>
        </row>
        <row r="213">
          <cell r="D213" t="str">
            <v>- Pasir Urug</v>
          </cell>
          <cell r="J213">
            <v>0.315</v>
          </cell>
          <cell r="K213" t="str">
            <v>M3</v>
          </cell>
        </row>
        <row r="215">
          <cell r="B215" t="str">
            <v>2.</v>
          </cell>
          <cell r="D215" t="str">
            <v>ALAT</v>
          </cell>
        </row>
        <row r="216">
          <cell r="B216" t="str">
            <v>2.a.</v>
          </cell>
          <cell r="D216" t="str">
            <v>TAMPER</v>
          </cell>
        </row>
        <row r="217">
          <cell r="D217" t="str">
            <v>Kecepatan</v>
          </cell>
          <cell r="I217" t="str">
            <v>V</v>
          </cell>
          <cell r="J217">
            <v>0.5</v>
          </cell>
          <cell r="K217" t="str">
            <v>Km/jam</v>
          </cell>
        </row>
        <row r="218">
          <cell r="D218" t="str">
            <v>Efesiensi Alat</v>
          </cell>
          <cell r="I218" t="str">
            <v>Fa</v>
          </cell>
          <cell r="J218">
            <v>0.78</v>
          </cell>
          <cell r="K218" t="str">
            <v>-</v>
          </cell>
        </row>
        <row r="219">
          <cell r="D219" t="str">
            <v>Lebar Pemadatan</v>
          </cell>
          <cell r="I219" t="str">
            <v>Lb</v>
          </cell>
          <cell r="J219">
            <v>0.4</v>
          </cell>
          <cell r="K219" t="str">
            <v>M</v>
          </cell>
        </row>
        <row r="220">
          <cell r="D220" t="str">
            <v>Banyak Lintasan</v>
          </cell>
          <cell r="I220" t="str">
            <v>n</v>
          </cell>
          <cell r="J220">
            <v>10</v>
          </cell>
          <cell r="K220" t="str">
            <v>Lintasan</v>
          </cell>
        </row>
        <row r="221">
          <cell r="D221" t="str">
            <v>Tebal Lapis Hamparan</v>
          </cell>
          <cell r="I221" t="str">
            <v>tp</v>
          </cell>
          <cell r="J221">
            <v>0.2</v>
          </cell>
          <cell r="K221" t="str">
            <v>M</v>
          </cell>
        </row>
        <row r="223">
          <cell r="D223" t="str">
            <v>Kap. Prod. / jam  =</v>
          </cell>
          <cell r="F223" t="str">
            <v>V x Fa x Lb x 60</v>
          </cell>
          <cell r="I223" t="str">
            <v>Q1</v>
          </cell>
          <cell r="J223">
            <v>4.6800000000000006</v>
          </cell>
          <cell r="K223" t="str">
            <v>M3/Jam</v>
          </cell>
        </row>
        <row r="224">
          <cell r="F224" t="str">
            <v>n x Tp</v>
          </cell>
        </row>
        <row r="226">
          <cell r="D226" t="str">
            <v>Koefisien Alat / M3</v>
          </cell>
          <cell r="F226" t="str">
            <v xml:space="preserve">  =   1  :  Q1x Vp</v>
          </cell>
          <cell r="J226">
            <v>0.21367521367521364</v>
          </cell>
          <cell r="K226" t="str">
            <v>jam</v>
          </cell>
        </row>
        <row r="228">
          <cell r="B228" t="str">
            <v>2.b.</v>
          </cell>
          <cell r="D228" t="str">
            <v>DUMP TRUCK</v>
          </cell>
        </row>
        <row r="229">
          <cell r="D229" t="str">
            <v>Kapasitas Bak sekali muat</v>
          </cell>
          <cell r="I229" t="str">
            <v>V</v>
          </cell>
          <cell r="J229">
            <v>4</v>
          </cell>
          <cell r="K229" t="str">
            <v>Buah/M'</v>
          </cell>
        </row>
        <row r="230">
          <cell r="D230" t="str">
            <v>Faktor Efesiensi Alat</v>
          </cell>
          <cell r="I230" t="str">
            <v>Fa</v>
          </cell>
          <cell r="J230">
            <v>0.78</v>
          </cell>
          <cell r="K230" t="str">
            <v>-</v>
          </cell>
        </row>
        <row r="231">
          <cell r="D231" t="str">
            <v>Kecepatan rata-rata bermuatan</v>
          </cell>
          <cell r="I231" t="str">
            <v>v1</v>
          </cell>
          <cell r="J231">
            <v>45</v>
          </cell>
          <cell r="K231" t="str">
            <v>Km/jam</v>
          </cell>
        </row>
        <row r="232">
          <cell r="D232" t="str">
            <v>Kecepatan rata-rata Kosong</v>
          </cell>
          <cell r="I232" t="str">
            <v>v2</v>
          </cell>
          <cell r="J232">
            <v>60</v>
          </cell>
          <cell r="K232" t="str">
            <v>Km/jam</v>
          </cell>
        </row>
        <row r="233">
          <cell r="D233" t="str">
            <v>Waktu Siklus</v>
          </cell>
          <cell r="I233" t="str">
            <v>Ts</v>
          </cell>
        </row>
        <row r="234">
          <cell r="D234" t="str">
            <v>- Waktu tempuh isi</v>
          </cell>
          <cell r="F234" t="str">
            <v>= (L : V1) x 60</v>
          </cell>
          <cell r="I234" t="str">
            <v>T1</v>
          </cell>
          <cell r="J234">
            <v>29.99</v>
          </cell>
          <cell r="K234" t="str">
            <v>Menit</v>
          </cell>
        </row>
        <row r="235">
          <cell r="D235" t="str">
            <v>- Waktu tempuh Kosong</v>
          </cell>
          <cell r="F235" t="str">
            <v>= (L : V2) x 60</v>
          </cell>
          <cell r="I235" t="str">
            <v>T2</v>
          </cell>
          <cell r="J235">
            <v>23.99</v>
          </cell>
          <cell r="K235" t="str">
            <v>Menit</v>
          </cell>
        </row>
        <row r="236">
          <cell r="D236" t="str">
            <v>- Lain-lain</v>
          </cell>
          <cell r="I236" t="str">
            <v>T3</v>
          </cell>
          <cell r="J236">
            <v>1</v>
          </cell>
          <cell r="K236" t="str">
            <v>Menit</v>
          </cell>
        </row>
        <row r="237">
          <cell r="I237" t="str">
            <v>Ts2</v>
          </cell>
          <cell r="J237">
            <v>54.98</v>
          </cell>
          <cell r="K237" t="str">
            <v>Menit</v>
          </cell>
        </row>
        <row r="239">
          <cell r="D239" t="str">
            <v>Kapasitas Produksi / Jam</v>
          </cell>
          <cell r="G239" t="str">
            <v>V x Fa x 60</v>
          </cell>
          <cell r="I239" t="str">
            <v>Q2</v>
          </cell>
          <cell r="J239">
            <v>3.4048744998181162</v>
          </cell>
          <cell r="K239" t="str">
            <v>M3</v>
          </cell>
        </row>
        <row r="240">
          <cell r="G240" t="str">
            <v>Ts2</v>
          </cell>
        </row>
        <row r="242">
          <cell r="D242" t="str">
            <v>Koefisien alat / M3</v>
          </cell>
          <cell r="E242" t="str">
            <v>= 1 : Q2</v>
          </cell>
          <cell r="J242">
            <v>0.29369658119658115</v>
          </cell>
          <cell r="K242" t="str">
            <v>Jam</v>
          </cell>
        </row>
        <row r="244">
          <cell r="B244" t="str">
            <v>2.c.</v>
          </cell>
          <cell r="D244" t="str">
            <v>ALAT BANTU</v>
          </cell>
          <cell r="K244" t="str">
            <v>Lump Sum</v>
          </cell>
        </row>
        <row r="245">
          <cell r="D245" t="str">
            <v>Diperlukan  :</v>
          </cell>
        </row>
        <row r="246">
          <cell r="D246" t="str">
            <v>- Sekop</v>
          </cell>
          <cell r="F246" t="str">
            <v>=  3  buah</v>
          </cell>
        </row>
        <row r="247">
          <cell r="D247" t="str">
            <v>- Alat kecil lainnya</v>
          </cell>
        </row>
        <row r="250">
          <cell r="L250" t="str">
            <v>Bersambung</v>
          </cell>
        </row>
        <row r="251">
          <cell r="B251" t="str">
            <v xml:space="preserve"> URAIAN ANALISA HARGA SATUAN</v>
          </cell>
        </row>
        <row r="252">
          <cell r="B252" t="str">
            <v>ITEM PEMBAYARAN NO.</v>
          </cell>
          <cell r="E252" t="str">
            <v>:  2.3(3)</v>
          </cell>
        </row>
        <row r="253">
          <cell r="B253" t="str">
            <v>JENIS PEKERJAAN</v>
          </cell>
          <cell r="E253" t="str">
            <v>:  PIPA BETON BERTULANG DIAMETER 75 - 120 CM</v>
          </cell>
        </row>
        <row r="254">
          <cell r="B254" t="str">
            <v>SATUAN PEMBAYARAN</v>
          </cell>
          <cell r="E254" t="str">
            <v>:  M'</v>
          </cell>
        </row>
        <row r="256">
          <cell r="B256" t="str">
            <v>NO.</v>
          </cell>
          <cell r="D256" t="str">
            <v>U R A I A N</v>
          </cell>
          <cell r="I256" t="str">
            <v>KODE</v>
          </cell>
          <cell r="J256" t="str">
            <v>KOEF.</v>
          </cell>
          <cell r="K256" t="str">
            <v>SATUAN</v>
          </cell>
          <cell r="L256" t="str">
            <v>KETERANGAN</v>
          </cell>
        </row>
        <row r="258">
          <cell r="B258" t="str">
            <v>3.</v>
          </cell>
          <cell r="D258" t="str">
            <v>TENAGA</v>
          </cell>
        </row>
        <row r="259">
          <cell r="D259" t="str">
            <v>Produksi Gorong-gorong per hari</v>
          </cell>
          <cell r="I259" t="str">
            <v>Qt</v>
          </cell>
          <cell r="J259">
            <v>6</v>
          </cell>
          <cell r="K259" t="str">
            <v>M'</v>
          </cell>
        </row>
        <row r="261">
          <cell r="D261" t="str">
            <v>Kebutuhan tenaga :</v>
          </cell>
          <cell r="E261" t="str">
            <v>-</v>
          </cell>
          <cell r="F261" t="str">
            <v>Mandor</v>
          </cell>
          <cell r="I261" t="str">
            <v>M</v>
          </cell>
          <cell r="J261">
            <v>1</v>
          </cell>
          <cell r="K261" t="str">
            <v>orang</v>
          </cell>
        </row>
        <row r="262">
          <cell r="E262" t="str">
            <v>-</v>
          </cell>
          <cell r="F262" t="str">
            <v>Tukang</v>
          </cell>
          <cell r="I262" t="str">
            <v>Tb</v>
          </cell>
          <cell r="J262">
            <v>1</v>
          </cell>
          <cell r="K262" t="str">
            <v>orang</v>
          </cell>
        </row>
        <row r="263">
          <cell r="E263" t="str">
            <v>-</v>
          </cell>
          <cell r="F263" t="str">
            <v>Pekerja</v>
          </cell>
          <cell r="I263" t="str">
            <v>P</v>
          </cell>
          <cell r="J263">
            <v>9</v>
          </cell>
          <cell r="K263" t="str">
            <v>orang</v>
          </cell>
        </row>
        <row r="265">
          <cell r="D265" t="str">
            <v>Koefisien Tenaga / M3   :</v>
          </cell>
        </row>
        <row r="266">
          <cell r="E266" t="str">
            <v>-</v>
          </cell>
          <cell r="F266" t="str">
            <v>Mandor</v>
          </cell>
          <cell r="G266" t="str">
            <v>= (Tk x M) : Qt</v>
          </cell>
          <cell r="J266">
            <v>1.1666666666666667</v>
          </cell>
          <cell r="K266" t="str">
            <v>jam</v>
          </cell>
        </row>
        <row r="267">
          <cell r="E267" t="str">
            <v>-</v>
          </cell>
          <cell r="F267" t="str">
            <v>Tukang</v>
          </cell>
          <cell r="G267" t="str">
            <v>= (Tk x Tb) : Qt</v>
          </cell>
          <cell r="J267">
            <v>1.1666666666666667</v>
          </cell>
          <cell r="K267" t="str">
            <v>jam</v>
          </cell>
        </row>
        <row r="268">
          <cell r="E268" t="str">
            <v>-</v>
          </cell>
          <cell r="F268" t="str">
            <v>Pekerja</v>
          </cell>
          <cell r="G268" t="str">
            <v>= (Tk x P) : Qt</v>
          </cell>
          <cell r="J268">
            <v>10.5</v>
          </cell>
          <cell r="K268" t="str">
            <v>jam</v>
          </cell>
        </row>
        <row r="270">
          <cell r="B270" t="str">
            <v>4.</v>
          </cell>
          <cell r="D270" t="str">
            <v>HARGA DASAR SATUAN UPAH, BAHAN DAN ALAT</v>
          </cell>
        </row>
        <row r="271">
          <cell r="D271" t="str">
            <v>Lihat lampiran.</v>
          </cell>
        </row>
        <row r="296">
          <cell r="B296" t="str">
            <v xml:space="preserve"> URAIAN ANALISA HARGA SATUAN</v>
          </cell>
        </row>
        <row r="297">
          <cell r="B297" t="str">
            <v>ITEM PEMBAYARAN NO.</v>
          </cell>
          <cell r="E297" t="str">
            <v>:  2.4 (3)</v>
          </cell>
        </row>
        <row r="298">
          <cell r="B298" t="str">
            <v>JENIS PEKERJAAN</v>
          </cell>
          <cell r="E298" t="str">
            <v>:  Pipa berlubang banyak (Perforated Pipe) untuk Pekerjaan Drainase di Bawah Permukaan</v>
          </cell>
        </row>
        <row r="299">
          <cell r="B299" t="str">
            <v>SATUAN PEMBAYARAN</v>
          </cell>
          <cell r="E299" t="str">
            <v>:  M'</v>
          </cell>
        </row>
        <row r="301">
          <cell r="B301" t="str">
            <v>NO.</v>
          </cell>
          <cell r="D301" t="str">
            <v>U R A I A N</v>
          </cell>
          <cell r="I301" t="str">
            <v>KODE</v>
          </cell>
          <cell r="J301" t="str">
            <v>KOEF.</v>
          </cell>
          <cell r="K301" t="str">
            <v>SATUAN</v>
          </cell>
          <cell r="L301" t="str">
            <v>KETERANGAN</v>
          </cell>
        </row>
        <row r="303">
          <cell r="B303" t="str">
            <v>I.</v>
          </cell>
          <cell r="D303" t="str">
            <v>ASUMSI</v>
          </cell>
        </row>
        <row r="304">
          <cell r="B304">
            <v>1</v>
          </cell>
          <cell r="D304" t="str">
            <v>Pekerjaan dilakukan secara manual</v>
          </cell>
        </row>
        <row r="305">
          <cell r="B305">
            <v>2</v>
          </cell>
          <cell r="D305" t="str">
            <v>Lokasi pekerjaan : sepanjang jalan</v>
          </cell>
        </row>
        <row r="306">
          <cell r="B306">
            <v>3</v>
          </cell>
          <cell r="D306" t="str">
            <v>Kondisi Jalan   :  sedang / baik</v>
          </cell>
        </row>
        <row r="307">
          <cell r="B307">
            <v>4</v>
          </cell>
          <cell r="D307" t="str">
            <v>Jam kerja efektif per-hari</v>
          </cell>
          <cell r="I307" t="str">
            <v>Tk</v>
          </cell>
          <cell r="J307">
            <v>7</v>
          </cell>
          <cell r="K307" t="str">
            <v>Jam</v>
          </cell>
        </row>
        <row r="308">
          <cell r="B308">
            <v>5</v>
          </cell>
          <cell r="D308" t="str">
            <v>Diameter dalam pipa</v>
          </cell>
          <cell r="I308" t="str">
            <v>d</v>
          </cell>
          <cell r="J308">
            <v>0.1</v>
          </cell>
          <cell r="K308" t="str">
            <v>M</v>
          </cell>
        </row>
        <row r="309">
          <cell r="B309">
            <v>6</v>
          </cell>
          <cell r="D309" t="str">
            <v>Material penyaring terdiri dari material porus</v>
          </cell>
        </row>
        <row r="310">
          <cell r="B310">
            <v>7</v>
          </cell>
          <cell r="D310" t="str">
            <v>Penyangga sambungan pipa dengan mortar</v>
          </cell>
        </row>
        <row r="312">
          <cell r="B312" t="str">
            <v>II.</v>
          </cell>
          <cell r="D312" t="str">
            <v>URUTAN KERJA</v>
          </cell>
        </row>
        <row r="313">
          <cell r="B313">
            <v>1</v>
          </cell>
          <cell r="D313" t="str">
            <v>Semua material diterima di lokasi pekerjaan</v>
          </cell>
        </row>
        <row r="314">
          <cell r="B314">
            <v>2</v>
          </cell>
          <cell r="D314" t="str">
            <v>Pekerjaan dilakukan secara manual dengan</v>
          </cell>
        </row>
        <row r="315">
          <cell r="D315" t="str">
            <v>menggunakan alat bantu kecil</v>
          </cell>
        </row>
        <row r="316">
          <cell r="B316">
            <v>3</v>
          </cell>
          <cell r="D316" t="str">
            <v>Pekerjaan galian dibayar tersendiri.</v>
          </cell>
        </row>
        <row r="318">
          <cell r="B318" t="str">
            <v>III.</v>
          </cell>
          <cell r="D318" t="str">
            <v>PEMAKAIAN BAHAN, ALAT DAN TENAGA</v>
          </cell>
        </row>
        <row r="319">
          <cell r="B319" t="str">
            <v xml:space="preserve">   1.</v>
          </cell>
          <cell r="D319" t="str">
            <v>BAHAN</v>
          </cell>
        </row>
        <row r="320">
          <cell r="D320" t="str">
            <v>Diperlukan material :</v>
          </cell>
        </row>
        <row r="321">
          <cell r="D321" t="str">
            <v>- Pipa Porous</v>
          </cell>
          <cell r="J321">
            <v>1.05</v>
          </cell>
          <cell r="K321" t="str">
            <v>M'</v>
          </cell>
        </row>
        <row r="322">
          <cell r="D322" t="str">
            <v>- Mortar (penyangga sambungan pipa) = 2 x (0.05x0.05x0.05)</v>
          </cell>
          <cell r="I322" t="str">
            <v>Mr</v>
          </cell>
          <cell r="J322">
            <v>2.5000000000000006E-4</v>
          </cell>
          <cell r="K322" t="str">
            <v>M3</v>
          </cell>
        </row>
        <row r="323">
          <cell r="D323" t="str">
            <v>- Semen</v>
          </cell>
          <cell r="E323" t="str">
            <v>= 20 % x Mr x Bj Mortar 1.8 T/m3</v>
          </cell>
          <cell r="J323">
            <v>9.0000000000000038E-2</v>
          </cell>
          <cell r="K323" t="str">
            <v>Kg</v>
          </cell>
        </row>
        <row r="324">
          <cell r="D324" t="str">
            <v>- Pasir</v>
          </cell>
          <cell r="E324" t="str">
            <v>= 80 % x Mr</v>
          </cell>
          <cell r="J324">
            <v>2.0000000000000006E-4</v>
          </cell>
          <cell r="K324" t="str">
            <v>M3</v>
          </cell>
        </row>
        <row r="325">
          <cell r="D325" t="str">
            <v>- Filter stripe dan lain2 (pada sambungan)</v>
          </cell>
          <cell r="I325" t="str">
            <v>-</v>
          </cell>
          <cell r="J325">
            <v>1</v>
          </cell>
          <cell r="K325" t="str">
            <v>Ls</v>
          </cell>
        </row>
        <row r="327">
          <cell r="B327" t="str">
            <v xml:space="preserve">   2.</v>
          </cell>
          <cell r="D327" t="str">
            <v>ALAT</v>
          </cell>
        </row>
        <row r="328">
          <cell r="B328" t="str">
            <v>2.b.</v>
          </cell>
          <cell r="D328" t="str">
            <v>ALAT  BANTU</v>
          </cell>
        </row>
        <row r="329">
          <cell r="D329" t="str">
            <v>Diperlukan alat-alat bantu kecil</v>
          </cell>
        </row>
        <row r="330">
          <cell r="D330" t="str">
            <v>- Sekop  =   2   buah</v>
          </cell>
        </row>
        <row r="331">
          <cell r="D331" t="str">
            <v>- Pacul   =   2   buah</v>
          </cell>
        </row>
        <row r="332">
          <cell r="D332" t="str">
            <v>- Alat-alat kecil lain</v>
          </cell>
        </row>
        <row r="334">
          <cell r="B334" t="str">
            <v xml:space="preserve">   3.</v>
          </cell>
          <cell r="D334" t="str">
            <v>TENAGA</v>
          </cell>
        </row>
        <row r="335">
          <cell r="D335" t="str">
            <v>Produksi yang dapat diselesaikan / hari</v>
          </cell>
          <cell r="I335" t="str">
            <v>Qt</v>
          </cell>
          <cell r="J335">
            <v>14</v>
          </cell>
          <cell r="K335" t="str">
            <v>M'</v>
          </cell>
        </row>
        <row r="336">
          <cell r="D336" t="str">
            <v>Kebutuhan tenaga :</v>
          </cell>
        </row>
        <row r="337">
          <cell r="E337" t="str">
            <v>- Pekerja</v>
          </cell>
          <cell r="I337" t="str">
            <v>P</v>
          </cell>
          <cell r="J337">
            <v>2</v>
          </cell>
          <cell r="K337" t="str">
            <v>orang</v>
          </cell>
        </row>
        <row r="338">
          <cell r="E338" t="str">
            <v>- Tukang</v>
          </cell>
          <cell r="I338" t="str">
            <v>T</v>
          </cell>
          <cell r="J338">
            <v>1</v>
          </cell>
          <cell r="K338" t="str">
            <v>orang</v>
          </cell>
        </row>
        <row r="339">
          <cell r="E339" t="str">
            <v>- Mandor</v>
          </cell>
          <cell r="I339" t="str">
            <v>M</v>
          </cell>
          <cell r="J339">
            <v>1</v>
          </cell>
          <cell r="K339" t="str">
            <v>orang</v>
          </cell>
        </row>
        <row r="340">
          <cell r="D340" t="str">
            <v>Koefisien tenaga / M1   :</v>
          </cell>
        </row>
        <row r="341">
          <cell r="E341" t="str">
            <v>- Pekerja</v>
          </cell>
          <cell r="F341" t="str">
            <v>= (Tk x P) : Qt</v>
          </cell>
          <cell r="J341">
            <v>1</v>
          </cell>
          <cell r="K341" t="str">
            <v>Jam</v>
          </cell>
        </row>
        <row r="342">
          <cell r="E342" t="str">
            <v>- Tukang</v>
          </cell>
          <cell r="F342" t="str">
            <v>= (Tk x T) : Qt</v>
          </cell>
          <cell r="J342">
            <v>0.5</v>
          </cell>
          <cell r="K342" t="str">
            <v>Jam</v>
          </cell>
        </row>
        <row r="343">
          <cell r="E343" t="str">
            <v>- Mandor</v>
          </cell>
          <cell r="F343" t="str">
            <v>= (Tk x M) : Qt</v>
          </cell>
          <cell r="J343">
            <v>0.5</v>
          </cell>
          <cell r="K343" t="str">
            <v>Jam</v>
          </cell>
        </row>
        <row r="345">
          <cell r="B345" t="str">
            <v>4.</v>
          </cell>
          <cell r="D345" t="str">
            <v>HARGA DASAR SATUAN UPAH, BAHAN DAN ALAT</v>
          </cell>
        </row>
        <row r="346">
          <cell r="D346" t="str">
            <v>Lihat lampiran.</v>
          </cell>
        </row>
        <row r="359">
          <cell r="B359" t="str">
            <v xml:space="preserve"> URAIAN ANALISA HARGA SATUAN</v>
          </cell>
        </row>
        <row r="360">
          <cell r="B360" t="str">
            <v>ITEM PEMBAYARAN NO.</v>
          </cell>
          <cell r="E360" t="str">
            <v>:  3.1 (1)</v>
          </cell>
        </row>
        <row r="361">
          <cell r="B361" t="str">
            <v>JENIS PEKERJAAN</v>
          </cell>
          <cell r="E361" t="str">
            <v>:  GALIAN BIASA</v>
          </cell>
        </row>
        <row r="362">
          <cell r="B362" t="str">
            <v>SATUAN PEMBAYARAN</v>
          </cell>
          <cell r="E362" t="str">
            <v>:  M3</v>
          </cell>
        </row>
        <row r="364">
          <cell r="B364" t="str">
            <v>NO.</v>
          </cell>
          <cell r="D364" t="str">
            <v>U R A I A N</v>
          </cell>
          <cell r="I364" t="str">
            <v>KODE</v>
          </cell>
          <cell r="J364" t="str">
            <v>KOEF.</v>
          </cell>
          <cell r="K364" t="str">
            <v>SATUAN</v>
          </cell>
          <cell r="L364" t="str">
            <v>KETERANGAN</v>
          </cell>
        </row>
        <row r="366">
          <cell r="B366" t="str">
            <v>I.</v>
          </cell>
          <cell r="D366" t="str">
            <v>ASUMSI</v>
          </cell>
        </row>
        <row r="367">
          <cell r="B367">
            <v>1</v>
          </cell>
          <cell r="D367" t="str">
            <v>Menggunakan alat berat (cara mekanik)</v>
          </cell>
        </row>
        <row r="368">
          <cell r="B368">
            <v>2</v>
          </cell>
          <cell r="D368" t="str">
            <v>Lokasi pekerjaan : sepanjang jalan</v>
          </cell>
        </row>
        <row r="369">
          <cell r="B369">
            <v>3</v>
          </cell>
          <cell r="D369" t="str">
            <v>Kondisi Jalan   :  sedang / baik</v>
          </cell>
        </row>
        <row r="370">
          <cell r="B370">
            <v>4</v>
          </cell>
          <cell r="D370" t="str">
            <v>Jam kerja efektif per-hari</v>
          </cell>
          <cell r="I370" t="str">
            <v>Tk</v>
          </cell>
          <cell r="J370">
            <v>7</v>
          </cell>
          <cell r="K370" t="str">
            <v>Jam</v>
          </cell>
        </row>
        <row r="371">
          <cell r="B371">
            <v>5</v>
          </cell>
          <cell r="D371" t="str">
            <v>Faktor pengembangan bahan</v>
          </cell>
          <cell r="I371" t="str">
            <v>Fk</v>
          </cell>
          <cell r="J371">
            <v>1.2</v>
          </cell>
          <cell r="K371" t="str">
            <v>-</v>
          </cell>
        </row>
        <row r="373">
          <cell r="B373" t="str">
            <v>II.</v>
          </cell>
          <cell r="D373" t="str">
            <v>METHODE PELAKSANAAN</v>
          </cell>
        </row>
        <row r="374">
          <cell r="B374">
            <v>1</v>
          </cell>
          <cell r="D374" t="str">
            <v>Tanah yang dipotong umumnya berada disisi jalan</v>
          </cell>
        </row>
        <row r="375">
          <cell r="B375">
            <v>2</v>
          </cell>
          <cell r="D375" t="str">
            <v>Penggalian dilakukan dengan menggunakan Exavator</v>
          </cell>
        </row>
        <row r="376">
          <cell r="B376">
            <v>3</v>
          </cell>
          <cell r="D376" t="str">
            <v>Selanjutnya Excavator menuangkan material hasil</v>
          </cell>
        </row>
        <row r="377">
          <cell r="D377" t="str">
            <v>galian ke dalam dump truck</v>
          </cell>
        </row>
        <row r="378">
          <cell r="B378">
            <v>4</v>
          </cell>
          <cell r="D378" t="str">
            <v>Dump Truck membuang material hasil galian ke luar lokasi</v>
          </cell>
          <cell r="I378" t="str">
            <v>L</v>
          </cell>
          <cell r="J378">
            <v>1</v>
          </cell>
          <cell r="K378" t="str">
            <v>Km</v>
          </cell>
        </row>
        <row r="379">
          <cell r="D379" t="str">
            <v>jalan sejauh mungkin</v>
          </cell>
        </row>
        <row r="381">
          <cell r="B381" t="str">
            <v>III.</v>
          </cell>
          <cell r="D381" t="str">
            <v>PEMAKAIAN BAHAN, ALAT DAN TENAGA</v>
          </cell>
        </row>
        <row r="383">
          <cell r="B383" t="str">
            <v xml:space="preserve">   1.</v>
          </cell>
          <cell r="D383" t="str">
            <v>BAHAN</v>
          </cell>
        </row>
        <row r="384">
          <cell r="D384" t="str">
            <v>Tidak ada bahan yang diperlukan</v>
          </cell>
        </row>
        <row r="386">
          <cell r="B386" t="str">
            <v xml:space="preserve">   2.</v>
          </cell>
          <cell r="D386" t="str">
            <v>ALAT</v>
          </cell>
        </row>
        <row r="387">
          <cell r="B387" t="str">
            <v xml:space="preserve">   2.a.</v>
          </cell>
          <cell r="D387" t="str">
            <v>EXCAVATOR</v>
          </cell>
          <cell r="I387" t="str">
            <v>(E10)</v>
          </cell>
        </row>
        <row r="388">
          <cell r="D388" t="str">
            <v>Kapasitas Bucket</v>
          </cell>
          <cell r="I388" t="str">
            <v>V</v>
          </cell>
          <cell r="J388">
            <v>0.5</v>
          </cell>
          <cell r="K388" t="str">
            <v>M3</v>
          </cell>
        </row>
        <row r="389">
          <cell r="D389" t="str">
            <v>Faktor Bucket</v>
          </cell>
          <cell r="I389" t="str">
            <v>Fb</v>
          </cell>
          <cell r="J389">
            <v>0.9</v>
          </cell>
          <cell r="K389" t="str">
            <v>-</v>
          </cell>
        </row>
        <row r="390">
          <cell r="D390" t="str">
            <v>Faktor  Efisiensi alat</v>
          </cell>
          <cell r="I390" t="str">
            <v>Fa</v>
          </cell>
          <cell r="J390">
            <v>0.8</v>
          </cell>
          <cell r="K390" t="str">
            <v>-</v>
          </cell>
        </row>
        <row r="391">
          <cell r="D391" t="str">
            <v>Waktu siklus</v>
          </cell>
          <cell r="I391" t="str">
            <v>Ts1</v>
          </cell>
          <cell r="K391" t="str">
            <v>menit</v>
          </cell>
        </row>
        <row r="392">
          <cell r="D392" t="str">
            <v>- Menggali / memuat</v>
          </cell>
          <cell r="I392" t="str">
            <v>T1</v>
          </cell>
          <cell r="J392">
            <v>0.4</v>
          </cell>
          <cell r="K392" t="str">
            <v>menit</v>
          </cell>
        </row>
        <row r="393">
          <cell r="D393" t="str">
            <v>- Lain-lain</v>
          </cell>
          <cell r="I393" t="str">
            <v>T2</v>
          </cell>
          <cell r="J393">
            <v>0.3</v>
          </cell>
          <cell r="K393" t="str">
            <v>menit</v>
          </cell>
        </row>
        <row r="394">
          <cell r="I394" t="str">
            <v>Ts1</v>
          </cell>
          <cell r="J394">
            <v>0.7</v>
          </cell>
          <cell r="K394" t="str">
            <v>menit</v>
          </cell>
        </row>
        <row r="396">
          <cell r="D396" t="str">
            <v>Kap. Prod. / jam =</v>
          </cell>
          <cell r="F396" t="str">
            <v>V  x Fb x Fa x Bim x 60</v>
          </cell>
          <cell r="I396" t="str">
            <v>Q1</v>
          </cell>
          <cell r="J396">
            <v>25.714285714285715</v>
          </cell>
          <cell r="K396" t="str">
            <v>M3/Jam</v>
          </cell>
        </row>
        <row r="397">
          <cell r="F397" t="str">
            <v>Ts1xFk</v>
          </cell>
          <cell r="G397" t="str">
            <v/>
          </cell>
        </row>
        <row r="399">
          <cell r="D399" t="str">
            <v>Koefisien Alat / M3</v>
          </cell>
          <cell r="F399" t="str">
            <v xml:space="preserve"> =  1  :  Q1</v>
          </cell>
          <cell r="I399" t="str">
            <v>(E10)</v>
          </cell>
          <cell r="J399">
            <v>3.888888888888889E-2</v>
          </cell>
          <cell r="K399" t="str">
            <v>Jam</v>
          </cell>
        </row>
        <row r="401">
          <cell r="B401" t="str">
            <v xml:space="preserve">   2.b.</v>
          </cell>
          <cell r="D401" t="str">
            <v>BULLDOZER</v>
          </cell>
          <cell r="I401" t="str">
            <v>(E08)</v>
          </cell>
        </row>
        <row r="402">
          <cell r="D402" t="str">
            <v>Panjang Efektif Blade</v>
          </cell>
          <cell r="I402" t="str">
            <v>w</v>
          </cell>
          <cell r="J402">
            <v>2.4</v>
          </cell>
          <cell r="K402" t="str">
            <v>M</v>
          </cell>
        </row>
        <row r="403">
          <cell r="D403" t="str">
            <v>Jarak Angkut rata-rata</v>
          </cell>
          <cell r="I403" t="str">
            <v>d</v>
          </cell>
          <cell r="J403">
            <v>20</v>
          </cell>
          <cell r="K403" t="str">
            <v>M</v>
          </cell>
        </row>
        <row r="404">
          <cell r="D404" t="str">
            <v>Kecepatan angkut rata-rata</v>
          </cell>
          <cell r="I404" t="str">
            <v>s</v>
          </cell>
          <cell r="J404">
            <v>2</v>
          </cell>
          <cell r="K404" t="str">
            <v>KM/Jam</v>
          </cell>
        </row>
        <row r="405">
          <cell r="D405" t="str">
            <v>Tebal penggarukan</v>
          </cell>
          <cell r="I405" t="str">
            <v>t</v>
          </cell>
          <cell r="J405">
            <v>0.2</v>
          </cell>
          <cell r="K405" t="str">
            <v>M</v>
          </cell>
        </row>
        <row r="406">
          <cell r="D406" t="str">
            <v>Faktor koreksi</v>
          </cell>
          <cell r="I406" t="str">
            <v>F</v>
          </cell>
        </row>
        <row r="407">
          <cell r="D407" t="str">
            <v>- Efesiensi alat</v>
          </cell>
          <cell r="I407" t="str">
            <v>f1</v>
          </cell>
          <cell r="J407">
            <v>0.8</v>
          </cell>
        </row>
        <row r="408">
          <cell r="D408" t="str">
            <v>- Berat volume material</v>
          </cell>
          <cell r="I408" t="str">
            <v>f2</v>
          </cell>
          <cell r="J408">
            <v>1</v>
          </cell>
        </row>
        <row r="409">
          <cell r="D409" t="str">
            <v xml:space="preserve">  F = f1 x f2</v>
          </cell>
          <cell r="I409" t="str">
            <v>F</v>
          </cell>
          <cell r="J409">
            <v>0.8</v>
          </cell>
        </row>
        <row r="411">
          <cell r="D411" t="str">
            <v>Cycle time :</v>
          </cell>
        </row>
        <row r="412">
          <cell r="D412" t="str">
            <v>- Travelling = (2 x d ) / s</v>
          </cell>
          <cell r="I412" t="str">
            <v>c1</v>
          </cell>
          <cell r="J412">
            <v>0.02</v>
          </cell>
          <cell r="K412" t="str">
            <v>jam</v>
          </cell>
        </row>
        <row r="413">
          <cell r="D413" t="str">
            <v>- Lain - lain</v>
          </cell>
          <cell r="I413" t="str">
            <v>c2</v>
          </cell>
          <cell r="J413">
            <v>0.4</v>
          </cell>
          <cell r="K413" t="str">
            <v>jam</v>
          </cell>
        </row>
        <row r="414">
          <cell r="D414" t="str">
            <v xml:space="preserve">  C = c1 + c2</v>
          </cell>
          <cell r="I414" t="str">
            <v>C</v>
          </cell>
          <cell r="J414">
            <v>0.42000000000000004</v>
          </cell>
          <cell r="K414" t="str">
            <v>jam</v>
          </cell>
        </row>
        <row r="416">
          <cell r="D416" t="str">
            <v>Jumlah lintasan</v>
          </cell>
          <cell r="I416" t="str">
            <v>n</v>
          </cell>
          <cell r="J416">
            <v>2</v>
          </cell>
          <cell r="K416" t="str">
            <v>2 x   pp</v>
          </cell>
        </row>
        <row r="418">
          <cell r="F418" t="str">
            <v xml:space="preserve">                        F x w x d x t</v>
          </cell>
        </row>
        <row r="419">
          <cell r="D419" t="str">
            <v>Kapasitas Produksi / Jam   =    Q2  =  -------------------</v>
          </cell>
          <cell r="I419" t="str">
            <v>Q2</v>
          </cell>
          <cell r="J419">
            <v>9.1428571428571423</v>
          </cell>
        </row>
        <row r="420">
          <cell r="F420" t="str">
            <v xml:space="preserve">                           C x n</v>
          </cell>
        </row>
        <row r="422">
          <cell r="D422" t="str">
            <v>Koefisien Alat / M3</v>
          </cell>
          <cell r="F422" t="str">
            <v xml:space="preserve"> =  1  :  Q2</v>
          </cell>
          <cell r="I422" t="str">
            <v>(E08)</v>
          </cell>
          <cell r="J422">
            <v>0.109375</v>
          </cell>
          <cell r="K422" t="str">
            <v>Jam</v>
          </cell>
        </row>
        <row r="424">
          <cell r="B424" t="str">
            <v>2.C.</v>
          </cell>
          <cell r="D424" t="str">
            <v>ALAT  BANTU</v>
          </cell>
        </row>
        <row r="425">
          <cell r="D425" t="str">
            <v>Diperlukan alat-alat bantu kecil</v>
          </cell>
          <cell r="L425" t="str">
            <v>Lump Sump</v>
          </cell>
        </row>
        <row r="426">
          <cell r="D426" t="str">
            <v>- Sekop</v>
          </cell>
        </row>
        <row r="427">
          <cell r="D427" t="str">
            <v>- Keranjang</v>
          </cell>
        </row>
        <row r="429">
          <cell r="B429" t="str">
            <v xml:space="preserve">   3.</v>
          </cell>
          <cell r="D429" t="str">
            <v>TENAGA</v>
          </cell>
        </row>
        <row r="430">
          <cell r="D430" t="str">
            <v>Produksi menentukan : EXCAVATOR</v>
          </cell>
          <cell r="I430" t="str">
            <v>Q1</v>
          </cell>
          <cell r="J430">
            <v>25.714285714285715</v>
          </cell>
          <cell r="K430" t="str">
            <v>M3/Jam</v>
          </cell>
        </row>
        <row r="431">
          <cell r="D431" t="str">
            <v>Produksi Galian / hari  =  Tk x Q1</v>
          </cell>
          <cell r="I431" t="str">
            <v>Qt</v>
          </cell>
          <cell r="J431">
            <v>180</v>
          </cell>
          <cell r="K431" t="str">
            <v>M3</v>
          </cell>
        </row>
        <row r="432">
          <cell r="D432" t="str">
            <v>Kebutuhan tenaga :</v>
          </cell>
        </row>
        <row r="433">
          <cell r="E433" t="str">
            <v>-</v>
          </cell>
          <cell r="F433" t="str">
            <v>Pekerja</v>
          </cell>
          <cell r="I433" t="str">
            <v>P</v>
          </cell>
          <cell r="J433">
            <v>2</v>
          </cell>
          <cell r="K433" t="str">
            <v>orang</v>
          </cell>
        </row>
        <row r="434">
          <cell r="E434" t="str">
            <v>-</v>
          </cell>
          <cell r="F434" t="str">
            <v>Mandor</v>
          </cell>
          <cell r="I434" t="str">
            <v>M</v>
          </cell>
          <cell r="J434">
            <v>1</v>
          </cell>
          <cell r="K434" t="str">
            <v>orang</v>
          </cell>
        </row>
        <row r="436">
          <cell r="D436" t="str">
            <v>Koefisien tenaga / M3   :</v>
          </cell>
        </row>
        <row r="437">
          <cell r="E437" t="str">
            <v>-</v>
          </cell>
          <cell r="F437" t="str">
            <v>Pekerja</v>
          </cell>
          <cell r="G437" t="str">
            <v>= (Tk x P) : Qt</v>
          </cell>
          <cell r="I437" t="str">
            <v>(L01)</v>
          </cell>
          <cell r="J437">
            <v>7.7777777777777779E-2</v>
          </cell>
          <cell r="K437" t="str">
            <v>Jam</v>
          </cell>
        </row>
        <row r="438">
          <cell r="E438" t="str">
            <v>-</v>
          </cell>
          <cell r="F438" t="str">
            <v>Mandor</v>
          </cell>
          <cell r="G438" t="str">
            <v>= (Tk x M) : Qt</v>
          </cell>
          <cell r="I438" t="str">
            <v>(L03)</v>
          </cell>
          <cell r="J438">
            <v>3.888888888888889E-2</v>
          </cell>
          <cell r="K438" t="str">
            <v>Jam</v>
          </cell>
        </row>
        <row r="440">
          <cell r="B440" t="str">
            <v>4.</v>
          </cell>
          <cell r="D440" t="str">
            <v>HARGA DASAR SATUAN UPAH, BAHAN DAN ALAT</v>
          </cell>
        </row>
        <row r="441">
          <cell r="D441" t="str">
            <v>Lihat lampiran.</v>
          </cell>
        </row>
        <row r="445">
          <cell r="B445" t="str">
            <v xml:space="preserve"> URAIAN ANALISA HARGA SATUAN</v>
          </cell>
        </row>
        <row r="446">
          <cell r="B446" t="str">
            <v>ITEM PEMBAYARAN NO.</v>
          </cell>
          <cell r="E446" t="str">
            <v>:  3.1 (1)</v>
          </cell>
        </row>
        <row r="447">
          <cell r="B447" t="str">
            <v>JENIS PEKERJAAN</v>
          </cell>
          <cell r="E447" t="str">
            <v>:  GALIAN TANAH BIASA</v>
          </cell>
        </row>
        <row r="448">
          <cell r="B448" t="str">
            <v>SATUAN PEMBAYARAN</v>
          </cell>
          <cell r="E448" t="str">
            <v>:  M3</v>
          </cell>
        </row>
        <row r="450">
          <cell r="B450" t="str">
            <v>NO.</v>
          </cell>
          <cell r="D450" t="str">
            <v>U R A I A N</v>
          </cell>
          <cell r="I450" t="str">
            <v>KODE</v>
          </cell>
          <cell r="J450" t="str">
            <v>KOEF.</v>
          </cell>
          <cell r="K450" t="str">
            <v>SATUAN</v>
          </cell>
          <cell r="L450" t="str">
            <v>KETERANGAN</v>
          </cell>
        </row>
        <row r="452">
          <cell r="B452" t="str">
            <v>I.</v>
          </cell>
          <cell r="D452" t="str">
            <v>ASUMSI</v>
          </cell>
        </row>
        <row r="453">
          <cell r="B453">
            <v>1</v>
          </cell>
          <cell r="D453" t="str">
            <v>Menggunakan alat berat (cara mekanik)</v>
          </cell>
        </row>
        <row r="454">
          <cell r="B454">
            <v>2</v>
          </cell>
          <cell r="D454" t="str">
            <v>Lokasi pekerjaan : sepanjang jalan</v>
          </cell>
        </row>
        <row r="455">
          <cell r="B455">
            <v>3</v>
          </cell>
          <cell r="D455" t="str">
            <v>Kondisi Jalan   :  sedang / baik</v>
          </cell>
        </row>
        <row r="456">
          <cell r="B456">
            <v>4</v>
          </cell>
          <cell r="D456" t="str">
            <v>Jam kerja efektif per-hari</v>
          </cell>
          <cell r="I456" t="str">
            <v>Tk</v>
          </cell>
          <cell r="J456">
            <v>7</v>
          </cell>
          <cell r="K456" t="str">
            <v>Jam</v>
          </cell>
        </row>
        <row r="457">
          <cell r="B457">
            <v>5</v>
          </cell>
          <cell r="D457" t="str">
            <v>Faktor pengembangan bahan</v>
          </cell>
          <cell r="I457" t="str">
            <v>Fk</v>
          </cell>
          <cell r="J457">
            <v>1.2</v>
          </cell>
          <cell r="K457" t="str">
            <v>-</v>
          </cell>
        </row>
        <row r="459">
          <cell r="B459" t="str">
            <v>II.</v>
          </cell>
          <cell r="D459" t="str">
            <v>METHODE PELAKSANAAN</v>
          </cell>
        </row>
        <row r="460">
          <cell r="B460">
            <v>1</v>
          </cell>
          <cell r="D460" t="str">
            <v>Tanah yang dipotong umumnya berada disisi jalan</v>
          </cell>
        </row>
        <row r="461">
          <cell r="B461">
            <v>2</v>
          </cell>
          <cell r="D461" t="str">
            <v>Penggalian dilakukan dengan menggunakan Exavator</v>
          </cell>
        </row>
        <row r="462">
          <cell r="B462">
            <v>3</v>
          </cell>
          <cell r="D462" t="str">
            <v>Selanjutnya Excavator menuang material ke dalam DT</v>
          </cell>
        </row>
        <row r="463">
          <cell r="B463">
            <v>4</v>
          </cell>
          <cell r="D463" t="str">
            <v>Dump Truck membuang material hasil galian ke luar lokasi</v>
          </cell>
        </row>
        <row r="464">
          <cell r="D464" t="str">
            <v>sejauh mungkin</v>
          </cell>
          <cell r="I464" t="str">
            <v>L</v>
          </cell>
          <cell r="J464">
            <v>0.5</v>
          </cell>
          <cell r="K464" t="str">
            <v>KM'</v>
          </cell>
        </row>
        <row r="466">
          <cell r="B466" t="str">
            <v>III.</v>
          </cell>
          <cell r="D466" t="str">
            <v>PEMAKAIAN BAHAN, ALAT DAN TENAGA</v>
          </cell>
        </row>
        <row r="468">
          <cell r="B468" t="str">
            <v xml:space="preserve">   1.</v>
          </cell>
          <cell r="D468" t="str">
            <v>BAHAN</v>
          </cell>
        </row>
        <row r="469">
          <cell r="D469" t="str">
            <v>Tidak ada bahan yang diperlukan</v>
          </cell>
        </row>
        <row r="471">
          <cell r="B471" t="str">
            <v xml:space="preserve">   2.</v>
          </cell>
          <cell r="D471" t="str">
            <v>ALAT</v>
          </cell>
        </row>
        <row r="472">
          <cell r="B472" t="str">
            <v xml:space="preserve">   2.a.</v>
          </cell>
          <cell r="D472" t="str">
            <v>EXCAVATOR</v>
          </cell>
          <cell r="I472" t="str">
            <v>(E10)</v>
          </cell>
        </row>
        <row r="473">
          <cell r="D473" t="str">
            <v>Kapasitas Bucket</v>
          </cell>
          <cell r="I473" t="str">
            <v>V</v>
          </cell>
          <cell r="J473">
            <v>0.65</v>
          </cell>
          <cell r="K473" t="str">
            <v>M3</v>
          </cell>
        </row>
        <row r="474">
          <cell r="D474" t="str">
            <v>Faktor Bucket</v>
          </cell>
          <cell r="I474" t="str">
            <v>Fb</v>
          </cell>
          <cell r="J474">
            <v>0.9</v>
          </cell>
          <cell r="K474" t="str">
            <v>-</v>
          </cell>
        </row>
        <row r="475">
          <cell r="D475" t="str">
            <v>Faktor  Efisiensi alat</v>
          </cell>
          <cell r="I475" t="str">
            <v>Fa</v>
          </cell>
          <cell r="J475">
            <v>0.8</v>
          </cell>
          <cell r="K475" t="str">
            <v>-</v>
          </cell>
        </row>
        <row r="476">
          <cell r="D476" t="str">
            <v>Waktu siklus</v>
          </cell>
          <cell r="I476" t="str">
            <v>Ts1</v>
          </cell>
          <cell r="K476" t="str">
            <v>menit</v>
          </cell>
        </row>
        <row r="477">
          <cell r="D477" t="str">
            <v>- Menggali / memuat</v>
          </cell>
          <cell r="I477" t="str">
            <v>T1</v>
          </cell>
          <cell r="J477">
            <v>0.52</v>
          </cell>
          <cell r="K477" t="str">
            <v>menit</v>
          </cell>
        </row>
        <row r="478">
          <cell r="D478" t="str">
            <v>- Lain-lain</v>
          </cell>
          <cell r="I478" t="str">
            <v>T2</v>
          </cell>
          <cell r="J478">
            <v>0.52</v>
          </cell>
          <cell r="K478" t="str">
            <v>menit</v>
          </cell>
        </row>
        <row r="479">
          <cell r="I479" t="str">
            <v>Ts1</v>
          </cell>
          <cell r="J479">
            <v>1.04</v>
          </cell>
          <cell r="K479" t="str">
            <v>menit</v>
          </cell>
        </row>
        <row r="481">
          <cell r="D481" t="str">
            <v>Kap. Prod. / jam =</v>
          </cell>
          <cell r="F481" t="str">
            <v>V  x Fb x Fa x 60</v>
          </cell>
          <cell r="I481" t="str">
            <v>Q1</v>
          </cell>
          <cell r="J481">
            <v>22.500000000000004</v>
          </cell>
          <cell r="K481" t="str">
            <v>M3/Jam</v>
          </cell>
        </row>
        <row r="482">
          <cell r="F482" t="str">
            <v>Ts1 * Fk</v>
          </cell>
        </row>
        <row r="484">
          <cell r="D484" t="str">
            <v>Koefisien Alat / M3</v>
          </cell>
          <cell r="F484" t="str">
            <v xml:space="preserve"> =  1  :  Q1</v>
          </cell>
          <cell r="I484" t="str">
            <v>(E10)</v>
          </cell>
          <cell r="J484">
            <v>4.4444444444444439E-2</v>
          </cell>
          <cell r="K484" t="str">
            <v>Jam</v>
          </cell>
        </row>
        <row r="486">
          <cell r="B486" t="str">
            <v xml:space="preserve">   2.b.</v>
          </cell>
          <cell r="D486" t="str">
            <v>DUMP TRUCK</v>
          </cell>
          <cell r="I486" t="str">
            <v>(E08)</v>
          </cell>
        </row>
        <row r="487">
          <cell r="D487" t="str">
            <v>Kapasitas Bak</v>
          </cell>
          <cell r="I487" t="str">
            <v>V</v>
          </cell>
          <cell r="J487">
            <v>6</v>
          </cell>
          <cell r="K487" t="str">
            <v>M3</v>
          </cell>
        </row>
        <row r="488">
          <cell r="D488" t="str">
            <v>Faktor Efesiensi Alat</v>
          </cell>
          <cell r="I488" t="str">
            <v>Fa</v>
          </cell>
          <cell r="J488">
            <v>0.8</v>
          </cell>
          <cell r="K488" t="str">
            <v>-</v>
          </cell>
        </row>
        <row r="489">
          <cell r="D489" t="str">
            <v>Kecepatan rata-rata bermuatan</v>
          </cell>
          <cell r="I489" t="str">
            <v>v1</v>
          </cell>
          <cell r="J489">
            <v>45</v>
          </cell>
          <cell r="K489" t="str">
            <v>Km/jam</v>
          </cell>
        </row>
        <row r="490">
          <cell r="D490" t="str">
            <v>Kecepatan rata-rata Kosong</v>
          </cell>
          <cell r="I490" t="str">
            <v>v2</v>
          </cell>
          <cell r="J490">
            <v>60</v>
          </cell>
          <cell r="K490" t="str">
            <v>Km/jam</v>
          </cell>
        </row>
        <row r="491">
          <cell r="D491" t="str">
            <v>Waktu Wiklus</v>
          </cell>
          <cell r="I491" t="str">
            <v>Ts2</v>
          </cell>
        </row>
        <row r="492">
          <cell r="D492" t="str">
            <v>- Waktu tempuh isi</v>
          </cell>
          <cell r="F492" t="str">
            <v>= (L : v1) x 60</v>
          </cell>
          <cell r="I492" t="str">
            <v>T1</v>
          </cell>
          <cell r="J492">
            <v>0.66666666666666674</v>
          </cell>
          <cell r="K492" t="str">
            <v>Menit</v>
          </cell>
        </row>
        <row r="493">
          <cell r="D493" t="str">
            <v>- Waktu tempuh Kosong</v>
          </cell>
          <cell r="F493" t="str">
            <v>= (L : v2) x 60</v>
          </cell>
          <cell r="I493" t="str">
            <v>T2</v>
          </cell>
          <cell r="J493">
            <v>0.5</v>
          </cell>
          <cell r="K493" t="str">
            <v>Menit</v>
          </cell>
        </row>
        <row r="494">
          <cell r="D494" t="str">
            <v>- Waktu muat</v>
          </cell>
          <cell r="F494" t="str">
            <v>= (V : Q1) x 60</v>
          </cell>
          <cell r="I494" t="str">
            <v>T3</v>
          </cell>
          <cell r="J494">
            <v>15.999999999999996</v>
          </cell>
          <cell r="K494" t="str">
            <v>Menit</v>
          </cell>
        </row>
        <row r="495">
          <cell r="D495" t="str">
            <v>- Lain-lain</v>
          </cell>
          <cell r="I495" t="str">
            <v>T4</v>
          </cell>
          <cell r="J495">
            <v>0.8</v>
          </cell>
          <cell r="K495" t="str">
            <v>Menit</v>
          </cell>
        </row>
        <row r="496">
          <cell r="I496" t="str">
            <v>Ts2</v>
          </cell>
          <cell r="J496">
            <v>17.966666666666665</v>
          </cell>
          <cell r="K496" t="str">
            <v>Menit</v>
          </cell>
        </row>
        <row r="498">
          <cell r="D498" t="str">
            <v>Kapasitas Produksi / Jam</v>
          </cell>
          <cell r="G498" t="str">
            <v>V x Fa x 60</v>
          </cell>
          <cell r="I498" t="str">
            <v>Q2</v>
          </cell>
          <cell r="J498">
            <v>13.358070500927647</v>
          </cell>
          <cell r="K498" t="str">
            <v>M3</v>
          </cell>
        </row>
        <row r="499">
          <cell r="G499" t="str">
            <v>Fk x Ts2</v>
          </cell>
        </row>
        <row r="500">
          <cell r="D500" t="str">
            <v>Koefisien alat / M3</v>
          </cell>
          <cell r="E500" t="str">
            <v>= 1 : Q2</v>
          </cell>
          <cell r="I500" t="str">
            <v>(E08)</v>
          </cell>
          <cell r="J500">
            <v>7.4861111111111087E-2</v>
          </cell>
          <cell r="K500" t="str">
            <v>Jam</v>
          </cell>
        </row>
        <row r="502">
          <cell r="B502" t="str">
            <v>2.d.</v>
          </cell>
          <cell r="D502" t="str">
            <v>ALAT  BANTU</v>
          </cell>
        </row>
        <row r="503">
          <cell r="D503" t="str">
            <v>Diperlukan alat-alat bantu kecil</v>
          </cell>
          <cell r="L503" t="str">
            <v>Lump Sump</v>
          </cell>
        </row>
        <row r="504">
          <cell r="D504" t="str">
            <v>- Sekop</v>
          </cell>
        </row>
        <row r="505">
          <cell r="D505" t="str">
            <v>- Keranjang</v>
          </cell>
        </row>
        <row r="507">
          <cell r="B507" t="str">
            <v xml:space="preserve">   3.</v>
          </cell>
          <cell r="D507" t="str">
            <v>TENAGA</v>
          </cell>
        </row>
        <row r="508">
          <cell r="D508" t="str">
            <v>Produksi menentukan : EXCAVATOR</v>
          </cell>
          <cell r="I508" t="str">
            <v>Q1</v>
          </cell>
          <cell r="J508">
            <v>22.500000000000004</v>
          </cell>
          <cell r="K508" t="str">
            <v>M3/Jam</v>
          </cell>
        </row>
        <row r="509">
          <cell r="D509" t="str">
            <v>Produksi Galian / hari  =  Tk x Q1</v>
          </cell>
          <cell r="I509" t="str">
            <v>Qt</v>
          </cell>
          <cell r="J509">
            <v>157.50000000000003</v>
          </cell>
          <cell r="K509" t="str">
            <v>M3</v>
          </cell>
        </row>
        <row r="510">
          <cell r="D510" t="str">
            <v>Kebutuhan tenaga :</v>
          </cell>
        </row>
        <row r="511">
          <cell r="E511" t="str">
            <v>-</v>
          </cell>
          <cell r="F511" t="str">
            <v>Pekerja</v>
          </cell>
          <cell r="I511" t="str">
            <v>P</v>
          </cell>
          <cell r="J511">
            <v>4</v>
          </cell>
          <cell r="K511" t="str">
            <v>orang</v>
          </cell>
        </row>
        <row r="512">
          <cell r="E512" t="str">
            <v>-</v>
          </cell>
          <cell r="F512" t="str">
            <v>Mandor</v>
          </cell>
          <cell r="I512" t="str">
            <v>M</v>
          </cell>
          <cell r="J512">
            <v>1</v>
          </cell>
          <cell r="K512" t="str">
            <v>orang</v>
          </cell>
        </row>
        <row r="513">
          <cell r="D513" t="str">
            <v>Koefisien tenaga / M3   :</v>
          </cell>
        </row>
        <row r="514">
          <cell r="E514" t="str">
            <v>-</v>
          </cell>
          <cell r="F514" t="str">
            <v>Pekerja</v>
          </cell>
          <cell r="G514" t="str">
            <v>= (Tk x P) : Qt</v>
          </cell>
          <cell r="I514" t="str">
            <v>(L01)</v>
          </cell>
          <cell r="J514">
            <v>0.17777777777777776</v>
          </cell>
          <cell r="K514" t="str">
            <v>Jam</v>
          </cell>
        </row>
        <row r="515">
          <cell r="E515" t="str">
            <v>-</v>
          </cell>
          <cell r="F515" t="str">
            <v>Mandor</v>
          </cell>
          <cell r="G515" t="str">
            <v>= (Tk x M) : Qt</v>
          </cell>
          <cell r="I515" t="str">
            <v>(L03)</v>
          </cell>
          <cell r="J515">
            <v>4.4444444444444439E-2</v>
          </cell>
          <cell r="K515" t="str">
            <v>Jam</v>
          </cell>
        </row>
        <row r="516">
          <cell r="B516" t="str">
            <v>4.</v>
          </cell>
          <cell r="D516" t="str">
            <v>HARGA DASAR SATUAN UPAH, BAHAN DAN ALAT</v>
          </cell>
        </row>
        <row r="517">
          <cell r="D517" t="str">
            <v>Lihat lampiran.</v>
          </cell>
        </row>
        <row r="520">
          <cell r="B520" t="str">
            <v xml:space="preserve"> URAIAN ANALISA HARGA SATUAN</v>
          </cell>
        </row>
        <row r="521">
          <cell r="B521" t="str">
            <v>ITEM PEMBAYARAN NO.</v>
          </cell>
          <cell r="E521" t="str">
            <v>:  3.1 (2)</v>
          </cell>
        </row>
        <row r="522">
          <cell r="B522" t="str">
            <v>JENIS PEKERJAAN</v>
          </cell>
          <cell r="E522" t="str">
            <v>:  GALIAN BATU</v>
          </cell>
        </row>
        <row r="523">
          <cell r="B523" t="str">
            <v>SATUAN PEMBAYARAN</v>
          </cell>
          <cell r="E523" t="str">
            <v>:  M3</v>
          </cell>
        </row>
        <row r="525">
          <cell r="B525" t="str">
            <v>NO.</v>
          </cell>
          <cell r="D525" t="str">
            <v>U R A I A N</v>
          </cell>
          <cell r="I525" t="str">
            <v>KODE</v>
          </cell>
          <cell r="J525" t="str">
            <v>KOEF.</v>
          </cell>
          <cell r="K525" t="str">
            <v>SATUAN</v>
          </cell>
          <cell r="L525" t="str">
            <v>KETERANGAN</v>
          </cell>
        </row>
        <row r="527">
          <cell r="B527" t="str">
            <v>I.</v>
          </cell>
          <cell r="D527" t="str">
            <v>ASUMSI</v>
          </cell>
        </row>
        <row r="528">
          <cell r="B528">
            <v>1</v>
          </cell>
          <cell r="D528" t="str">
            <v>Pekerjaan dilakukan secara manual</v>
          </cell>
        </row>
        <row r="529">
          <cell r="B529">
            <v>2</v>
          </cell>
          <cell r="D529" t="str">
            <v>Lokasi pekerjaan : sepanjang jalan</v>
          </cell>
        </row>
        <row r="530">
          <cell r="B530">
            <v>3</v>
          </cell>
          <cell r="D530" t="str">
            <v>Kondisi Jalan   :  sedang / baik</v>
          </cell>
        </row>
        <row r="531">
          <cell r="B531">
            <v>4</v>
          </cell>
          <cell r="D531" t="str">
            <v>Jam kerja efektif per-hari</v>
          </cell>
          <cell r="I531" t="str">
            <v>Tk</v>
          </cell>
          <cell r="J531">
            <v>7</v>
          </cell>
          <cell r="K531" t="str">
            <v>Jam</v>
          </cell>
        </row>
        <row r="532">
          <cell r="B532">
            <v>5</v>
          </cell>
          <cell r="D532" t="str">
            <v>Faktor pengembangan bahan</v>
          </cell>
          <cell r="I532" t="str">
            <v>Fk</v>
          </cell>
          <cell r="J532">
            <v>1.2</v>
          </cell>
          <cell r="K532" t="str">
            <v>-</v>
          </cell>
        </row>
        <row r="534">
          <cell r="B534" t="str">
            <v>II.</v>
          </cell>
          <cell r="D534" t="str">
            <v>METHODE PELAKSANAAN</v>
          </cell>
        </row>
        <row r="535">
          <cell r="B535">
            <v>1</v>
          </cell>
          <cell r="D535" t="str">
            <v>Tanah / batu  yang dipotong umumnya berada disisi jalan</v>
          </cell>
        </row>
        <row r="536">
          <cell r="B536">
            <v>2</v>
          </cell>
          <cell r="D536" t="str">
            <v>Penggalian dilakukan dengan menggunakan</v>
          </cell>
        </row>
        <row r="537">
          <cell r="D537" t="str">
            <v xml:space="preserve">Excavator (Jumbo Breaker) </v>
          </cell>
        </row>
        <row r="538">
          <cell r="B538">
            <v>3</v>
          </cell>
          <cell r="D538" t="str">
            <v>Jarak BAse Camp ke lokasi pekerjaan rata-rata sejauh</v>
          </cell>
        </row>
        <row r="540">
          <cell r="B540" t="str">
            <v>III.</v>
          </cell>
          <cell r="D540" t="str">
            <v>PEMAKAIAN BAHAN, ALAT DAN TENAGA</v>
          </cell>
        </row>
        <row r="542">
          <cell r="B542" t="str">
            <v xml:space="preserve">   1.</v>
          </cell>
          <cell r="D542" t="str">
            <v>BAHAN</v>
          </cell>
        </row>
        <row r="543">
          <cell r="D543" t="str">
            <v>Tidak ada bahan yang diperlukan</v>
          </cell>
        </row>
        <row r="545">
          <cell r="B545" t="str">
            <v xml:space="preserve">   2.</v>
          </cell>
          <cell r="D545" t="str">
            <v>ALAT</v>
          </cell>
        </row>
        <row r="547">
          <cell r="B547" t="str">
            <v xml:space="preserve">   2.a.</v>
          </cell>
          <cell r="D547" t="str">
            <v>EXCAVATOR</v>
          </cell>
          <cell r="I547" t="str">
            <v>(E10)</v>
          </cell>
        </row>
        <row r="548">
          <cell r="D548" t="str">
            <v>Kapasitas</v>
          </cell>
          <cell r="I548" t="str">
            <v>V</v>
          </cell>
          <cell r="J548">
            <v>0.5</v>
          </cell>
          <cell r="K548" t="str">
            <v>M3</v>
          </cell>
        </row>
        <row r="549">
          <cell r="D549" t="str">
            <v>Faktor Bucket</v>
          </cell>
          <cell r="I549" t="str">
            <v>Fb</v>
          </cell>
          <cell r="J549">
            <v>0.83</v>
          </cell>
          <cell r="K549" t="str">
            <v>-</v>
          </cell>
        </row>
        <row r="550">
          <cell r="D550" t="str">
            <v>Faktor  Efisiensi alat</v>
          </cell>
          <cell r="I550" t="str">
            <v>Fa</v>
          </cell>
          <cell r="J550">
            <v>0.8</v>
          </cell>
          <cell r="K550" t="str">
            <v>-</v>
          </cell>
        </row>
        <row r="551">
          <cell r="D551" t="str">
            <v>Faktor  Angle Swing dan Lokasi</v>
          </cell>
          <cell r="I551" t="str">
            <v>Fs</v>
          </cell>
          <cell r="J551">
            <v>0.8</v>
          </cell>
          <cell r="K551" t="str">
            <v>-</v>
          </cell>
        </row>
        <row r="552">
          <cell r="D552" t="str">
            <v>Berat isi material</v>
          </cell>
          <cell r="I552" t="str">
            <v>Bim</v>
          </cell>
          <cell r="J552" t="str">
            <v>-</v>
          </cell>
          <cell r="K552" t="str">
            <v>-</v>
          </cell>
        </row>
        <row r="553">
          <cell r="D553" t="str">
            <v>Waktu siklus</v>
          </cell>
          <cell r="I553" t="str">
            <v>Ts1</v>
          </cell>
          <cell r="K553" t="str">
            <v>menit</v>
          </cell>
        </row>
        <row r="554">
          <cell r="D554" t="str">
            <v>- Menggali / memuat</v>
          </cell>
          <cell r="I554" t="str">
            <v>T1</v>
          </cell>
          <cell r="J554">
            <v>2.5</v>
          </cell>
          <cell r="K554" t="str">
            <v>menit</v>
          </cell>
        </row>
        <row r="555">
          <cell r="D555" t="str">
            <v>- Lain-lain</v>
          </cell>
          <cell r="I555" t="str">
            <v>T2</v>
          </cell>
          <cell r="J555">
            <v>2.5</v>
          </cell>
          <cell r="K555" t="str">
            <v>menit</v>
          </cell>
        </row>
        <row r="556">
          <cell r="I556" t="str">
            <v>Ts1</v>
          </cell>
          <cell r="J556">
            <v>5</v>
          </cell>
          <cell r="K556" t="str">
            <v>menit</v>
          </cell>
        </row>
        <row r="558">
          <cell r="D558" t="str">
            <v>Kap. Prod. / jam =</v>
          </cell>
          <cell r="F558" t="str">
            <v>V  x Fb x Fa x Fs x Bim x 60</v>
          </cell>
          <cell r="I558" t="str">
            <v>Q1</v>
          </cell>
          <cell r="J558">
            <v>3.1871999999999998</v>
          </cell>
          <cell r="K558" t="str">
            <v>M3/Jam</v>
          </cell>
        </row>
        <row r="559">
          <cell r="F559" t="str">
            <v xml:space="preserve">                  Ts1</v>
          </cell>
        </row>
        <row r="560">
          <cell r="D560" t="str">
            <v>Koefisien Alat / M3</v>
          </cell>
          <cell r="F560" t="str">
            <v xml:space="preserve"> =  1  :  Q1</v>
          </cell>
          <cell r="I560" t="str">
            <v>(E10)</v>
          </cell>
          <cell r="J560">
            <v>0.3137550200803213</v>
          </cell>
          <cell r="K560" t="str">
            <v>Jam</v>
          </cell>
        </row>
        <row r="562">
          <cell r="B562" t="str">
            <v>2.b</v>
          </cell>
          <cell r="D562" t="str">
            <v>BULLDOZER</v>
          </cell>
          <cell r="I562" t="str">
            <v>(E08)</v>
          </cell>
        </row>
        <row r="563">
          <cell r="D563" t="str">
            <v>Panjang Efektif Blade</v>
          </cell>
          <cell r="I563" t="str">
            <v>w</v>
          </cell>
          <cell r="J563">
            <v>2.4</v>
          </cell>
          <cell r="K563" t="str">
            <v>M</v>
          </cell>
        </row>
        <row r="564">
          <cell r="D564" t="str">
            <v>Jarak Angkut rata-rata</v>
          </cell>
          <cell r="I564" t="str">
            <v>d</v>
          </cell>
          <cell r="J564">
            <v>20</v>
          </cell>
          <cell r="K564" t="str">
            <v>M</v>
          </cell>
        </row>
        <row r="565">
          <cell r="D565" t="str">
            <v>Kecepatan angkut rata-rata</v>
          </cell>
          <cell r="I565" t="str">
            <v>s</v>
          </cell>
          <cell r="J565">
            <v>1</v>
          </cell>
          <cell r="K565" t="str">
            <v>KM/Jam</v>
          </cell>
        </row>
        <row r="566">
          <cell r="D566" t="str">
            <v>Tebal penggarukan</v>
          </cell>
          <cell r="I566" t="str">
            <v>t</v>
          </cell>
          <cell r="J566">
            <v>0.2</v>
          </cell>
          <cell r="K566" t="str">
            <v>M</v>
          </cell>
        </row>
        <row r="567">
          <cell r="D567" t="str">
            <v>Faktor koreksi</v>
          </cell>
          <cell r="I567" t="str">
            <v>F</v>
          </cell>
        </row>
        <row r="568">
          <cell r="D568" t="str">
            <v>- Efesiensi alat</v>
          </cell>
          <cell r="I568" t="str">
            <v>f1</v>
          </cell>
          <cell r="J568">
            <v>0.8</v>
          </cell>
        </row>
        <row r="569">
          <cell r="D569" t="str">
            <v>- Berat volume material</v>
          </cell>
          <cell r="I569" t="str">
            <v>f2</v>
          </cell>
          <cell r="J569">
            <v>0.9</v>
          </cell>
        </row>
        <row r="570">
          <cell r="D570" t="str">
            <v xml:space="preserve">  F = f1 x f2</v>
          </cell>
          <cell r="I570" t="str">
            <v>F</v>
          </cell>
          <cell r="J570">
            <v>0.72000000000000008</v>
          </cell>
        </row>
        <row r="572">
          <cell r="D572" t="str">
            <v>Cycle time :</v>
          </cell>
        </row>
        <row r="573">
          <cell r="D573" t="str">
            <v>- Travelling = (2 x d ) / s</v>
          </cell>
          <cell r="I573" t="str">
            <v>c1</v>
          </cell>
          <cell r="J573">
            <v>0.04</v>
          </cell>
          <cell r="K573" t="str">
            <v>jam</v>
          </cell>
        </row>
        <row r="574">
          <cell r="D574" t="str">
            <v>- Lain - lain</v>
          </cell>
          <cell r="I574" t="str">
            <v>c2</v>
          </cell>
          <cell r="J574">
            <v>0.04</v>
          </cell>
          <cell r="K574" t="str">
            <v>jam</v>
          </cell>
        </row>
        <row r="575">
          <cell r="D575" t="str">
            <v xml:space="preserve">  C = c1 + c2</v>
          </cell>
          <cell r="I575" t="str">
            <v>C</v>
          </cell>
          <cell r="J575">
            <v>0.08</v>
          </cell>
          <cell r="K575" t="str">
            <v>jam</v>
          </cell>
        </row>
        <row r="577">
          <cell r="D577" t="str">
            <v>Jumlah lintasan</v>
          </cell>
          <cell r="I577" t="str">
            <v>n</v>
          </cell>
          <cell r="J577">
            <v>2</v>
          </cell>
          <cell r="K577" t="str">
            <v>2 x   pp</v>
          </cell>
        </row>
        <row r="579">
          <cell r="F579" t="str">
            <v xml:space="preserve">              F x w x d x t</v>
          </cell>
        </row>
        <row r="580">
          <cell r="D580" t="str">
            <v>Kapasitas Produksi / Jam   =    Q2  =      -------------------</v>
          </cell>
          <cell r="I580" t="str">
            <v>Q2</v>
          </cell>
          <cell r="J580">
            <v>43.2</v>
          </cell>
        </row>
        <row r="581">
          <cell r="F581" t="str">
            <v xml:space="preserve">                   C x n</v>
          </cell>
        </row>
        <row r="583">
          <cell r="D583" t="str">
            <v>Koefisien Alat / M3</v>
          </cell>
          <cell r="F583" t="str">
            <v xml:space="preserve"> =  1  :  Q2</v>
          </cell>
          <cell r="I583" t="str">
            <v>(E08)</v>
          </cell>
          <cell r="J583">
            <v>2.3148148148148147E-2</v>
          </cell>
          <cell r="K583" t="str">
            <v>Jam</v>
          </cell>
        </row>
        <row r="585">
          <cell r="B585" t="str">
            <v>2.d.</v>
          </cell>
          <cell r="D585" t="str">
            <v>ALAT  BANTU</v>
          </cell>
        </row>
        <row r="586">
          <cell r="D586" t="str">
            <v>Diperlukan alat-alat bantu kecil</v>
          </cell>
          <cell r="L586" t="str">
            <v>Lump Sump</v>
          </cell>
        </row>
        <row r="587">
          <cell r="D587" t="str">
            <v>- Sekop</v>
          </cell>
          <cell r="F587" t="str">
            <v>=  4  buah</v>
          </cell>
        </row>
        <row r="588">
          <cell r="D588" t="str">
            <v>- Belincong</v>
          </cell>
          <cell r="F588" t="str">
            <v>=  4  buah</v>
          </cell>
        </row>
        <row r="590">
          <cell r="B590" t="str">
            <v xml:space="preserve">   3.</v>
          </cell>
          <cell r="D590" t="str">
            <v>TENAGA</v>
          </cell>
        </row>
        <row r="591">
          <cell r="D591" t="str">
            <v>Produksi menentukan :  Excavator (Jumbo Breaker)</v>
          </cell>
          <cell r="I591" t="str">
            <v>Q1</v>
          </cell>
          <cell r="J591">
            <v>3.1871999999999998</v>
          </cell>
          <cell r="K591" t="str">
            <v>M3/Jam</v>
          </cell>
        </row>
        <row r="592">
          <cell r="D592" t="str">
            <v>Produksi Galian / hari  =  Tk x Q1</v>
          </cell>
          <cell r="I592" t="str">
            <v>Qt</v>
          </cell>
          <cell r="J592">
            <v>22.310399999999998</v>
          </cell>
          <cell r="K592" t="str">
            <v>M3</v>
          </cell>
        </row>
        <row r="593">
          <cell r="D593" t="str">
            <v>Kebutuhan tenaga :</v>
          </cell>
        </row>
        <row r="594">
          <cell r="E594" t="str">
            <v>-</v>
          </cell>
          <cell r="F594" t="str">
            <v>Pekerja</v>
          </cell>
          <cell r="I594" t="str">
            <v>P</v>
          </cell>
          <cell r="J594">
            <v>3</v>
          </cell>
          <cell r="K594" t="str">
            <v>orang</v>
          </cell>
        </row>
        <row r="595">
          <cell r="E595" t="str">
            <v>-</v>
          </cell>
          <cell r="F595" t="str">
            <v>Mandor</v>
          </cell>
          <cell r="I595" t="str">
            <v>M</v>
          </cell>
          <cell r="J595">
            <v>1</v>
          </cell>
          <cell r="K595" t="str">
            <v>orang</v>
          </cell>
        </row>
        <row r="596">
          <cell r="D596" t="str">
            <v>Koefisien tenaga / M3   :</v>
          </cell>
        </row>
        <row r="597">
          <cell r="E597" t="str">
            <v>-</v>
          </cell>
          <cell r="F597" t="str">
            <v>Pekerja</v>
          </cell>
          <cell r="G597" t="str">
            <v>= (Tk x P) : Qt</v>
          </cell>
          <cell r="I597" t="str">
            <v>(L01)</v>
          </cell>
          <cell r="J597">
            <v>0.9412650602409639</v>
          </cell>
          <cell r="K597" t="str">
            <v>Jam</v>
          </cell>
        </row>
        <row r="598">
          <cell r="E598" t="str">
            <v>-</v>
          </cell>
          <cell r="F598" t="str">
            <v>Mandor</v>
          </cell>
          <cell r="G598" t="str">
            <v>= (Tk x M) : Qt</v>
          </cell>
          <cell r="I598" t="str">
            <v>(L03)</v>
          </cell>
          <cell r="J598">
            <v>0.3137550200803213</v>
          </cell>
          <cell r="K598" t="str">
            <v>Jam</v>
          </cell>
        </row>
        <row r="600">
          <cell r="B600" t="str">
            <v>4.</v>
          </cell>
          <cell r="D600" t="str">
            <v>HARGA DASAR SATUAN UPAH, BAHAN DAN ALAT</v>
          </cell>
        </row>
        <row r="601">
          <cell r="D601" t="str">
            <v>Lihat lampiran.</v>
          </cell>
        </row>
        <row r="604">
          <cell r="B604" t="str">
            <v xml:space="preserve"> URAIAN ANALISA HARGA SATUAN</v>
          </cell>
        </row>
        <row r="606">
          <cell r="B606" t="str">
            <v>ITEM PEMBAYARAN NO.</v>
          </cell>
          <cell r="E606" t="str">
            <v>:  3.1 (3)</v>
          </cell>
        </row>
        <row r="607">
          <cell r="B607" t="str">
            <v>JENIS PEKERJAAN</v>
          </cell>
          <cell r="E607" t="str">
            <v>:  Galian Struktur Kedalaman 0&lt;2 M</v>
          </cell>
        </row>
        <row r="608">
          <cell r="B608" t="str">
            <v>SATUAN PEMBAYARAN</v>
          </cell>
          <cell r="E608" t="str">
            <v>:  M3</v>
          </cell>
        </row>
        <row r="610">
          <cell r="B610" t="str">
            <v>NO.</v>
          </cell>
          <cell r="D610" t="str">
            <v>U R A I A N</v>
          </cell>
          <cell r="I610" t="str">
            <v>KODE</v>
          </cell>
          <cell r="J610" t="str">
            <v>KOEF.</v>
          </cell>
          <cell r="K610" t="str">
            <v>SATUAN</v>
          </cell>
          <cell r="L610" t="str">
            <v>KETERANGAN</v>
          </cell>
        </row>
        <row r="612">
          <cell r="B612" t="str">
            <v>I.</v>
          </cell>
          <cell r="D612" t="str">
            <v>ASUMSI</v>
          </cell>
        </row>
        <row r="613">
          <cell r="B613">
            <v>1</v>
          </cell>
          <cell r="D613" t="str">
            <v>Pekerjaan dilakukan secara manual</v>
          </cell>
        </row>
        <row r="614">
          <cell r="B614">
            <v>2</v>
          </cell>
          <cell r="D614" t="str">
            <v>Lokasi pekerjaan : sekitar jembatan</v>
          </cell>
        </row>
        <row r="615">
          <cell r="B615">
            <v>3</v>
          </cell>
          <cell r="D615" t="str">
            <v>Kondisi Jalan   :  sedang / baik</v>
          </cell>
        </row>
        <row r="616">
          <cell r="B616">
            <v>4</v>
          </cell>
          <cell r="D616" t="str">
            <v>Jam kerja efektif per-hari</v>
          </cell>
          <cell r="I616" t="str">
            <v>Tk</v>
          </cell>
          <cell r="J616">
            <v>7</v>
          </cell>
          <cell r="K616" t="str">
            <v>Jam</v>
          </cell>
        </row>
        <row r="617">
          <cell r="B617">
            <v>5</v>
          </cell>
          <cell r="D617" t="str">
            <v>Faktor pengembangan bahan</v>
          </cell>
          <cell r="I617" t="str">
            <v>Fh</v>
          </cell>
          <cell r="J617">
            <v>1.2</v>
          </cell>
          <cell r="K617" t="str">
            <v>-</v>
          </cell>
        </row>
        <row r="618">
          <cell r="B618">
            <v>6</v>
          </cell>
          <cell r="D618" t="str">
            <v>Pengurugan kembali (backfill) untuk struktur</v>
          </cell>
          <cell r="I618" t="str">
            <v>Uk</v>
          </cell>
          <cell r="J618">
            <v>50</v>
          </cell>
          <cell r="K618" t="str">
            <v>%/M3</v>
          </cell>
        </row>
        <row r="620">
          <cell r="B620" t="str">
            <v>II.</v>
          </cell>
          <cell r="D620" t="str">
            <v>METHODE PELAKSANAAN</v>
          </cell>
        </row>
        <row r="621">
          <cell r="B621">
            <v>1</v>
          </cell>
          <cell r="D621" t="str">
            <v>Tanah yang dipotong berada disekitar lokasi</v>
          </cell>
        </row>
        <row r="622">
          <cell r="B622">
            <v>2</v>
          </cell>
          <cell r="D622" t="str">
            <v>Penggalian dilakukan dengan menggunakan alat</v>
          </cell>
        </row>
        <row r="623">
          <cell r="D623" t="str">
            <v>Excavator</v>
          </cell>
        </row>
        <row r="624">
          <cell r="B624">
            <v>3</v>
          </cell>
          <cell r="D624" t="str">
            <v>Bulldozer mengangkut/mengusur hasil galian ke tempat</v>
          </cell>
        </row>
        <row r="625">
          <cell r="D625" t="str">
            <v>pembuangan di sekitar lokasi pekerjaan</v>
          </cell>
          <cell r="I625" t="str">
            <v>L</v>
          </cell>
          <cell r="J625">
            <v>0.1</v>
          </cell>
          <cell r="K625" t="str">
            <v>Km</v>
          </cell>
        </row>
        <row r="627">
          <cell r="B627" t="str">
            <v>III.</v>
          </cell>
          <cell r="D627" t="str">
            <v>PEMAKAIAN BAHAN, ALAT DAN TENAGA</v>
          </cell>
        </row>
        <row r="629">
          <cell r="B629" t="str">
            <v xml:space="preserve">   1.</v>
          </cell>
          <cell r="D629" t="str">
            <v>BAHAN</v>
          </cell>
        </row>
        <row r="630">
          <cell r="D630" t="str">
            <v>- Urugan Pilihan (untuk backfill)</v>
          </cell>
          <cell r="G630" t="str">
            <v>= Uk x 1M3</v>
          </cell>
          <cell r="J630">
            <v>0.5</v>
          </cell>
          <cell r="K630" t="str">
            <v>M3</v>
          </cell>
        </row>
        <row r="632">
          <cell r="B632" t="str">
            <v xml:space="preserve">   2.</v>
          </cell>
          <cell r="D632" t="str">
            <v>ALAT</v>
          </cell>
        </row>
        <row r="633">
          <cell r="B633" t="str">
            <v xml:space="preserve">   2.a.</v>
          </cell>
          <cell r="D633" t="str">
            <v>EXCAVATOR</v>
          </cell>
        </row>
        <row r="634">
          <cell r="D634" t="str">
            <v>Kapasitas Bucket</v>
          </cell>
          <cell r="I634" t="str">
            <v>V</v>
          </cell>
          <cell r="J634">
            <v>0.5</v>
          </cell>
          <cell r="K634" t="str">
            <v>M3</v>
          </cell>
        </row>
        <row r="635">
          <cell r="D635" t="str">
            <v>Faktor Bucket</v>
          </cell>
          <cell r="I635" t="str">
            <v>Fb</v>
          </cell>
          <cell r="J635">
            <v>0.9</v>
          </cell>
          <cell r="K635" t="str">
            <v>-</v>
          </cell>
        </row>
        <row r="636">
          <cell r="D636" t="str">
            <v>Faktor  Efisiensi alat</v>
          </cell>
          <cell r="I636" t="str">
            <v>Fa</v>
          </cell>
          <cell r="J636">
            <v>0.8</v>
          </cell>
          <cell r="K636" t="str">
            <v>-</v>
          </cell>
        </row>
        <row r="637">
          <cell r="D637" t="str">
            <v>Faktor kedalaman</v>
          </cell>
          <cell r="I637" t="str">
            <v>Fd</v>
          </cell>
          <cell r="J637">
            <v>0.8</v>
          </cell>
          <cell r="K637" t="str">
            <v>-</v>
          </cell>
        </row>
        <row r="638">
          <cell r="D638" t="str">
            <v>Berat isi material</v>
          </cell>
          <cell r="I638" t="str">
            <v>Bim</v>
          </cell>
          <cell r="J638">
            <v>0.85</v>
          </cell>
          <cell r="K638" t="str">
            <v>-</v>
          </cell>
        </row>
        <row r="640">
          <cell r="D640" t="str">
            <v>Waktu siklus</v>
          </cell>
        </row>
        <row r="641">
          <cell r="D641" t="str">
            <v>- Menggali / memuat</v>
          </cell>
          <cell r="I641" t="str">
            <v>Te1</v>
          </cell>
          <cell r="J641">
            <v>0.6</v>
          </cell>
          <cell r="K641" t="str">
            <v>menit</v>
          </cell>
        </row>
        <row r="642">
          <cell r="D642" t="str">
            <v>- Lain-lain</v>
          </cell>
          <cell r="I642" t="str">
            <v>Te2</v>
          </cell>
          <cell r="J642">
            <v>0.3</v>
          </cell>
          <cell r="K642" t="str">
            <v>menit</v>
          </cell>
        </row>
        <row r="643">
          <cell r="I643" t="str">
            <v>Te</v>
          </cell>
          <cell r="J643">
            <v>0.89999999999999991</v>
          </cell>
          <cell r="K643" t="str">
            <v>menit</v>
          </cell>
        </row>
        <row r="645">
          <cell r="D645" t="str">
            <v>Kap. Prod. / jam =</v>
          </cell>
          <cell r="E645" t="str">
            <v>V  x Fb x Fa x Fd x Bim x 60</v>
          </cell>
          <cell r="I645" t="str">
            <v>Q1</v>
          </cell>
          <cell r="J645">
            <v>13.600000000000003</v>
          </cell>
          <cell r="K645" t="str">
            <v>M3/Jam</v>
          </cell>
        </row>
        <row r="646">
          <cell r="E646" t="str">
            <v>Te x Fh</v>
          </cell>
        </row>
        <row r="648">
          <cell r="D648" t="str">
            <v>Koefisien Alat / M3</v>
          </cell>
          <cell r="E648" t="str">
            <v xml:space="preserve"> =  1  :  Q1</v>
          </cell>
          <cell r="J648">
            <v>7.3529411764705871E-2</v>
          </cell>
          <cell r="K648" t="str">
            <v>Jam</v>
          </cell>
        </row>
        <row r="650">
          <cell r="B650" t="str">
            <v>2.a.</v>
          </cell>
          <cell r="D650" t="str">
            <v>BULLDOZER</v>
          </cell>
        </row>
        <row r="651">
          <cell r="D651" t="str">
            <v>Faktor blade</v>
          </cell>
          <cell r="I651" t="str">
            <v>Fb</v>
          </cell>
          <cell r="J651">
            <v>0.9</v>
          </cell>
          <cell r="K651" t="str">
            <v>-</v>
          </cell>
        </row>
        <row r="652">
          <cell r="D652" t="str">
            <v>Faktor  efisiensi alat</v>
          </cell>
          <cell r="I652" t="str">
            <v>Fa</v>
          </cell>
          <cell r="J652">
            <v>0.8</v>
          </cell>
          <cell r="K652" t="str">
            <v>-</v>
          </cell>
        </row>
        <row r="653">
          <cell r="D653" t="str">
            <v>Kecepatan maju</v>
          </cell>
          <cell r="I653" t="str">
            <v>F</v>
          </cell>
          <cell r="J653">
            <v>3</v>
          </cell>
          <cell r="K653" t="str">
            <v>Km/Jam</v>
          </cell>
        </row>
        <row r="654">
          <cell r="D654" t="str">
            <v>Kecepatan mundur</v>
          </cell>
          <cell r="I654" t="str">
            <v>R</v>
          </cell>
          <cell r="J654">
            <v>4</v>
          </cell>
          <cell r="K654" t="str">
            <v>Km/Jam</v>
          </cell>
        </row>
        <row r="655">
          <cell r="D655" t="str">
            <v>Lebar Blade</v>
          </cell>
          <cell r="I655" t="str">
            <v>B</v>
          </cell>
          <cell r="J655">
            <v>3</v>
          </cell>
          <cell r="K655" t="str">
            <v>M</v>
          </cell>
        </row>
        <row r="656">
          <cell r="B656" t="str">
            <v>`</v>
          </cell>
          <cell r="D656" t="str">
            <v>Tinggi blade</v>
          </cell>
          <cell r="I656" t="str">
            <v>H</v>
          </cell>
          <cell r="J656">
            <v>1.2</v>
          </cell>
          <cell r="K656" t="str">
            <v>M</v>
          </cell>
        </row>
        <row r="657">
          <cell r="D657" t="str">
            <v>Jarak Gusur</v>
          </cell>
          <cell r="I657" t="str">
            <v>L</v>
          </cell>
          <cell r="J657">
            <v>100</v>
          </cell>
          <cell r="K657" t="str">
            <v>M</v>
          </cell>
        </row>
        <row r="659">
          <cell r="D659" t="str">
            <v>Volume 1 kali gusur =</v>
          </cell>
          <cell r="F659" t="str">
            <v>H^2 x B x Fb</v>
          </cell>
          <cell r="I659" t="str">
            <v>V</v>
          </cell>
          <cell r="J659">
            <v>3.8880000000000003</v>
          </cell>
          <cell r="K659" t="str">
            <v>M3</v>
          </cell>
          <cell r="L659" t="str">
            <v>Loose</v>
          </cell>
        </row>
        <row r="661">
          <cell r="D661" t="str">
            <v>Waktu Siklus</v>
          </cell>
        </row>
        <row r="662">
          <cell r="D662" t="str">
            <v>- Maju</v>
          </cell>
          <cell r="E662" t="str">
            <v>= (L x 60) / (F x 1000)</v>
          </cell>
          <cell r="I662" t="str">
            <v>Tb1</v>
          </cell>
          <cell r="J662">
            <v>2</v>
          </cell>
          <cell r="K662" t="str">
            <v>menit</v>
          </cell>
        </row>
        <row r="663">
          <cell r="D663" t="str">
            <v>- Mundur</v>
          </cell>
          <cell r="E663" t="str">
            <v>= (L x 60) / (R x 1000)</v>
          </cell>
          <cell r="I663" t="str">
            <v>Tb2</v>
          </cell>
          <cell r="J663">
            <v>1.5</v>
          </cell>
          <cell r="K663" t="str">
            <v>menit</v>
          </cell>
        </row>
        <row r="664">
          <cell r="D664" t="str">
            <v>- Lain-lain</v>
          </cell>
          <cell r="I664" t="str">
            <v>Tb3</v>
          </cell>
          <cell r="J664">
            <v>0.15</v>
          </cell>
          <cell r="K664" t="str">
            <v>menit</v>
          </cell>
        </row>
        <row r="665">
          <cell r="I665" t="str">
            <v>Tb</v>
          </cell>
          <cell r="J665">
            <v>3.65</v>
          </cell>
          <cell r="K665" t="str">
            <v>menit</v>
          </cell>
        </row>
        <row r="667">
          <cell r="D667" t="str">
            <v>Kapasitas Produksi / Jam   =</v>
          </cell>
          <cell r="F667" t="str">
            <v>V x Fa x 60</v>
          </cell>
          <cell r="I667" t="str">
            <v>Q2</v>
          </cell>
          <cell r="J667">
            <v>42.608219178082201</v>
          </cell>
          <cell r="K667" t="str">
            <v xml:space="preserve">M3 / Jam </v>
          </cell>
        </row>
        <row r="668">
          <cell r="F668" t="str">
            <v xml:space="preserve">    Tb x Fh</v>
          </cell>
        </row>
        <row r="670">
          <cell r="D670" t="str">
            <v>Koefisien Alat / M3</v>
          </cell>
          <cell r="E670" t="str">
            <v xml:space="preserve"> =  1  :  Q2</v>
          </cell>
          <cell r="J670">
            <v>2.3469650205761312E-2</v>
          </cell>
          <cell r="K670" t="str">
            <v>Jam</v>
          </cell>
        </row>
        <row r="672">
          <cell r="L672" t="str">
            <v>Bersambung</v>
          </cell>
        </row>
        <row r="673">
          <cell r="B673" t="str">
            <v xml:space="preserve"> URAIAN ANALISA HARGA SATUAN</v>
          </cell>
        </row>
        <row r="675">
          <cell r="B675" t="str">
            <v>ITEM PEMBAYARAN NO.</v>
          </cell>
          <cell r="E675" t="str">
            <v>:  3.1 (3)</v>
          </cell>
        </row>
        <row r="676">
          <cell r="B676" t="str">
            <v>JENIS PEKERJAAN</v>
          </cell>
          <cell r="E676" t="str">
            <v>:  Galian Struktur Kedalaman 0&lt;2 M</v>
          </cell>
        </row>
        <row r="677">
          <cell r="B677" t="str">
            <v>SATUAN PEMBAYARAN</v>
          </cell>
          <cell r="E677" t="str">
            <v>:  M3</v>
          </cell>
        </row>
        <row r="679">
          <cell r="B679" t="str">
            <v>NO.</v>
          </cell>
          <cell r="D679" t="str">
            <v>U R A I A N</v>
          </cell>
          <cell r="I679" t="str">
            <v>KODE</v>
          </cell>
          <cell r="J679" t="str">
            <v>KOEF.</v>
          </cell>
          <cell r="K679" t="str">
            <v>SATUAN</v>
          </cell>
          <cell r="L679" t="str">
            <v>KETERANGAN</v>
          </cell>
        </row>
        <row r="682">
          <cell r="B682" t="str">
            <v>2.d.</v>
          </cell>
          <cell r="D682" t="str">
            <v>ALAT  BANTU</v>
          </cell>
        </row>
        <row r="683">
          <cell r="D683" t="str">
            <v>Diperlukan alat-alat bantu kecil</v>
          </cell>
          <cell r="L683" t="str">
            <v>Lump Sump</v>
          </cell>
        </row>
        <row r="684">
          <cell r="D684" t="str">
            <v>- Pacul</v>
          </cell>
          <cell r="E684" t="str">
            <v>=  2  buah</v>
          </cell>
        </row>
        <row r="685">
          <cell r="D685" t="str">
            <v>- Sekop</v>
          </cell>
          <cell r="E685" t="str">
            <v>=  2  buah</v>
          </cell>
        </row>
        <row r="688">
          <cell r="B688" t="str">
            <v xml:space="preserve">   3.</v>
          </cell>
          <cell r="D688" t="str">
            <v>TENAGA</v>
          </cell>
        </row>
        <row r="689">
          <cell r="D689" t="str">
            <v>Produksi menentukan : EXCAVATOR</v>
          </cell>
          <cell r="I689" t="str">
            <v>Q1</v>
          </cell>
          <cell r="J689">
            <v>13.600000000000003</v>
          </cell>
          <cell r="K689" t="str">
            <v>M3/Jam</v>
          </cell>
        </row>
        <row r="690">
          <cell r="D690" t="str">
            <v>Produksi Galian / hari  =  Tk x Q1</v>
          </cell>
          <cell r="I690" t="str">
            <v>Qt</v>
          </cell>
          <cell r="J690">
            <v>95.200000000000017</v>
          </cell>
          <cell r="K690" t="str">
            <v>M3</v>
          </cell>
        </row>
        <row r="691">
          <cell r="D691" t="str">
            <v>Kebutuhan tenaga :</v>
          </cell>
        </row>
        <row r="692">
          <cell r="E692" t="str">
            <v>- Pekerja</v>
          </cell>
          <cell r="I692" t="str">
            <v>P</v>
          </cell>
          <cell r="J692">
            <v>4</v>
          </cell>
          <cell r="K692" t="str">
            <v>orang</v>
          </cell>
        </row>
        <row r="693">
          <cell r="E693" t="str">
            <v>- Mandor</v>
          </cell>
          <cell r="I693" t="str">
            <v>M</v>
          </cell>
          <cell r="J693">
            <v>1</v>
          </cell>
          <cell r="K693" t="str">
            <v>orang</v>
          </cell>
        </row>
        <row r="695">
          <cell r="D695" t="str">
            <v>Koefisien tenaga / M3   :</v>
          </cell>
        </row>
        <row r="696">
          <cell r="E696" t="str">
            <v>- Pekerja</v>
          </cell>
          <cell r="G696" t="str">
            <v>= (Tk x P) : Qt</v>
          </cell>
          <cell r="J696">
            <v>0.29411764705882348</v>
          </cell>
          <cell r="K696" t="str">
            <v>Jam</v>
          </cell>
        </row>
        <row r="697">
          <cell r="E697" t="str">
            <v>- Mandor</v>
          </cell>
          <cell r="G697" t="str">
            <v>= (Tk x M) : Qt</v>
          </cell>
          <cell r="J697">
            <v>7.3529411764705871E-2</v>
          </cell>
          <cell r="K697" t="str">
            <v>Jam</v>
          </cell>
        </row>
        <row r="699">
          <cell r="B699" t="str">
            <v>4.</v>
          </cell>
          <cell r="D699" t="str">
            <v>HARGA DASAR SATUAN UPAH, BAHAN DAN ALAT</v>
          </cell>
        </row>
        <row r="700">
          <cell r="D700" t="str">
            <v>Lihat lampiran.</v>
          </cell>
        </row>
        <row r="702">
          <cell r="B702" t="str">
            <v>5.</v>
          </cell>
          <cell r="D702" t="str">
            <v>ANALISA HARGA SATUAN PEKERJAAN</v>
          </cell>
        </row>
        <row r="703">
          <cell r="D703" t="str">
            <v>Lihat perhitungan dalam FORMULIR STANDAR UNTUK</v>
          </cell>
        </row>
        <row r="704">
          <cell r="D704" t="str">
            <v>PEREKEMAN ANALISA MASING-MASING HARGA</v>
          </cell>
        </row>
        <row r="705">
          <cell r="D705" t="str">
            <v>SATUAN.</v>
          </cell>
        </row>
        <row r="725">
          <cell r="B725" t="str">
            <v xml:space="preserve"> URAIAN ANALISA HARGA SATUAN</v>
          </cell>
        </row>
        <row r="726">
          <cell r="B726" t="str">
            <v>ITEM PEMBAYARAN NO.</v>
          </cell>
          <cell r="E726" t="str">
            <v>:  3.1 (4)</v>
          </cell>
        </row>
        <row r="727">
          <cell r="B727" t="str">
            <v>JENIS PEKERJAAN</v>
          </cell>
          <cell r="E727" t="str">
            <v>:  Galian Struktur Kedalaman 2 - &lt;4 M</v>
          </cell>
        </row>
        <row r="728">
          <cell r="B728" t="str">
            <v>SATUAN PEMBAYARAN</v>
          </cell>
          <cell r="E728" t="str">
            <v>:  M3</v>
          </cell>
        </row>
        <row r="730">
          <cell r="B730" t="str">
            <v>NO.</v>
          </cell>
          <cell r="D730" t="str">
            <v>U R A I A N</v>
          </cell>
          <cell r="I730" t="str">
            <v>KODE</v>
          </cell>
          <cell r="J730" t="str">
            <v>KOEF.</v>
          </cell>
          <cell r="K730" t="str">
            <v>SATUAN</v>
          </cell>
          <cell r="L730" t="str">
            <v>KETERANGAN</v>
          </cell>
        </row>
        <row r="732">
          <cell r="B732" t="str">
            <v>I.</v>
          </cell>
          <cell r="D732" t="str">
            <v>ASUMSI</v>
          </cell>
        </row>
        <row r="733">
          <cell r="B733">
            <v>1</v>
          </cell>
          <cell r="D733" t="str">
            <v>Pekerjaan dilakukan secara manual</v>
          </cell>
        </row>
        <row r="734">
          <cell r="B734">
            <v>2</v>
          </cell>
          <cell r="D734" t="str">
            <v>Lokasi pekerjaan : sekitar jembatan</v>
          </cell>
        </row>
        <row r="735">
          <cell r="B735">
            <v>3</v>
          </cell>
          <cell r="D735" t="str">
            <v>Kondisi Jalan   :  sedang / baik</v>
          </cell>
        </row>
        <row r="736">
          <cell r="B736">
            <v>4</v>
          </cell>
          <cell r="D736" t="str">
            <v>Jam kerja efektif per-hari</v>
          </cell>
          <cell r="I736" t="str">
            <v>Tk</v>
          </cell>
          <cell r="J736">
            <v>7</v>
          </cell>
          <cell r="K736" t="str">
            <v>Jam</v>
          </cell>
        </row>
        <row r="737">
          <cell r="B737">
            <v>5</v>
          </cell>
          <cell r="D737" t="str">
            <v>Faktor pengembangan bahan</v>
          </cell>
          <cell r="I737" t="str">
            <v>Fh</v>
          </cell>
          <cell r="J737">
            <v>1.2</v>
          </cell>
          <cell r="K737" t="str">
            <v>-</v>
          </cell>
        </row>
        <row r="738">
          <cell r="B738">
            <v>6</v>
          </cell>
          <cell r="D738" t="str">
            <v>Pengurugan kembali (backfill) untuk struktur</v>
          </cell>
          <cell r="I738" t="str">
            <v>Uk</v>
          </cell>
          <cell r="J738">
            <v>50</v>
          </cell>
          <cell r="K738" t="str">
            <v>%/M3</v>
          </cell>
        </row>
        <row r="740">
          <cell r="B740" t="str">
            <v>II.</v>
          </cell>
          <cell r="D740" t="str">
            <v>METHODE PELAKSANAAN</v>
          </cell>
        </row>
        <row r="741">
          <cell r="B741">
            <v>1</v>
          </cell>
          <cell r="D741" t="str">
            <v>Tanah yang dipotong berada disekitar jembatan</v>
          </cell>
        </row>
        <row r="742">
          <cell r="B742">
            <v>2</v>
          </cell>
          <cell r="D742" t="str">
            <v>Penggalian dilakukan dengan menggunakan alat</v>
          </cell>
        </row>
        <row r="743">
          <cell r="D743" t="str">
            <v>Excavator</v>
          </cell>
        </row>
        <row r="744">
          <cell r="B744">
            <v>3</v>
          </cell>
          <cell r="D744" t="str">
            <v>Bulldozer mengangkut/mengusur hasil galian ke tempat</v>
          </cell>
        </row>
        <row r="745">
          <cell r="D745" t="str">
            <v>pembuangan di sekitar lokasi pekerjaan</v>
          </cell>
          <cell r="I745" t="str">
            <v>L</v>
          </cell>
          <cell r="J745">
            <v>0.1</v>
          </cell>
          <cell r="K745" t="str">
            <v>Km</v>
          </cell>
        </row>
        <row r="747">
          <cell r="B747" t="str">
            <v>III.</v>
          </cell>
          <cell r="D747" t="str">
            <v>PEMAKAIAN BAHAN, ALAT DAN TENAGA</v>
          </cell>
        </row>
        <row r="749">
          <cell r="B749" t="str">
            <v xml:space="preserve">   1.</v>
          </cell>
          <cell r="D749" t="str">
            <v>BAHAN</v>
          </cell>
        </row>
        <row r="750">
          <cell r="D750" t="str">
            <v>- Urugan Pilihan (untuk backfill)</v>
          </cell>
          <cell r="G750" t="str">
            <v>= Uk x 1M3</v>
          </cell>
          <cell r="J750">
            <v>0.5</v>
          </cell>
          <cell r="K750" t="str">
            <v>M3</v>
          </cell>
        </row>
        <row r="752">
          <cell r="B752" t="str">
            <v xml:space="preserve">   2.</v>
          </cell>
          <cell r="D752" t="str">
            <v>ALAT</v>
          </cell>
        </row>
        <row r="753">
          <cell r="B753" t="str">
            <v xml:space="preserve">   2.a.</v>
          </cell>
          <cell r="D753" t="str">
            <v>EXCAVATOR</v>
          </cell>
        </row>
        <row r="754">
          <cell r="D754" t="str">
            <v>Kapasitas Bucket</v>
          </cell>
          <cell r="I754" t="str">
            <v>V</v>
          </cell>
          <cell r="J754">
            <v>0.5</v>
          </cell>
          <cell r="K754" t="str">
            <v>M3</v>
          </cell>
        </row>
        <row r="755">
          <cell r="D755" t="str">
            <v>Faktor Bucket</v>
          </cell>
          <cell r="I755" t="str">
            <v>Fb</v>
          </cell>
          <cell r="J755">
            <v>0.9</v>
          </cell>
          <cell r="K755" t="str">
            <v>-</v>
          </cell>
        </row>
        <row r="756">
          <cell r="D756" t="str">
            <v>Faktor  Efisiensi alat</v>
          </cell>
          <cell r="I756" t="str">
            <v>Fa</v>
          </cell>
          <cell r="J756">
            <v>0.8</v>
          </cell>
          <cell r="K756" t="str">
            <v>-</v>
          </cell>
        </row>
        <row r="757">
          <cell r="D757" t="str">
            <v>Faktor kedalaman</v>
          </cell>
          <cell r="I757" t="str">
            <v>Fd</v>
          </cell>
          <cell r="J757">
            <v>0.65</v>
          </cell>
          <cell r="K757" t="str">
            <v>-</v>
          </cell>
        </row>
        <row r="758">
          <cell r="D758" t="str">
            <v>Berat isi material</v>
          </cell>
          <cell r="I758" t="str">
            <v>Bim</v>
          </cell>
          <cell r="J758">
            <v>0.85</v>
          </cell>
          <cell r="K758" t="str">
            <v>-</v>
          </cell>
        </row>
        <row r="760">
          <cell r="D760" t="str">
            <v>Waktu siklus</v>
          </cell>
        </row>
        <row r="761">
          <cell r="D761" t="str">
            <v>- Menggali / memuat</v>
          </cell>
          <cell r="I761" t="str">
            <v>Te1</v>
          </cell>
          <cell r="J761">
            <v>0.55000000000000004</v>
          </cell>
          <cell r="K761" t="str">
            <v>menit</v>
          </cell>
        </row>
        <row r="762">
          <cell r="D762" t="str">
            <v>- Lain-lain</v>
          </cell>
          <cell r="I762" t="str">
            <v>Te2</v>
          </cell>
          <cell r="J762">
            <v>0.25</v>
          </cell>
          <cell r="K762" t="str">
            <v>menit</v>
          </cell>
        </row>
        <row r="763">
          <cell r="I763" t="str">
            <v>Te</v>
          </cell>
          <cell r="J763">
            <v>0.8</v>
          </cell>
          <cell r="K763" t="str">
            <v>menit</v>
          </cell>
        </row>
        <row r="765">
          <cell r="D765" t="str">
            <v>Kap. Prod. / jam =</v>
          </cell>
          <cell r="E765" t="str">
            <v>V  x Fb x Fa x Fd x Bim x 60</v>
          </cell>
          <cell r="I765" t="str">
            <v>Q1</v>
          </cell>
          <cell r="J765">
            <v>12.431250000000002</v>
          </cell>
          <cell r="K765" t="str">
            <v>M3/Jam</v>
          </cell>
        </row>
        <row r="766">
          <cell r="E766" t="str">
            <v>Te x Fh</v>
          </cell>
        </row>
        <row r="768">
          <cell r="D768" t="str">
            <v>Koefisien Alat / M3</v>
          </cell>
          <cell r="E768" t="str">
            <v xml:space="preserve"> =  1  :  Q1</v>
          </cell>
          <cell r="J768">
            <v>8.0442433383609846E-2</v>
          </cell>
          <cell r="K768" t="str">
            <v>Jam</v>
          </cell>
        </row>
        <row r="770">
          <cell r="B770" t="str">
            <v>2.a.</v>
          </cell>
          <cell r="D770" t="str">
            <v>BULLDOZER</v>
          </cell>
        </row>
        <row r="771">
          <cell r="D771" t="str">
            <v>Faktor blade</v>
          </cell>
          <cell r="I771" t="str">
            <v>Fb</v>
          </cell>
          <cell r="J771">
            <v>0.9</v>
          </cell>
          <cell r="K771" t="str">
            <v>-</v>
          </cell>
        </row>
        <row r="772">
          <cell r="D772" t="str">
            <v>Faktor  efisiensi alat</v>
          </cell>
          <cell r="I772" t="str">
            <v>Fa</v>
          </cell>
          <cell r="J772">
            <v>0.8</v>
          </cell>
          <cell r="K772" t="str">
            <v>-</v>
          </cell>
        </row>
        <row r="773">
          <cell r="D773" t="str">
            <v>Kecepatan maju</v>
          </cell>
          <cell r="I773" t="str">
            <v>F</v>
          </cell>
          <cell r="J773">
            <v>3</v>
          </cell>
          <cell r="K773" t="str">
            <v>Km/Jam</v>
          </cell>
        </row>
        <row r="774">
          <cell r="D774" t="str">
            <v>Kecepatan mundur</v>
          </cell>
          <cell r="I774" t="str">
            <v>R</v>
          </cell>
          <cell r="J774">
            <v>4</v>
          </cell>
          <cell r="K774" t="str">
            <v>Km/Jam</v>
          </cell>
        </row>
        <row r="775">
          <cell r="D775" t="str">
            <v>Lebar Blade</v>
          </cell>
          <cell r="I775" t="str">
            <v>B</v>
          </cell>
          <cell r="J775">
            <v>3</v>
          </cell>
          <cell r="K775" t="str">
            <v>M</v>
          </cell>
        </row>
        <row r="776">
          <cell r="B776" t="str">
            <v>`</v>
          </cell>
          <cell r="D776" t="str">
            <v>Tinggi blade</v>
          </cell>
          <cell r="I776" t="str">
            <v>H</v>
          </cell>
          <cell r="J776">
            <v>1.2</v>
          </cell>
          <cell r="K776" t="str">
            <v>M</v>
          </cell>
        </row>
        <row r="777">
          <cell r="D777" t="str">
            <v>Jarak Gusur</v>
          </cell>
          <cell r="I777" t="str">
            <v>L</v>
          </cell>
          <cell r="J777">
            <v>100</v>
          </cell>
          <cell r="K777" t="str">
            <v>M</v>
          </cell>
        </row>
        <row r="779">
          <cell r="D779" t="str">
            <v>Volume 1 kali gusur =</v>
          </cell>
          <cell r="F779" t="str">
            <v>H^2 x B x Fb</v>
          </cell>
          <cell r="I779" t="str">
            <v>V</v>
          </cell>
          <cell r="J779">
            <v>3.8880000000000003</v>
          </cell>
          <cell r="K779" t="str">
            <v>M3</v>
          </cell>
          <cell r="L779" t="str">
            <v>Loose</v>
          </cell>
        </row>
        <row r="781">
          <cell r="D781" t="str">
            <v>Waktu Siklus</v>
          </cell>
        </row>
        <row r="782">
          <cell r="D782" t="str">
            <v>- Maju</v>
          </cell>
          <cell r="E782" t="str">
            <v>= (L x 60) / (F x 1000)</v>
          </cell>
          <cell r="I782" t="str">
            <v>Tb1</v>
          </cell>
          <cell r="J782">
            <v>2</v>
          </cell>
          <cell r="K782" t="str">
            <v>menit</v>
          </cell>
        </row>
        <row r="783">
          <cell r="D783" t="str">
            <v>- Mundur</v>
          </cell>
          <cell r="E783" t="str">
            <v>= (L x 60) / (R x 1000)</v>
          </cell>
          <cell r="I783" t="str">
            <v>Tb2</v>
          </cell>
          <cell r="J783">
            <v>1.5</v>
          </cell>
          <cell r="K783" t="str">
            <v>menit</v>
          </cell>
        </row>
        <row r="784">
          <cell r="D784" t="str">
            <v>- Lain-lain</v>
          </cell>
          <cell r="I784" t="str">
            <v>Tb3</v>
          </cell>
          <cell r="J784">
            <v>0.15</v>
          </cell>
          <cell r="K784" t="str">
            <v>menit</v>
          </cell>
        </row>
        <row r="785">
          <cell r="I785" t="str">
            <v>Tb</v>
          </cell>
          <cell r="J785">
            <v>3.65</v>
          </cell>
          <cell r="K785" t="str">
            <v>menit</v>
          </cell>
        </row>
        <row r="787">
          <cell r="D787" t="str">
            <v>Kapasitas Produksi / Jam   =</v>
          </cell>
          <cell r="F787" t="str">
            <v>V x Fa x 60</v>
          </cell>
          <cell r="I787" t="str">
            <v>Q2</v>
          </cell>
          <cell r="J787">
            <v>42.608219178082201</v>
          </cell>
          <cell r="K787" t="str">
            <v xml:space="preserve">M3 / Jam </v>
          </cell>
        </row>
        <row r="788">
          <cell r="F788" t="str">
            <v xml:space="preserve">    Tb x Fh</v>
          </cell>
        </row>
        <row r="790">
          <cell r="D790" t="str">
            <v>Koefisien Alat / M3</v>
          </cell>
          <cell r="E790" t="str">
            <v xml:space="preserve"> =  1  :  Q2</v>
          </cell>
          <cell r="J790">
            <v>2.3469650205761312E-2</v>
          </cell>
          <cell r="K790" t="str">
            <v>Jam</v>
          </cell>
        </row>
        <row r="792">
          <cell r="L792" t="str">
            <v>Bersambung</v>
          </cell>
        </row>
        <row r="793">
          <cell r="B793" t="str">
            <v xml:space="preserve"> URAIAN ANALISA HARGA SATUAN</v>
          </cell>
        </row>
        <row r="795">
          <cell r="B795" t="str">
            <v>ITEM PEMBAYARAN NO.</v>
          </cell>
          <cell r="E795" t="str">
            <v>:  3.1 (4)</v>
          </cell>
        </row>
        <row r="796">
          <cell r="B796" t="str">
            <v>JENIS PEKERJAAN</v>
          </cell>
          <cell r="E796" t="str">
            <v>:  Galian Struktur Kedalaman 2 - &lt;4 M</v>
          </cell>
        </row>
        <row r="797">
          <cell r="B797" t="str">
            <v>SATUAN PEMBAYARAN</v>
          </cell>
          <cell r="E797" t="str">
            <v>:  M3</v>
          </cell>
        </row>
        <row r="799">
          <cell r="B799" t="str">
            <v>NO.</v>
          </cell>
          <cell r="D799" t="str">
            <v>U R A I A N</v>
          </cell>
          <cell r="I799" t="str">
            <v>KODE</v>
          </cell>
          <cell r="J799" t="str">
            <v>KOEF.</v>
          </cell>
          <cell r="K799" t="str">
            <v>SATUAN</v>
          </cell>
          <cell r="L799" t="str">
            <v>KETERANGAN</v>
          </cell>
        </row>
        <row r="801">
          <cell r="B801" t="str">
            <v>2.d.</v>
          </cell>
          <cell r="D801" t="str">
            <v>ALAT  BANTU</v>
          </cell>
        </row>
        <row r="802">
          <cell r="D802" t="str">
            <v>Diperlukan alat-alat bantu kecil</v>
          </cell>
          <cell r="L802" t="str">
            <v>Lump Sump</v>
          </cell>
        </row>
        <row r="803">
          <cell r="D803" t="str">
            <v>- Pacul</v>
          </cell>
          <cell r="E803" t="str">
            <v>=  2  buah</v>
          </cell>
        </row>
        <row r="804">
          <cell r="D804" t="str">
            <v>- Sekop</v>
          </cell>
          <cell r="E804" t="str">
            <v>=  2  buah</v>
          </cell>
        </row>
        <row r="807">
          <cell r="B807" t="str">
            <v xml:space="preserve">   3.</v>
          </cell>
          <cell r="D807" t="str">
            <v>TENAGA</v>
          </cell>
        </row>
        <row r="808">
          <cell r="D808" t="str">
            <v>Produksi menentukan : EXCAVATOR</v>
          </cell>
          <cell r="I808" t="str">
            <v>Q1</v>
          </cell>
          <cell r="J808">
            <v>12.431250000000002</v>
          </cell>
          <cell r="K808" t="str">
            <v>M3/Jam</v>
          </cell>
        </row>
        <row r="809">
          <cell r="D809" t="str">
            <v>Produksi Galian / hari  =  Tk x Q1</v>
          </cell>
          <cell r="I809" t="str">
            <v>Qt</v>
          </cell>
          <cell r="J809">
            <v>87.018750000000011</v>
          </cell>
          <cell r="K809" t="str">
            <v>M3</v>
          </cell>
        </row>
        <row r="810">
          <cell r="D810" t="str">
            <v>Kebutuhan tenaga :</v>
          </cell>
        </row>
        <row r="811">
          <cell r="E811" t="str">
            <v>- Pekerja</v>
          </cell>
          <cell r="I811" t="str">
            <v>P</v>
          </cell>
          <cell r="J811">
            <v>8</v>
          </cell>
          <cell r="K811" t="str">
            <v>orang</v>
          </cell>
        </row>
        <row r="812">
          <cell r="E812" t="str">
            <v>- Mandor</v>
          </cell>
          <cell r="I812" t="str">
            <v>M</v>
          </cell>
          <cell r="J812">
            <v>1</v>
          </cell>
          <cell r="K812" t="str">
            <v>orang</v>
          </cell>
        </row>
        <row r="814">
          <cell r="D814" t="str">
            <v>Koefisien tenaga / M3   :</v>
          </cell>
        </row>
        <row r="815">
          <cell r="E815" t="str">
            <v>- Pekerja</v>
          </cell>
          <cell r="G815" t="str">
            <v>= (Tk x P) : Qt</v>
          </cell>
          <cell r="J815">
            <v>0.64353946706887877</v>
          </cell>
          <cell r="K815" t="str">
            <v>Jam</v>
          </cell>
        </row>
        <row r="816">
          <cell r="E816" t="str">
            <v>- Mandor</v>
          </cell>
          <cell r="G816" t="str">
            <v>= (Tk x M) : Qt</v>
          </cell>
          <cell r="J816">
            <v>8.0442433383609846E-2</v>
          </cell>
          <cell r="K816" t="str">
            <v>Jam</v>
          </cell>
        </row>
        <row r="818">
          <cell r="B818" t="str">
            <v>4.</v>
          </cell>
          <cell r="D818" t="str">
            <v>HARGA DASAR SATUAN UPAH, BAHAN DAN ALAT</v>
          </cell>
        </row>
        <row r="819">
          <cell r="D819" t="str">
            <v>Lihat lampiran.</v>
          </cell>
        </row>
        <row r="839">
          <cell r="B839" t="str">
            <v xml:space="preserve"> URAIAN ANALISA HARGA SATUAN</v>
          </cell>
        </row>
        <row r="841">
          <cell r="B841" t="str">
            <v>ITEM PEMBAYARAN NO.</v>
          </cell>
          <cell r="E841" t="str">
            <v>:  3.1 (5)</v>
          </cell>
        </row>
        <row r="842">
          <cell r="B842" t="str">
            <v>JENIS PEKERJAAN</v>
          </cell>
          <cell r="E842" t="str">
            <v>:  Galian Struktur Kedalaman 4-6 M</v>
          </cell>
        </row>
        <row r="843">
          <cell r="B843" t="str">
            <v>SATUAN PEMBAYARAN</v>
          </cell>
          <cell r="E843" t="str">
            <v>:  M3</v>
          </cell>
        </row>
        <row r="845">
          <cell r="B845" t="str">
            <v>NO.</v>
          </cell>
          <cell r="D845" t="str">
            <v>U R A I A N</v>
          </cell>
          <cell r="I845" t="str">
            <v>KODE</v>
          </cell>
          <cell r="J845" t="str">
            <v>KOEF.</v>
          </cell>
          <cell r="K845" t="str">
            <v>SATUAN</v>
          </cell>
          <cell r="L845" t="str">
            <v>KETERANGAN</v>
          </cell>
        </row>
        <row r="847">
          <cell r="B847" t="str">
            <v>I.</v>
          </cell>
          <cell r="D847" t="str">
            <v>ASUMSI</v>
          </cell>
        </row>
        <row r="848">
          <cell r="B848">
            <v>1</v>
          </cell>
          <cell r="D848" t="str">
            <v>Pekerjaan dilakukan secara manual</v>
          </cell>
        </row>
        <row r="849">
          <cell r="B849">
            <v>2</v>
          </cell>
          <cell r="D849" t="str">
            <v>Lokasi pekerjaan : sekitar jembatan</v>
          </cell>
        </row>
        <row r="850">
          <cell r="B850">
            <v>3</v>
          </cell>
          <cell r="D850" t="str">
            <v>Kondisi Jalan   :  sedang / baik</v>
          </cell>
        </row>
        <row r="851">
          <cell r="B851">
            <v>4</v>
          </cell>
          <cell r="D851" t="str">
            <v>Jam kerja efektif per-hari</v>
          </cell>
          <cell r="I851" t="str">
            <v>Tk</v>
          </cell>
          <cell r="J851">
            <v>7</v>
          </cell>
          <cell r="K851" t="str">
            <v>Jam</v>
          </cell>
        </row>
        <row r="852">
          <cell r="B852">
            <v>5</v>
          </cell>
          <cell r="D852" t="str">
            <v>Faktor pengembangan bahan</v>
          </cell>
          <cell r="I852" t="str">
            <v>Fh</v>
          </cell>
          <cell r="J852">
            <v>1.2</v>
          </cell>
          <cell r="K852" t="str">
            <v>-</v>
          </cell>
        </row>
        <row r="853">
          <cell r="B853">
            <v>6</v>
          </cell>
          <cell r="D853" t="str">
            <v>Pengurugan kembali (backfill) untuk struktur</v>
          </cell>
          <cell r="I853" t="str">
            <v>Uk</v>
          </cell>
          <cell r="J853">
            <v>50</v>
          </cell>
          <cell r="K853" t="str">
            <v>%/M3</v>
          </cell>
        </row>
        <row r="855">
          <cell r="B855" t="str">
            <v>II.</v>
          </cell>
          <cell r="D855" t="str">
            <v>METHODE PELAKSANAAN</v>
          </cell>
        </row>
        <row r="856">
          <cell r="B856">
            <v>1</v>
          </cell>
          <cell r="D856" t="str">
            <v>Tanah / batu  yang dipotong berada disekitar jembatan</v>
          </cell>
        </row>
        <row r="857">
          <cell r="B857">
            <v>2</v>
          </cell>
          <cell r="D857" t="str">
            <v>Penggalian dilakukan dengan mgenggunakan alat</v>
          </cell>
        </row>
        <row r="858">
          <cell r="D858" t="str">
            <v>Excavator</v>
          </cell>
        </row>
        <row r="859">
          <cell r="B859">
            <v>3</v>
          </cell>
          <cell r="D859" t="str">
            <v>Bulldozer mengankut/mengusur hasil galian ke tempat</v>
          </cell>
        </row>
        <row r="860">
          <cell r="D860" t="str">
            <v>pembuangan dilokasi sekitar jembatan</v>
          </cell>
          <cell r="I860" t="str">
            <v>L</v>
          </cell>
          <cell r="J860">
            <v>0.1</v>
          </cell>
          <cell r="K860" t="str">
            <v>Km</v>
          </cell>
        </row>
        <row r="862">
          <cell r="B862" t="str">
            <v>III.</v>
          </cell>
          <cell r="D862" t="str">
            <v>PEMAKAIAN BAHAN, ALAT DAN TENAGA</v>
          </cell>
        </row>
        <row r="864">
          <cell r="B864" t="str">
            <v xml:space="preserve">   1.</v>
          </cell>
          <cell r="D864" t="str">
            <v>BAHAN</v>
          </cell>
        </row>
        <row r="865">
          <cell r="D865" t="str">
            <v>- Urugan Pilihan (untuk backfill)</v>
          </cell>
          <cell r="G865" t="str">
            <v>= Uk x 1M3</v>
          </cell>
          <cell r="J865">
            <v>0.5</v>
          </cell>
          <cell r="K865" t="str">
            <v>M3</v>
          </cell>
        </row>
        <row r="867">
          <cell r="B867" t="str">
            <v xml:space="preserve">   2.</v>
          </cell>
          <cell r="D867" t="str">
            <v>ALAT</v>
          </cell>
        </row>
        <row r="868">
          <cell r="B868" t="str">
            <v xml:space="preserve">   2.a.</v>
          </cell>
          <cell r="D868" t="str">
            <v>EXCAVATOR</v>
          </cell>
        </row>
        <row r="869">
          <cell r="D869" t="str">
            <v>Kapasitas Bucket</v>
          </cell>
          <cell r="I869" t="str">
            <v>V</v>
          </cell>
          <cell r="J869">
            <v>0.5</v>
          </cell>
          <cell r="K869" t="str">
            <v>M3</v>
          </cell>
        </row>
        <row r="870">
          <cell r="D870" t="str">
            <v>Faktor Bucket</v>
          </cell>
          <cell r="I870" t="str">
            <v>Fb</v>
          </cell>
          <cell r="J870">
            <v>0.9</v>
          </cell>
          <cell r="K870" t="str">
            <v>-</v>
          </cell>
        </row>
        <row r="871">
          <cell r="D871" t="str">
            <v>Faktor  Efisiensi alat</v>
          </cell>
          <cell r="I871" t="str">
            <v>Fa</v>
          </cell>
          <cell r="J871">
            <v>0.8</v>
          </cell>
          <cell r="K871" t="str">
            <v>-</v>
          </cell>
        </row>
        <row r="872">
          <cell r="D872" t="str">
            <v>Faktor kedalaman</v>
          </cell>
          <cell r="I872" t="str">
            <v>Fd</v>
          </cell>
          <cell r="J872">
            <v>0.65</v>
          </cell>
          <cell r="K872" t="str">
            <v>-</v>
          </cell>
        </row>
        <row r="873">
          <cell r="D873" t="str">
            <v>Berat isi material</v>
          </cell>
          <cell r="I873" t="str">
            <v>Bim</v>
          </cell>
          <cell r="J873">
            <v>0.85</v>
          </cell>
          <cell r="K873" t="str">
            <v>-</v>
          </cell>
        </row>
        <row r="875">
          <cell r="D875" t="str">
            <v>Waktu siklus</v>
          </cell>
        </row>
        <row r="876">
          <cell r="D876" t="str">
            <v>- Menggali / memuat</v>
          </cell>
          <cell r="I876" t="str">
            <v>Te1</v>
          </cell>
          <cell r="J876">
            <v>0.65</v>
          </cell>
          <cell r="K876" t="str">
            <v>menit</v>
          </cell>
        </row>
        <row r="877">
          <cell r="D877" t="str">
            <v>- Lain-lain</v>
          </cell>
          <cell r="I877" t="str">
            <v>Te2</v>
          </cell>
          <cell r="J877">
            <v>0.25</v>
          </cell>
          <cell r="K877" t="str">
            <v>menit</v>
          </cell>
        </row>
        <row r="878">
          <cell r="I878" t="str">
            <v>Te</v>
          </cell>
          <cell r="J878">
            <v>0.9</v>
          </cell>
          <cell r="K878" t="str">
            <v>menit</v>
          </cell>
        </row>
        <row r="880">
          <cell r="D880" t="str">
            <v>Kap. Prod. / jam =</v>
          </cell>
          <cell r="E880" t="str">
            <v>V  x Fb x Fa x Fd x Bim x 60</v>
          </cell>
          <cell r="I880" t="str">
            <v>Q1</v>
          </cell>
          <cell r="J880">
            <v>11.05</v>
          </cell>
          <cell r="K880" t="str">
            <v>M3/Jam</v>
          </cell>
        </row>
        <row r="881">
          <cell r="E881" t="str">
            <v>Te x Fh</v>
          </cell>
        </row>
        <row r="883">
          <cell r="D883" t="str">
            <v>Koefisien Alat / M3</v>
          </cell>
          <cell r="E883" t="str">
            <v xml:space="preserve"> =  1  :  Q1</v>
          </cell>
          <cell r="J883">
            <v>9.0497737556561084E-2</v>
          </cell>
          <cell r="K883" t="str">
            <v>Jam</v>
          </cell>
        </row>
        <row r="885">
          <cell r="B885" t="str">
            <v>2.a.</v>
          </cell>
          <cell r="D885" t="str">
            <v>BULLDOZER</v>
          </cell>
        </row>
        <row r="886">
          <cell r="D886" t="str">
            <v>Faktor blade</v>
          </cell>
          <cell r="I886" t="str">
            <v>Fb</v>
          </cell>
          <cell r="J886">
            <v>0.9</v>
          </cell>
          <cell r="K886" t="str">
            <v>-</v>
          </cell>
        </row>
        <row r="887">
          <cell r="D887" t="str">
            <v>Faktor  efisiensi alat</v>
          </cell>
          <cell r="I887" t="str">
            <v>Fa</v>
          </cell>
          <cell r="J887">
            <v>0.8</v>
          </cell>
          <cell r="K887" t="str">
            <v>-</v>
          </cell>
        </row>
        <row r="888">
          <cell r="D888" t="str">
            <v>Kecepatan maju</v>
          </cell>
          <cell r="I888" t="str">
            <v>F</v>
          </cell>
          <cell r="J888">
            <v>3</v>
          </cell>
          <cell r="K888" t="str">
            <v>Km/Jam</v>
          </cell>
        </row>
        <row r="889">
          <cell r="D889" t="str">
            <v>Kecepatan mundur</v>
          </cell>
          <cell r="I889" t="str">
            <v>R</v>
          </cell>
          <cell r="J889">
            <v>4</v>
          </cell>
          <cell r="K889" t="str">
            <v>Km/Jam</v>
          </cell>
        </row>
        <row r="890">
          <cell r="D890" t="str">
            <v>Lebar Blade</v>
          </cell>
          <cell r="I890" t="str">
            <v>B</v>
          </cell>
          <cell r="J890">
            <v>3</v>
          </cell>
          <cell r="K890" t="str">
            <v>M</v>
          </cell>
        </row>
        <row r="891">
          <cell r="B891" t="str">
            <v>`</v>
          </cell>
          <cell r="D891" t="str">
            <v>Tinggi blade</v>
          </cell>
          <cell r="I891" t="str">
            <v>H</v>
          </cell>
          <cell r="J891">
            <v>1.2</v>
          </cell>
          <cell r="K891" t="str">
            <v>M</v>
          </cell>
        </row>
        <row r="892">
          <cell r="D892" t="str">
            <v>Jarak Gusur</v>
          </cell>
          <cell r="I892" t="str">
            <v>L</v>
          </cell>
          <cell r="J892">
            <v>100</v>
          </cell>
          <cell r="K892" t="str">
            <v>M</v>
          </cell>
        </row>
        <row r="894">
          <cell r="D894" t="str">
            <v>Volume 1 kali gusur =</v>
          </cell>
          <cell r="F894" t="str">
            <v>H^2 x B x Fb</v>
          </cell>
          <cell r="I894" t="str">
            <v>V</v>
          </cell>
          <cell r="J894">
            <v>3.8880000000000003</v>
          </cell>
          <cell r="K894" t="str">
            <v>M3</v>
          </cell>
          <cell r="L894" t="str">
            <v>Loose</v>
          </cell>
        </row>
        <row r="896">
          <cell r="D896" t="str">
            <v>Waktu Siklus</v>
          </cell>
        </row>
        <row r="897">
          <cell r="D897" t="str">
            <v>- Maju</v>
          </cell>
          <cell r="E897" t="str">
            <v>= (L x 60) / (F x 1000)</v>
          </cell>
          <cell r="I897" t="str">
            <v>Tb1</v>
          </cell>
          <cell r="J897">
            <v>2</v>
          </cell>
          <cell r="K897" t="str">
            <v>menit</v>
          </cell>
        </row>
        <row r="898">
          <cell r="D898" t="str">
            <v>- Mundur</v>
          </cell>
          <cell r="E898" t="str">
            <v>= (L x 60) / (R x 1000)</v>
          </cell>
          <cell r="I898" t="str">
            <v>Tb2</v>
          </cell>
          <cell r="J898">
            <v>1.5</v>
          </cell>
          <cell r="K898" t="str">
            <v>menit</v>
          </cell>
        </row>
        <row r="899">
          <cell r="D899" t="str">
            <v>- Lain-lain</v>
          </cell>
          <cell r="I899" t="str">
            <v>Tb3</v>
          </cell>
          <cell r="J899">
            <v>0.15</v>
          </cell>
          <cell r="K899" t="str">
            <v>menit</v>
          </cell>
        </row>
        <row r="900">
          <cell r="I900" t="str">
            <v>Tb</v>
          </cell>
          <cell r="J900">
            <v>3.65</v>
          </cell>
          <cell r="K900" t="str">
            <v>menit</v>
          </cell>
        </row>
        <row r="902">
          <cell r="D902" t="str">
            <v>Kapasitas Produksi / Jam   =</v>
          </cell>
          <cell r="F902" t="str">
            <v>V x Fa x 60</v>
          </cell>
          <cell r="I902" t="str">
            <v>Q2</v>
          </cell>
          <cell r="J902">
            <v>42.608219178082201</v>
          </cell>
          <cell r="K902" t="str">
            <v xml:space="preserve">M3 / Jam </v>
          </cell>
        </row>
        <row r="903">
          <cell r="F903" t="str">
            <v xml:space="preserve">    Tb x Fh</v>
          </cell>
        </row>
        <row r="905">
          <cell r="D905" t="str">
            <v>Koefisien Alat / M3</v>
          </cell>
          <cell r="E905" t="str">
            <v xml:space="preserve"> =  1  :  Q2</v>
          </cell>
          <cell r="J905">
            <v>2.3469650205761312E-2</v>
          </cell>
          <cell r="K905" t="str">
            <v>Jam</v>
          </cell>
        </row>
        <row r="907">
          <cell r="L907" t="str">
            <v>Bersambung</v>
          </cell>
        </row>
        <row r="908">
          <cell r="B908" t="str">
            <v xml:space="preserve"> URAIAN ANALISA HARGA SATUAN</v>
          </cell>
        </row>
        <row r="910">
          <cell r="B910" t="str">
            <v>ITEM PEMBAYARAN NO.</v>
          </cell>
          <cell r="E910" t="str">
            <v>:  3.1 (5)</v>
          </cell>
        </row>
        <row r="911">
          <cell r="B911" t="str">
            <v>JENIS PEKERJAAN</v>
          </cell>
          <cell r="E911" t="str">
            <v>:  Galian Struktur Kedalaman 4-6 M</v>
          </cell>
        </row>
        <row r="912">
          <cell r="B912" t="str">
            <v>SATUAN PEMBAYARAN</v>
          </cell>
          <cell r="E912" t="str">
            <v>:  M3</v>
          </cell>
        </row>
        <row r="914">
          <cell r="B914" t="str">
            <v>NO.</v>
          </cell>
          <cell r="D914" t="str">
            <v>U R A I A N</v>
          </cell>
          <cell r="I914" t="str">
            <v>KODE</v>
          </cell>
          <cell r="J914" t="str">
            <v>KOEF.</v>
          </cell>
          <cell r="K914" t="str">
            <v>SATUAN</v>
          </cell>
          <cell r="L914" t="str">
            <v>KETERANGAN</v>
          </cell>
        </row>
        <row r="916">
          <cell r="B916" t="str">
            <v>2.d.</v>
          </cell>
          <cell r="D916" t="str">
            <v>ALAT  BANTU</v>
          </cell>
        </row>
        <row r="917">
          <cell r="D917" t="str">
            <v>Diperlukan alat-alat bantu kecil</v>
          </cell>
          <cell r="L917" t="str">
            <v>Lump Sump</v>
          </cell>
        </row>
        <row r="918">
          <cell r="D918" t="str">
            <v>- Pacul</v>
          </cell>
          <cell r="E918" t="str">
            <v>=  2  buah</v>
          </cell>
        </row>
        <row r="919">
          <cell r="D919" t="str">
            <v>- Sekop</v>
          </cell>
          <cell r="E919" t="str">
            <v>=  2  buah</v>
          </cell>
        </row>
        <row r="922">
          <cell r="B922" t="str">
            <v xml:space="preserve">   3.</v>
          </cell>
          <cell r="D922" t="str">
            <v>TENAGA</v>
          </cell>
        </row>
        <row r="923">
          <cell r="D923" t="str">
            <v>Produksi menentukan : EXCAVATOR</v>
          </cell>
          <cell r="I923" t="str">
            <v>Q1</v>
          </cell>
          <cell r="J923">
            <v>11.05</v>
          </cell>
          <cell r="K923" t="str">
            <v>M3/Jam</v>
          </cell>
        </row>
        <row r="924">
          <cell r="D924" t="str">
            <v>Produksi Galian / hari  =  Tk x Q1</v>
          </cell>
          <cell r="I924" t="str">
            <v>Qt</v>
          </cell>
          <cell r="J924">
            <v>77.350000000000009</v>
          </cell>
          <cell r="K924" t="str">
            <v>M3</v>
          </cell>
        </row>
        <row r="925">
          <cell r="D925" t="str">
            <v>Kebutuhan tenaga :</v>
          </cell>
        </row>
        <row r="926">
          <cell r="E926" t="str">
            <v>- Pekerja</v>
          </cell>
          <cell r="I926" t="str">
            <v>P</v>
          </cell>
          <cell r="J926">
            <v>10</v>
          </cell>
          <cell r="K926" t="str">
            <v>orang</v>
          </cell>
        </row>
        <row r="927">
          <cell r="E927" t="str">
            <v>- Mandor</v>
          </cell>
          <cell r="I927" t="str">
            <v>M</v>
          </cell>
          <cell r="J927">
            <v>1</v>
          </cell>
          <cell r="K927" t="str">
            <v>orang</v>
          </cell>
        </row>
        <row r="929">
          <cell r="D929" t="str">
            <v>Koefisien tenaga / M3   :</v>
          </cell>
        </row>
        <row r="930">
          <cell r="E930" t="str">
            <v>- Pekerja</v>
          </cell>
          <cell r="G930" t="str">
            <v>= (Tk x P) : Qt</v>
          </cell>
          <cell r="J930">
            <v>0.90497737556561075</v>
          </cell>
          <cell r="K930" t="str">
            <v>Jam</v>
          </cell>
        </row>
        <row r="931">
          <cell r="E931" t="str">
            <v>- Mandor</v>
          </cell>
          <cell r="G931" t="str">
            <v>= (Tk x M) : Qt</v>
          </cell>
          <cell r="J931">
            <v>9.049773755656107E-2</v>
          </cell>
          <cell r="K931" t="str">
            <v>Jam</v>
          </cell>
        </row>
        <row r="933">
          <cell r="B933" t="str">
            <v>4.</v>
          </cell>
          <cell r="D933" t="str">
            <v>HARGA DASAR SATUAN UPAH, BAHAN DAN ALAT</v>
          </cell>
        </row>
        <row r="934">
          <cell r="D934" t="str">
            <v>Lihat lampiran.</v>
          </cell>
        </row>
        <row r="955">
          <cell r="B955" t="str">
            <v xml:space="preserve"> URAIAN ANALISA HARGA SATUAN</v>
          </cell>
        </row>
        <row r="956">
          <cell r="B956" t="str">
            <v>ITEM PEMBAYARAN NO.</v>
          </cell>
          <cell r="E956" t="str">
            <v>:  3.1 (8)</v>
          </cell>
        </row>
        <row r="957">
          <cell r="B957" t="str">
            <v>JENIS PEKERJAAN</v>
          </cell>
          <cell r="E957" t="str">
            <v>:  GALIAN PERKERASAN ASPAL TANPA COLD MILLING MACHINE</v>
          </cell>
        </row>
        <row r="958">
          <cell r="B958" t="str">
            <v>SATUAN PEMBAYARAN</v>
          </cell>
          <cell r="E958" t="str">
            <v>:  M3</v>
          </cell>
        </row>
        <row r="960">
          <cell r="B960" t="str">
            <v>NO.</v>
          </cell>
          <cell r="D960" t="str">
            <v>U R A I A N</v>
          </cell>
          <cell r="I960" t="str">
            <v>KODE</v>
          </cell>
          <cell r="J960" t="str">
            <v>KOEF.</v>
          </cell>
          <cell r="K960" t="str">
            <v>SATUAN</v>
          </cell>
          <cell r="L960" t="str">
            <v>KETERANGAN</v>
          </cell>
        </row>
        <row r="962">
          <cell r="B962" t="str">
            <v>I.</v>
          </cell>
          <cell r="D962" t="str">
            <v>ASUMSI</v>
          </cell>
        </row>
        <row r="963">
          <cell r="B963">
            <v>1</v>
          </cell>
          <cell r="D963" t="str">
            <v>Pekerjaan dilakukan secara manual</v>
          </cell>
        </row>
        <row r="964">
          <cell r="B964">
            <v>2</v>
          </cell>
          <cell r="D964" t="str">
            <v>Lokasi pekerjaan : sepanjang jalan</v>
          </cell>
        </row>
        <row r="965">
          <cell r="B965">
            <v>3</v>
          </cell>
          <cell r="D965" t="str">
            <v>Kondisi Jalan   :  sedang / baik</v>
          </cell>
        </row>
        <row r="966">
          <cell r="B966">
            <v>4</v>
          </cell>
          <cell r="D966" t="str">
            <v>Jam kerja efektif per-hari</v>
          </cell>
          <cell r="I966" t="str">
            <v>Tk</v>
          </cell>
          <cell r="J966">
            <v>7</v>
          </cell>
          <cell r="K966" t="str">
            <v>Jam</v>
          </cell>
        </row>
        <row r="967">
          <cell r="B967">
            <v>5</v>
          </cell>
          <cell r="D967" t="str">
            <v>Faktor pengembangan bahan</v>
          </cell>
          <cell r="I967" t="str">
            <v>Fk</v>
          </cell>
          <cell r="J967">
            <v>1.2</v>
          </cell>
          <cell r="K967" t="str">
            <v>-</v>
          </cell>
        </row>
        <row r="969">
          <cell r="B969" t="str">
            <v>II.</v>
          </cell>
          <cell r="D969" t="str">
            <v>METHODE PELAKSANAAN</v>
          </cell>
        </row>
        <row r="970">
          <cell r="B970">
            <v>1</v>
          </cell>
          <cell r="D970" t="str">
            <v>Permukaan aspal  yang dipotong umumnya berada disisi jalan</v>
          </cell>
        </row>
        <row r="971">
          <cell r="B971">
            <v>2</v>
          </cell>
          <cell r="D971" t="str">
            <v>Penggalian dilakukan dengan menggunakan</v>
          </cell>
        </row>
        <row r="972">
          <cell r="D972" t="str">
            <v xml:space="preserve">Compressor dan Jack Hammer </v>
          </cell>
        </row>
        <row r="973">
          <cell r="B973">
            <v>3</v>
          </cell>
          <cell r="D973" t="str">
            <v>Dump Truck membuang material hasil galian keluar lokasi</v>
          </cell>
        </row>
        <row r="974">
          <cell r="D974" t="str">
            <v>sejauh</v>
          </cell>
          <cell r="I974" t="str">
            <v>L</v>
          </cell>
          <cell r="J974">
            <v>0.4</v>
          </cell>
          <cell r="K974" t="str">
            <v>Km</v>
          </cell>
        </row>
        <row r="976">
          <cell r="B976" t="str">
            <v>III.</v>
          </cell>
          <cell r="D976" t="str">
            <v>PEMAKAIAN BAHAN, ALAT DAN TENAGA</v>
          </cell>
        </row>
        <row r="978">
          <cell r="B978" t="str">
            <v xml:space="preserve">   1.</v>
          </cell>
          <cell r="D978" t="str">
            <v>BAHAN</v>
          </cell>
        </row>
        <row r="979">
          <cell r="D979" t="str">
            <v>Tidak ada bahan yang diperlukan</v>
          </cell>
        </row>
        <row r="981">
          <cell r="B981" t="str">
            <v xml:space="preserve">   2.</v>
          </cell>
          <cell r="D981" t="str">
            <v>ALAT</v>
          </cell>
        </row>
        <row r="983">
          <cell r="B983" t="str">
            <v xml:space="preserve">   2.a.</v>
          </cell>
          <cell r="D983" t="str">
            <v>COMPRESSOR, ASPHALT CUTTER DAN JACK HAMMER</v>
          </cell>
          <cell r="I983" t="str">
            <v>(E10)</v>
          </cell>
        </row>
        <row r="984">
          <cell r="D984" t="str">
            <v>Produksi per jam</v>
          </cell>
          <cell r="I984" t="str">
            <v>Q1</v>
          </cell>
          <cell r="J984">
            <v>13</v>
          </cell>
          <cell r="K984" t="str">
            <v>M3/Jam</v>
          </cell>
        </row>
        <row r="986">
          <cell r="D986" t="str">
            <v>Koefisien Alat / M3</v>
          </cell>
          <cell r="F986" t="str">
            <v xml:space="preserve"> =  1  :  Q1</v>
          </cell>
          <cell r="J986">
            <v>7.6923076923076927E-2</v>
          </cell>
        </row>
        <row r="988">
          <cell r="B988" t="str">
            <v>2.b.</v>
          </cell>
          <cell r="D988" t="str">
            <v>DUMP TRUCK</v>
          </cell>
          <cell r="I988" t="str">
            <v>(E09)</v>
          </cell>
        </row>
        <row r="989">
          <cell r="D989" t="str">
            <v>Kapasitas Bak</v>
          </cell>
          <cell r="I989" t="str">
            <v>V</v>
          </cell>
          <cell r="J989">
            <v>12</v>
          </cell>
          <cell r="K989" t="str">
            <v>M3</v>
          </cell>
        </row>
        <row r="990">
          <cell r="D990" t="str">
            <v>Faktor Efesiensi Alat</v>
          </cell>
          <cell r="I990" t="str">
            <v>Fa</v>
          </cell>
          <cell r="J990">
            <v>0.8</v>
          </cell>
          <cell r="K990" t="str">
            <v>-</v>
          </cell>
        </row>
        <row r="991">
          <cell r="D991" t="str">
            <v>Kecepatan rata-rata bermuatan</v>
          </cell>
          <cell r="I991" t="str">
            <v>v1</v>
          </cell>
          <cell r="J991">
            <v>45</v>
          </cell>
          <cell r="K991" t="str">
            <v>Km/jam</v>
          </cell>
        </row>
        <row r="992">
          <cell r="D992" t="str">
            <v>Kecepatan rata-rata Kosong</v>
          </cell>
          <cell r="I992" t="str">
            <v>v2</v>
          </cell>
          <cell r="J992">
            <v>60</v>
          </cell>
          <cell r="K992" t="str">
            <v>Km/jam</v>
          </cell>
        </row>
        <row r="993">
          <cell r="D993" t="str">
            <v>Waktu Wiklus</v>
          </cell>
          <cell r="I993" t="str">
            <v>Ts1</v>
          </cell>
        </row>
        <row r="994">
          <cell r="D994" t="str">
            <v>- Waktu tempuh isi</v>
          </cell>
          <cell r="F994" t="str">
            <v>= (L : V1) x 60</v>
          </cell>
          <cell r="I994" t="str">
            <v>T1</v>
          </cell>
          <cell r="J994">
            <v>0.53333333333333333</v>
          </cell>
          <cell r="K994" t="str">
            <v>Menit</v>
          </cell>
        </row>
        <row r="995">
          <cell r="D995" t="str">
            <v>- Waktu tempuh Kosong</v>
          </cell>
          <cell r="F995" t="str">
            <v>= (L : V2) x 60</v>
          </cell>
          <cell r="I995" t="str">
            <v>T2</v>
          </cell>
          <cell r="J995">
            <v>0.4</v>
          </cell>
          <cell r="K995" t="str">
            <v>Menit</v>
          </cell>
        </row>
        <row r="996">
          <cell r="D996" t="str">
            <v>- Waktu muat</v>
          </cell>
          <cell r="F996" t="str">
            <v>= (L : Q1) x 60</v>
          </cell>
          <cell r="I996" t="str">
            <v>T3</v>
          </cell>
          <cell r="J996">
            <v>55.384615384615387</v>
          </cell>
          <cell r="K996" t="str">
            <v>Menit</v>
          </cell>
        </row>
        <row r="997">
          <cell r="D997" t="str">
            <v>- Lain-lain</v>
          </cell>
          <cell r="I997" t="str">
            <v>T4</v>
          </cell>
          <cell r="J997">
            <v>2</v>
          </cell>
          <cell r="K997" t="str">
            <v>Menit</v>
          </cell>
        </row>
        <row r="998">
          <cell r="I998" t="str">
            <v>Ts1</v>
          </cell>
          <cell r="J998">
            <v>58.317948717948717</v>
          </cell>
          <cell r="K998" t="str">
            <v>Menit</v>
          </cell>
        </row>
        <row r="1000">
          <cell r="D1000" t="str">
            <v>Kapasitas Produksi / Jam</v>
          </cell>
          <cell r="G1000" t="str">
            <v>V x Fa x 60</v>
          </cell>
          <cell r="I1000" t="str">
            <v>Q2</v>
          </cell>
          <cell r="J1000">
            <v>8.2307421737601132</v>
          </cell>
          <cell r="K1000" t="str">
            <v>M3/jam</v>
          </cell>
        </row>
        <row r="1001">
          <cell r="G1001" t="str">
            <v>Fk x Ts1</v>
          </cell>
        </row>
        <row r="1003">
          <cell r="D1003" t="str">
            <v>Koefisien alat / M3</v>
          </cell>
          <cell r="E1003" t="str">
            <v>= 1 : Q2</v>
          </cell>
          <cell r="I1003" t="str">
            <v>(E08)</v>
          </cell>
          <cell r="J1003">
            <v>0.12149572649572649</v>
          </cell>
          <cell r="K1003" t="str">
            <v>Jam</v>
          </cell>
        </row>
        <row r="1005">
          <cell r="B1005" t="str">
            <v>2.c.</v>
          </cell>
          <cell r="D1005" t="str">
            <v>ALAT BANTU</v>
          </cell>
        </row>
        <row r="1006">
          <cell r="D1006" t="str">
            <v>Diperlukan alat-alat bantu kecil</v>
          </cell>
        </row>
        <row r="1007">
          <cell r="D1007" t="str">
            <v>- Linggis</v>
          </cell>
          <cell r="E1007" t="str">
            <v>=</v>
          </cell>
          <cell r="F1007" t="str">
            <v>2 buah</v>
          </cell>
        </row>
        <row r="1008">
          <cell r="D1008" t="str">
            <v>- Cangkul</v>
          </cell>
          <cell r="E1008" t="str">
            <v>=</v>
          </cell>
          <cell r="F1008" t="str">
            <v>2 buah</v>
          </cell>
        </row>
        <row r="1009">
          <cell r="D1009" t="str">
            <v>- Gerobak Dorong</v>
          </cell>
          <cell r="E1009" t="str">
            <v>=</v>
          </cell>
          <cell r="F1009" t="str">
            <v>1 buah</v>
          </cell>
        </row>
        <row r="1011">
          <cell r="B1011" t="str">
            <v>3.</v>
          </cell>
          <cell r="D1011" t="str">
            <v>TENAGA</v>
          </cell>
        </row>
        <row r="1012">
          <cell r="D1012" t="str">
            <v>Produksi Menentukan</v>
          </cell>
          <cell r="E1012" t="str">
            <v>:</v>
          </cell>
          <cell r="F1012" t="str">
            <v>JACK HAMMER</v>
          </cell>
          <cell r="I1012" t="str">
            <v>Q1</v>
          </cell>
          <cell r="J1012">
            <v>13</v>
          </cell>
          <cell r="K1012" t="str">
            <v>M3/jam</v>
          </cell>
        </row>
        <row r="1013">
          <cell r="D1013" t="str">
            <v>Produksi galian/hari</v>
          </cell>
          <cell r="E1013" t="str">
            <v>=</v>
          </cell>
          <cell r="F1013" t="str">
            <v>Tk x Q1</v>
          </cell>
          <cell r="I1013" t="str">
            <v>Qt</v>
          </cell>
          <cell r="J1013">
            <v>91</v>
          </cell>
          <cell r="K1013" t="str">
            <v>M3</v>
          </cell>
        </row>
        <row r="1014">
          <cell r="D1014" t="str">
            <v>Kebutuhan Tenaga</v>
          </cell>
          <cell r="E1014" t="str">
            <v>:</v>
          </cell>
        </row>
        <row r="1015">
          <cell r="E1015" t="str">
            <v>-</v>
          </cell>
          <cell r="F1015" t="str">
            <v>Pekerja</v>
          </cell>
          <cell r="I1015" t="str">
            <v>P</v>
          </cell>
          <cell r="J1015">
            <v>6</v>
          </cell>
          <cell r="K1015" t="str">
            <v>orang</v>
          </cell>
        </row>
        <row r="1016">
          <cell r="E1016" t="str">
            <v>-</v>
          </cell>
          <cell r="F1016" t="str">
            <v>Mandor</v>
          </cell>
          <cell r="I1016" t="str">
            <v>M</v>
          </cell>
          <cell r="J1016">
            <v>1</v>
          </cell>
          <cell r="K1016" t="str">
            <v>orang</v>
          </cell>
        </row>
        <row r="1017">
          <cell r="D1017" t="str">
            <v>Koefisien tenaga / M3   :</v>
          </cell>
        </row>
        <row r="1018">
          <cell r="E1018" t="str">
            <v>-</v>
          </cell>
          <cell r="F1018" t="str">
            <v>Pekerja</v>
          </cell>
          <cell r="G1018" t="str">
            <v>= (Tk x P) : Qt</v>
          </cell>
          <cell r="I1018" t="str">
            <v>(L01)</v>
          </cell>
          <cell r="J1018">
            <v>0.46153846153846156</v>
          </cell>
          <cell r="K1018" t="str">
            <v>Jam</v>
          </cell>
        </row>
        <row r="1019">
          <cell r="E1019" t="str">
            <v>-</v>
          </cell>
          <cell r="F1019" t="str">
            <v>Mandor</v>
          </cell>
          <cell r="G1019" t="str">
            <v>= (Tk x M) : Qt</v>
          </cell>
          <cell r="I1019" t="str">
            <v>(L03)</v>
          </cell>
          <cell r="J1019">
            <v>7.6923076923076927E-2</v>
          </cell>
          <cell r="K1019" t="str">
            <v>Jam</v>
          </cell>
        </row>
        <row r="1021">
          <cell r="D1021" t="str">
            <v>HARGA DASAR SATUAN UPAH, BAHAN DAN ALAT</v>
          </cell>
        </row>
        <row r="1022">
          <cell r="D1022" t="str">
            <v>Lihat lampiran.</v>
          </cell>
        </row>
        <row r="1025">
          <cell r="B1025" t="str">
            <v xml:space="preserve"> URAIAN ANALISA HARGA SATUAN</v>
          </cell>
        </row>
        <row r="1026">
          <cell r="B1026" t="str">
            <v>ITEM PEMBAYARAN NO.</v>
          </cell>
          <cell r="E1026" t="str">
            <v>:  3.2 (1)</v>
          </cell>
        </row>
        <row r="1027">
          <cell r="B1027" t="str">
            <v>JENIS PEKERJAAN</v>
          </cell>
          <cell r="E1027" t="str">
            <v>:  TIMBUNAN BIASA</v>
          </cell>
        </row>
        <row r="1028">
          <cell r="B1028" t="str">
            <v>SATUAN PEMBAYARAN</v>
          </cell>
          <cell r="E1028" t="str">
            <v>:  M3</v>
          </cell>
        </row>
        <row r="1030">
          <cell r="B1030" t="str">
            <v>NO.</v>
          </cell>
          <cell r="D1030" t="str">
            <v>U R A I A N</v>
          </cell>
          <cell r="I1030" t="str">
            <v>KODE</v>
          </cell>
          <cell r="J1030" t="str">
            <v>KOEF.</v>
          </cell>
          <cell r="K1030" t="str">
            <v>SATUAN</v>
          </cell>
          <cell r="L1030" t="str">
            <v>KETERANGAN</v>
          </cell>
        </row>
        <row r="1032">
          <cell r="B1032" t="str">
            <v>I.</v>
          </cell>
          <cell r="D1032" t="str">
            <v>ASUMSI</v>
          </cell>
        </row>
        <row r="1033">
          <cell r="B1033">
            <v>1</v>
          </cell>
          <cell r="D1033" t="str">
            <v>Pekerjaan dilakukan secara Mekanik</v>
          </cell>
        </row>
        <row r="1034">
          <cell r="B1034">
            <v>2</v>
          </cell>
          <cell r="D1034" t="str">
            <v>Lokasi pekerjaan sepanjang jalan</v>
          </cell>
        </row>
        <row r="1035">
          <cell r="B1035">
            <v>3</v>
          </cell>
          <cell r="D1035" t="str">
            <v>Kondisi Jalan   :  sedang / baik</v>
          </cell>
        </row>
        <row r="1036">
          <cell r="B1036">
            <v>4</v>
          </cell>
          <cell r="D1036" t="str">
            <v>Jam kerja efektif per-hari</v>
          </cell>
          <cell r="I1036" t="str">
            <v>Tk</v>
          </cell>
          <cell r="J1036">
            <v>7</v>
          </cell>
          <cell r="K1036" t="str">
            <v>Jam</v>
          </cell>
        </row>
        <row r="1037">
          <cell r="B1037">
            <v>5</v>
          </cell>
          <cell r="D1037" t="str">
            <v>Faktor pengembangan bahan</v>
          </cell>
          <cell r="I1037" t="str">
            <v>Fk</v>
          </cell>
          <cell r="J1037">
            <v>1.2</v>
          </cell>
          <cell r="K1037" t="str">
            <v>-</v>
          </cell>
        </row>
        <row r="1038">
          <cell r="B1038">
            <v>6</v>
          </cell>
          <cell r="D1038" t="str">
            <v>Tebal hamparan padat</v>
          </cell>
          <cell r="I1038" t="str">
            <v>t</v>
          </cell>
          <cell r="J1038">
            <v>0.15</v>
          </cell>
          <cell r="K1038" t="str">
            <v>M'</v>
          </cell>
        </row>
        <row r="1040">
          <cell r="B1040" t="str">
            <v>II.</v>
          </cell>
          <cell r="D1040" t="str">
            <v>METHODE PELAKSANAAN</v>
          </cell>
        </row>
        <row r="1041">
          <cell r="B1041">
            <v>1</v>
          </cell>
          <cell r="D1041" t="str">
            <v>Excavator memuat ke dalam Dump Truck</v>
          </cell>
        </row>
        <row r="1042">
          <cell r="B1042">
            <v>2</v>
          </cell>
          <cell r="D1042" t="str">
            <v>Dump Truck mengangkut ke lapangan dengan jarak</v>
          </cell>
        </row>
        <row r="1043">
          <cell r="D1043" t="str">
            <v>quarry ke lapangan</v>
          </cell>
          <cell r="I1043" t="str">
            <v>L</v>
          </cell>
          <cell r="J1043">
            <v>14</v>
          </cell>
          <cell r="K1043" t="str">
            <v>Km</v>
          </cell>
        </row>
        <row r="1044">
          <cell r="B1044">
            <v>3</v>
          </cell>
          <cell r="D1044" t="str">
            <v>Material dihampar dengan menggunakan Motor Grader</v>
          </cell>
        </row>
        <row r="1045">
          <cell r="B1045">
            <v>4</v>
          </cell>
          <cell r="D1045" t="str">
            <v>Hamparan material disiram air dengan Water Tank Truck</v>
          </cell>
        </row>
        <row r="1046">
          <cell r="D1046" t="str">
            <v>(sebelum pelaksanaan pemadatan) dan dipadatkan</v>
          </cell>
        </row>
        <row r="1047">
          <cell r="D1047" t="str">
            <v>dengan menggunakan Vibratory Roller</v>
          </cell>
        </row>
        <row r="1048">
          <cell r="B1048">
            <v>5</v>
          </cell>
          <cell r="D1048" t="str">
            <v>Selama pemadatan sekelompok pekerja  akan</v>
          </cell>
        </row>
        <row r="1049">
          <cell r="D1049" t="str">
            <v>merapikan tepi hamparan dan level permukaan</v>
          </cell>
        </row>
        <row r="1050">
          <cell r="D1050" t="str">
            <v>dengan menggunakan alat bantu</v>
          </cell>
        </row>
        <row r="1052">
          <cell r="B1052" t="str">
            <v>III.</v>
          </cell>
          <cell r="D1052" t="str">
            <v>PEMAKAIAN BAHAN, ALAT DAN TENAGA</v>
          </cell>
        </row>
        <row r="1053">
          <cell r="B1053" t="str">
            <v xml:space="preserve">   1.</v>
          </cell>
          <cell r="D1053" t="str">
            <v>BAHAN</v>
          </cell>
        </row>
        <row r="1054">
          <cell r="B1054" t="str">
            <v>1.a.</v>
          </cell>
          <cell r="D1054" t="str">
            <v>Bahan Timbun Biasa</v>
          </cell>
          <cell r="F1054" t="str">
            <v xml:space="preserve"> =  1 x  Fk</v>
          </cell>
          <cell r="I1054" t="str">
            <v>(M08)</v>
          </cell>
          <cell r="J1054">
            <v>1.2</v>
          </cell>
          <cell r="K1054" t="str">
            <v>M3</v>
          </cell>
        </row>
        <row r="1056">
          <cell r="B1056" t="str">
            <v xml:space="preserve">   2.</v>
          </cell>
          <cell r="D1056" t="str">
            <v>ALAT</v>
          </cell>
        </row>
        <row r="1057">
          <cell r="B1057" t="str">
            <v>2.a.</v>
          </cell>
          <cell r="D1057" t="str">
            <v>WHELL LOADER</v>
          </cell>
          <cell r="I1057" t="str">
            <v>(E15)</v>
          </cell>
        </row>
        <row r="1058">
          <cell r="D1058" t="str">
            <v>Kapasitas Bucket</v>
          </cell>
          <cell r="I1058" t="str">
            <v>V</v>
          </cell>
          <cell r="J1058">
            <v>2.5</v>
          </cell>
          <cell r="K1058" t="str">
            <v>M3</v>
          </cell>
        </row>
        <row r="1059">
          <cell r="D1059" t="str">
            <v>Faktor Bucket</v>
          </cell>
          <cell r="I1059" t="str">
            <v>Fb</v>
          </cell>
          <cell r="J1059">
            <v>0.9</v>
          </cell>
        </row>
        <row r="1060">
          <cell r="D1060" t="str">
            <v>Faktor efisiensi alat</v>
          </cell>
          <cell r="I1060" t="str">
            <v>Fa</v>
          </cell>
          <cell r="J1060">
            <v>0.8</v>
          </cell>
          <cell r="K1060" t="str">
            <v>-</v>
          </cell>
        </row>
        <row r="1061">
          <cell r="D1061" t="str">
            <v>Waktu Siklus</v>
          </cell>
          <cell r="I1061" t="str">
            <v>Ts1</v>
          </cell>
        </row>
        <row r="1062">
          <cell r="D1062" t="str">
            <v>- Muat</v>
          </cell>
          <cell r="I1062" t="str">
            <v>T1</v>
          </cell>
          <cell r="J1062">
            <v>0.6</v>
          </cell>
          <cell r="K1062" t="str">
            <v>menit</v>
          </cell>
        </row>
        <row r="1063">
          <cell r="D1063" t="str">
            <v>- Lain-lain</v>
          </cell>
          <cell r="I1063" t="str">
            <v>T2</v>
          </cell>
          <cell r="J1063">
            <v>0.5</v>
          </cell>
          <cell r="K1063" t="str">
            <v>menit</v>
          </cell>
        </row>
        <row r="1064">
          <cell r="I1064" t="str">
            <v>Ts1</v>
          </cell>
          <cell r="J1064">
            <v>1.1000000000000001</v>
          </cell>
          <cell r="K1064" t="str">
            <v>menit</v>
          </cell>
        </row>
        <row r="1066">
          <cell r="D1066" t="str">
            <v>Kapasitas Prod. / Jam =</v>
          </cell>
          <cell r="F1066" t="str">
            <v>(V x Fb x Fa x 60)</v>
          </cell>
          <cell r="I1066" t="str">
            <v>Q1</v>
          </cell>
          <cell r="J1066">
            <v>81.818181818181813</v>
          </cell>
          <cell r="K1066" t="str">
            <v>M3</v>
          </cell>
        </row>
        <row r="1067">
          <cell r="F1067" t="str">
            <v>Fk x Ts1</v>
          </cell>
        </row>
        <row r="1069">
          <cell r="D1069" t="str">
            <v>Koefisien alat / M3</v>
          </cell>
          <cell r="F1069" t="str">
            <v xml:space="preserve"> =   1 : Q1</v>
          </cell>
          <cell r="I1069" t="str">
            <v>(E19)</v>
          </cell>
          <cell r="J1069">
            <v>1.2222222222222223E-2</v>
          </cell>
          <cell r="K1069" t="str">
            <v>Jam</v>
          </cell>
        </row>
        <row r="1071">
          <cell r="B1071" t="str">
            <v>2.b.</v>
          </cell>
          <cell r="D1071" t="str">
            <v>DUMP TRUCK</v>
          </cell>
          <cell r="I1071" t="str">
            <v>(E08)</v>
          </cell>
        </row>
        <row r="1072">
          <cell r="D1072" t="str">
            <v>Kapasitas Bak</v>
          </cell>
          <cell r="I1072" t="str">
            <v>V</v>
          </cell>
          <cell r="J1072">
            <v>10</v>
          </cell>
          <cell r="K1072" t="str">
            <v>M3</v>
          </cell>
        </row>
        <row r="1073">
          <cell r="D1073" t="str">
            <v>Faktor Efesiensi Alat</v>
          </cell>
          <cell r="I1073" t="str">
            <v>Fa</v>
          </cell>
          <cell r="J1073">
            <v>0.8</v>
          </cell>
          <cell r="K1073" t="str">
            <v>-</v>
          </cell>
        </row>
        <row r="1074">
          <cell r="D1074" t="str">
            <v>Kecepatan rata-rata bermuatan</v>
          </cell>
          <cell r="I1074" t="str">
            <v>v1</v>
          </cell>
          <cell r="J1074">
            <v>45</v>
          </cell>
          <cell r="K1074" t="str">
            <v>Km/jam</v>
          </cell>
        </row>
        <row r="1075">
          <cell r="D1075" t="str">
            <v>Kecepatan rata-rata Kosong</v>
          </cell>
          <cell r="I1075" t="str">
            <v>v2</v>
          </cell>
          <cell r="J1075">
            <v>60</v>
          </cell>
          <cell r="K1075" t="str">
            <v>Km/jam</v>
          </cell>
        </row>
        <row r="1076">
          <cell r="D1076" t="str">
            <v>Waktu Wiklus</v>
          </cell>
          <cell r="I1076" t="str">
            <v>Ts2</v>
          </cell>
        </row>
        <row r="1077">
          <cell r="D1077" t="str">
            <v>- Waktu tempuh isi</v>
          </cell>
          <cell r="F1077" t="str">
            <v>= (L : V1) x 60</v>
          </cell>
          <cell r="I1077" t="str">
            <v>T1</v>
          </cell>
          <cell r="J1077">
            <v>18.666666666666668</v>
          </cell>
          <cell r="K1077" t="str">
            <v>Menit</v>
          </cell>
        </row>
        <row r="1078">
          <cell r="D1078" t="str">
            <v>- Waktu tempuh Kosong</v>
          </cell>
          <cell r="F1078" t="str">
            <v>= (L : V2) x 60</v>
          </cell>
          <cell r="I1078" t="str">
            <v>T2</v>
          </cell>
          <cell r="J1078">
            <v>14</v>
          </cell>
          <cell r="K1078" t="str">
            <v>Menit</v>
          </cell>
        </row>
        <row r="1079">
          <cell r="D1079" t="str">
            <v>- Lain-lain</v>
          </cell>
          <cell r="I1079" t="str">
            <v>T3</v>
          </cell>
          <cell r="J1079">
            <v>1</v>
          </cell>
          <cell r="K1079" t="str">
            <v>Menit</v>
          </cell>
        </row>
        <row r="1080">
          <cell r="I1080" t="str">
            <v>Ts2</v>
          </cell>
          <cell r="J1080">
            <v>33.666666666666671</v>
          </cell>
          <cell r="K1080" t="str">
            <v>Menit</v>
          </cell>
        </row>
        <row r="1082">
          <cell r="D1082" t="str">
            <v>Kapasitas Produksi / Jam</v>
          </cell>
          <cell r="G1082" t="str">
            <v>V x Fa x 60</v>
          </cell>
          <cell r="I1082" t="str">
            <v>Q2</v>
          </cell>
          <cell r="J1082">
            <v>11.881188118811879</v>
          </cell>
          <cell r="K1082" t="str">
            <v>M3</v>
          </cell>
        </row>
        <row r="1083">
          <cell r="G1083" t="str">
            <v>Fk x Ts2</v>
          </cell>
        </row>
        <row r="1085">
          <cell r="D1085" t="str">
            <v>Koefisien alat / M3</v>
          </cell>
          <cell r="E1085" t="str">
            <v>= 1 : Q2</v>
          </cell>
          <cell r="I1085" t="str">
            <v>(E08)</v>
          </cell>
          <cell r="J1085">
            <v>8.4166666666666681E-2</v>
          </cell>
          <cell r="K1085" t="str">
            <v>Jam</v>
          </cell>
        </row>
        <row r="1093">
          <cell r="L1093" t="str">
            <v>Bersambung</v>
          </cell>
        </row>
        <row r="1094">
          <cell r="B1094" t="str">
            <v xml:space="preserve"> URAIAN ANALISA HARGA SATUAN</v>
          </cell>
        </row>
        <row r="1095">
          <cell r="B1095" t="str">
            <v>ITEM PEMBAYARAN NO.</v>
          </cell>
          <cell r="E1095" t="str">
            <v>:  3.2 (1)</v>
          </cell>
        </row>
        <row r="1096">
          <cell r="B1096" t="str">
            <v>JENIS PEKERJAAN</v>
          </cell>
          <cell r="E1096" t="str">
            <v>:  TIMBUNAN BIASA</v>
          </cell>
        </row>
        <row r="1097">
          <cell r="B1097" t="str">
            <v>SATUAN PEMBAYARAN</v>
          </cell>
          <cell r="E1097" t="str">
            <v>:  M3</v>
          </cell>
        </row>
        <row r="1099">
          <cell r="B1099" t="str">
            <v>NO.</v>
          </cell>
          <cell r="D1099" t="str">
            <v>U R A I A N</v>
          </cell>
          <cell r="I1099" t="str">
            <v>KODE</v>
          </cell>
          <cell r="J1099" t="str">
            <v>KOEF.</v>
          </cell>
          <cell r="K1099" t="str">
            <v>SATUAN</v>
          </cell>
          <cell r="L1099" t="str">
            <v>KETERANGAN</v>
          </cell>
        </row>
        <row r="1101">
          <cell r="B1101" t="str">
            <v>2.c.</v>
          </cell>
          <cell r="D1101" t="str">
            <v>MOTOR GRADER</v>
          </cell>
          <cell r="I1101" t="str">
            <v>(E13)</v>
          </cell>
        </row>
        <row r="1102">
          <cell r="D1102" t="str">
            <v>Panjang Hamparan</v>
          </cell>
          <cell r="I1102" t="str">
            <v>Lh</v>
          </cell>
          <cell r="J1102">
            <v>50</v>
          </cell>
          <cell r="K1102" t="str">
            <v>M</v>
          </cell>
        </row>
        <row r="1103">
          <cell r="D1103" t="str">
            <v>Lebar Efektif Kerja Blade</v>
          </cell>
          <cell r="I1103" t="str">
            <v>B</v>
          </cell>
          <cell r="J1103">
            <v>2.4</v>
          </cell>
          <cell r="K1103" t="str">
            <v>M</v>
          </cell>
        </row>
        <row r="1104">
          <cell r="D1104" t="str">
            <v>Faktor Efesiensi Alat</v>
          </cell>
          <cell r="I1104" t="str">
            <v>Fa</v>
          </cell>
          <cell r="J1104">
            <v>0.8</v>
          </cell>
          <cell r="K1104" t="str">
            <v>-</v>
          </cell>
        </row>
        <row r="1105">
          <cell r="D1105" t="str">
            <v>Kecepatan rata-rata alat</v>
          </cell>
          <cell r="I1105" t="str">
            <v>V</v>
          </cell>
          <cell r="J1105">
            <v>5</v>
          </cell>
          <cell r="K1105" t="str">
            <v>Km/jam</v>
          </cell>
        </row>
        <row r="1106">
          <cell r="D1106" t="str">
            <v>Jumlah Lintasan</v>
          </cell>
          <cell r="I1106" t="str">
            <v>n</v>
          </cell>
          <cell r="J1106">
            <v>6</v>
          </cell>
          <cell r="K1106" t="str">
            <v>Lintasan</v>
          </cell>
        </row>
        <row r="1107">
          <cell r="D1107" t="str">
            <v>Waktu Wiklus</v>
          </cell>
          <cell r="I1107" t="str">
            <v>Ts3</v>
          </cell>
        </row>
        <row r="1108">
          <cell r="D1108" t="str">
            <v>- Perataan 1 x Lintasan</v>
          </cell>
          <cell r="F1108" t="str">
            <v>= Lh : (V x 1000) x 60</v>
          </cell>
          <cell r="I1108" t="str">
            <v>T1</v>
          </cell>
          <cell r="J1108">
            <v>0.6</v>
          </cell>
          <cell r="K1108" t="str">
            <v>Menit</v>
          </cell>
        </row>
        <row r="1109">
          <cell r="D1109" t="str">
            <v>- Lain-lain</v>
          </cell>
          <cell r="I1109" t="str">
            <v>T2</v>
          </cell>
          <cell r="J1109">
            <v>1</v>
          </cell>
          <cell r="K1109" t="str">
            <v>Menit</v>
          </cell>
        </row>
        <row r="1110">
          <cell r="I1110" t="str">
            <v>Ts3</v>
          </cell>
          <cell r="J1110">
            <v>1.6</v>
          </cell>
          <cell r="K1110" t="str">
            <v>Menit</v>
          </cell>
        </row>
        <row r="1112">
          <cell r="D1112" t="str">
            <v>Kapasitas Produksi / Jam</v>
          </cell>
          <cell r="G1112" t="str">
            <v>Lh x b x t xFa x 60</v>
          </cell>
          <cell r="I1112" t="str">
            <v>Q3</v>
          </cell>
          <cell r="J1112">
            <v>89.999999999999986</v>
          </cell>
          <cell r="K1112" t="str">
            <v>M3</v>
          </cell>
        </row>
        <row r="1113">
          <cell r="G1113" t="str">
            <v>n x Ts3</v>
          </cell>
        </row>
        <row r="1115">
          <cell r="D1115" t="str">
            <v>Koefisien alat / M3</v>
          </cell>
          <cell r="E1115" t="str">
            <v>= 1 : Q3</v>
          </cell>
          <cell r="I1115" t="str">
            <v>(E138)</v>
          </cell>
          <cell r="J1115">
            <v>1.1111111111111113E-2</v>
          </cell>
          <cell r="K1115" t="str">
            <v>Jam</v>
          </cell>
        </row>
        <row r="1117">
          <cell r="B1117" t="str">
            <v>2.d.</v>
          </cell>
          <cell r="D1117" t="str">
            <v>VIBRATORY ROLLER</v>
          </cell>
          <cell r="I1117" t="str">
            <v>(E19)</v>
          </cell>
        </row>
        <row r="1118">
          <cell r="D1118" t="str">
            <v>Kecepatan rata-rata alat</v>
          </cell>
          <cell r="I1118" t="str">
            <v>V</v>
          </cell>
          <cell r="J1118">
            <v>4</v>
          </cell>
          <cell r="K1118" t="str">
            <v>Km/jam</v>
          </cell>
        </row>
        <row r="1119">
          <cell r="D1119" t="str">
            <v>Lebar Efektif Pemadatan</v>
          </cell>
          <cell r="I1119" t="str">
            <v>b</v>
          </cell>
          <cell r="J1119">
            <v>1.2</v>
          </cell>
          <cell r="K1119" t="str">
            <v>M</v>
          </cell>
        </row>
        <row r="1120">
          <cell r="D1120" t="str">
            <v>Jumlah Lintasan</v>
          </cell>
          <cell r="I1120" t="str">
            <v>n</v>
          </cell>
          <cell r="J1120">
            <v>6</v>
          </cell>
          <cell r="K1120" t="str">
            <v>Lintasan</v>
          </cell>
        </row>
        <row r="1121">
          <cell r="D1121" t="str">
            <v>Faktor Efesiensi Alat</v>
          </cell>
          <cell r="I1121" t="str">
            <v>Fa</v>
          </cell>
          <cell r="J1121">
            <v>0.8</v>
          </cell>
          <cell r="K1121" t="str">
            <v>-</v>
          </cell>
        </row>
        <row r="1123">
          <cell r="D1123" t="str">
            <v>Kapasitas Produksi/Jam</v>
          </cell>
          <cell r="F1123" t="str">
            <v>(Vx1000) x b x t x Fa</v>
          </cell>
          <cell r="I1123" t="str">
            <v>Q4</v>
          </cell>
          <cell r="J1123">
            <v>96</v>
          </cell>
          <cell r="K1123" t="str">
            <v>M3</v>
          </cell>
        </row>
        <row r="1124">
          <cell r="F1124" t="str">
            <v>n</v>
          </cell>
        </row>
        <row r="1126">
          <cell r="D1126" t="str">
            <v>Koefisien alat / M3</v>
          </cell>
          <cell r="E1126" t="str">
            <v>= 1 : Q4</v>
          </cell>
          <cell r="I1126" t="str">
            <v>(E138)</v>
          </cell>
          <cell r="J1126">
            <v>1.0416666666666666E-2</v>
          </cell>
          <cell r="K1126" t="str">
            <v>Jam</v>
          </cell>
        </row>
        <row r="1128">
          <cell r="B1128" t="str">
            <v>2.e.</v>
          </cell>
          <cell r="D1128" t="str">
            <v>WATER TANK TRUCK</v>
          </cell>
          <cell r="I1128" t="str">
            <v>(E23)</v>
          </cell>
        </row>
        <row r="1129">
          <cell r="D1129" t="str">
            <v>Volume tangki air</v>
          </cell>
          <cell r="I1129" t="str">
            <v>V</v>
          </cell>
          <cell r="J1129">
            <v>4</v>
          </cell>
          <cell r="K1129" t="str">
            <v>M3</v>
          </cell>
        </row>
        <row r="1130">
          <cell r="D1130" t="str">
            <v>Kebutuhan air / M3 material padat</v>
          </cell>
          <cell r="I1130" t="str">
            <v>Wc</v>
          </cell>
          <cell r="J1130">
            <v>7.0000000000000007E-2</v>
          </cell>
          <cell r="K1130" t="str">
            <v>M3</v>
          </cell>
        </row>
        <row r="1131">
          <cell r="D1131" t="str">
            <v>Pengisian Tangki / jam</v>
          </cell>
          <cell r="I1131" t="str">
            <v>n</v>
          </cell>
          <cell r="J1131">
            <v>2</v>
          </cell>
          <cell r="K1131" t="str">
            <v>Kali/jam</v>
          </cell>
        </row>
        <row r="1132">
          <cell r="D1132" t="str">
            <v>Faktor efesiensi alat</v>
          </cell>
          <cell r="I1132" t="str">
            <v>Fa</v>
          </cell>
          <cell r="J1132">
            <v>0.8</v>
          </cell>
          <cell r="K1132" t="str">
            <v>-</v>
          </cell>
          <cell r="L1132" t="str">
            <v>Baik</v>
          </cell>
        </row>
        <row r="1134">
          <cell r="D1134" t="str">
            <v>Kapasitas Produksi / Jam   =</v>
          </cell>
          <cell r="G1134" t="str">
            <v>V x n x Fa</v>
          </cell>
          <cell r="I1134" t="str">
            <v>Q5</v>
          </cell>
          <cell r="J1134">
            <v>91.428571428571431</v>
          </cell>
          <cell r="K1134" t="str">
            <v>M3</v>
          </cell>
        </row>
        <row r="1135">
          <cell r="G1135" t="str">
            <v>Wc</v>
          </cell>
        </row>
        <row r="1137">
          <cell r="D1137" t="str">
            <v>Koefisien Alat / M3</v>
          </cell>
          <cell r="F1137" t="str">
            <v xml:space="preserve"> =  1  :  Q5</v>
          </cell>
          <cell r="I1137" t="str">
            <v>(E23)</v>
          </cell>
          <cell r="J1137">
            <v>1.0937499999999999E-2</v>
          </cell>
          <cell r="K1137" t="str">
            <v>Jam</v>
          </cell>
        </row>
        <row r="1139">
          <cell r="B1139" t="str">
            <v>2.f.</v>
          </cell>
          <cell r="D1139" t="str">
            <v>ALAT  BANTU</v>
          </cell>
        </row>
        <row r="1140">
          <cell r="D1140" t="str">
            <v>Diperlukan alat-alat bantu kecil</v>
          </cell>
          <cell r="L1140" t="str">
            <v>Lump Sump</v>
          </cell>
        </row>
        <row r="1141">
          <cell r="D1141" t="str">
            <v>- Sekop    =         3   buah</v>
          </cell>
        </row>
        <row r="1143">
          <cell r="B1143" t="str">
            <v xml:space="preserve">   3.</v>
          </cell>
          <cell r="D1143" t="str">
            <v>TENAGA</v>
          </cell>
        </row>
        <row r="1144">
          <cell r="D1144" t="str">
            <v>Produksi menentukan : Exavator</v>
          </cell>
          <cell r="I1144" t="str">
            <v>Q1</v>
          </cell>
          <cell r="J1144">
            <v>81.818181818181813</v>
          </cell>
          <cell r="K1144" t="str">
            <v>M3/Jam</v>
          </cell>
        </row>
        <row r="1145">
          <cell r="D1145" t="str">
            <v>Produksi Galian / hari  =  Tk x Q1</v>
          </cell>
          <cell r="I1145" t="str">
            <v>Qt</v>
          </cell>
          <cell r="J1145">
            <v>572.72727272727275</v>
          </cell>
          <cell r="K1145" t="str">
            <v>M3</v>
          </cell>
        </row>
        <row r="1146">
          <cell r="D1146" t="str">
            <v>Kebutuhan tenaga :</v>
          </cell>
        </row>
        <row r="1147">
          <cell r="E1147" t="str">
            <v>-</v>
          </cell>
          <cell r="F1147" t="str">
            <v>Pekerja</v>
          </cell>
          <cell r="I1147" t="str">
            <v>P</v>
          </cell>
          <cell r="J1147">
            <v>3</v>
          </cell>
          <cell r="K1147" t="str">
            <v>orang</v>
          </cell>
        </row>
        <row r="1148">
          <cell r="E1148" t="str">
            <v>-</v>
          </cell>
          <cell r="F1148" t="str">
            <v>Mandor</v>
          </cell>
          <cell r="I1148" t="str">
            <v>M</v>
          </cell>
          <cell r="J1148">
            <v>1</v>
          </cell>
          <cell r="K1148" t="str">
            <v>orang</v>
          </cell>
        </row>
        <row r="1151">
          <cell r="D1151" t="str">
            <v>Koefisien tenaga / M3   :</v>
          </cell>
        </row>
        <row r="1152">
          <cell r="E1152" t="str">
            <v>-</v>
          </cell>
          <cell r="F1152" t="str">
            <v>Pekerja</v>
          </cell>
          <cell r="G1152" t="str">
            <v>= (Tk x P) : Qt</v>
          </cell>
          <cell r="I1152" t="str">
            <v>(L01)</v>
          </cell>
          <cell r="J1152">
            <v>3.6666666666666667E-2</v>
          </cell>
          <cell r="K1152" t="str">
            <v>Jam</v>
          </cell>
        </row>
        <row r="1153">
          <cell r="E1153" t="str">
            <v>-</v>
          </cell>
          <cell r="F1153" t="str">
            <v>Mandor</v>
          </cell>
          <cell r="G1153" t="str">
            <v>= (Tk x M) : Qt</v>
          </cell>
          <cell r="I1153" t="str">
            <v>(L02)</v>
          </cell>
          <cell r="J1153">
            <v>1.2222222222222221E-2</v>
          </cell>
          <cell r="K1153" t="str">
            <v>Jam</v>
          </cell>
        </row>
        <row r="1155">
          <cell r="B1155" t="str">
            <v>4.</v>
          </cell>
          <cell r="D1155" t="str">
            <v>HARGA DASAR SATUAN UPAH, BAHAN DAN ALAT</v>
          </cell>
        </row>
        <row r="1156">
          <cell r="D1156" t="str">
            <v>Lihat lampiran.</v>
          </cell>
        </row>
        <row r="1162">
          <cell r="B1162" t="str">
            <v xml:space="preserve"> URAIAN ANALISA HARGA SATUAN</v>
          </cell>
        </row>
        <row r="1163">
          <cell r="B1163" t="str">
            <v>ITEM PEMBAYARAN NO.</v>
          </cell>
          <cell r="E1163" t="str">
            <v>:  3.2 (1)a</v>
          </cell>
        </row>
        <row r="1164">
          <cell r="B1164" t="str">
            <v>JENIS PEKERJAAN</v>
          </cell>
          <cell r="E1164" t="str">
            <v>:  TIMBUNAN BIASA DARI HASIL GALIAN</v>
          </cell>
        </row>
        <row r="1165">
          <cell r="B1165" t="str">
            <v>SATUAN PEMBAYARAN</v>
          </cell>
          <cell r="E1165" t="str">
            <v>:  M3</v>
          </cell>
        </row>
        <row r="1167">
          <cell r="B1167" t="str">
            <v>NO.</v>
          </cell>
          <cell r="D1167" t="str">
            <v>U R A I A N</v>
          </cell>
          <cell r="I1167" t="str">
            <v>KODE</v>
          </cell>
          <cell r="J1167" t="str">
            <v>KOEF.</v>
          </cell>
          <cell r="K1167" t="str">
            <v>SATUAN</v>
          </cell>
          <cell r="L1167" t="str">
            <v>KETERANGAN</v>
          </cell>
        </row>
        <row r="1169">
          <cell r="B1169" t="str">
            <v>I.</v>
          </cell>
          <cell r="D1169" t="str">
            <v>ASUMSI</v>
          </cell>
        </row>
        <row r="1170">
          <cell r="B1170">
            <v>1</v>
          </cell>
          <cell r="D1170" t="str">
            <v>Pekerjaan dilakukan secara Mekanik</v>
          </cell>
        </row>
        <row r="1171">
          <cell r="B1171">
            <v>2</v>
          </cell>
          <cell r="D1171" t="str">
            <v>Lokasi pekerjaan sepanjang jalan</v>
          </cell>
        </row>
        <row r="1172">
          <cell r="B1172">
            <v>3</v>
          </cell>
          <cell r="D1172" t="str">
            <v>Kondisi Jalan   :  sedang / baik</v>
          </cell>
        </row>
        <row r="1173">
          <cell r="B1173">
            <v>4</v>
          </cell>
          <cell r="D1173" t="str">
            <v>Jam kerja efektif per-hari</v>
          </cell>
          <cell r="I1173" t="str">
            <v>Tk</v>
          </cell>
          <cell r="J1173">
            <v>7</v>
          </cell>
          <cell r="K1173" t="str">
            <v>Jam</v>
          </cell>
        </row>
        <row r="1174">
          <cell r="B1174">
            <v>5</v>
          </cell>
          <cell r="D1174" t="str">
            <v>Faktor pengembangan bahan</v>
          </cell>
          <cell r="I1174" t="str">
            <v>Fk</v>
          </cell>
          <cell r="J1174">
            <v>1.2</v>
          </cell>
          <cell r="K1174" t="str">
            <v>-</v>
          </cell>
        </row>
        <row r="1175">
          <cell r="B1175">
            <v>6</v>
          </cell>
          <cell r="D1175" t="str">
            <v>Tebal hamparan padat</v>
          </cell>
          <cell r="I1175" t="str">
            <v>t</v>
          </cell>
          <cell r="J1175">
            <v>0.15</v>
          </cell>
          <cell r="K1175" t="str">
            <v>M'</v>
          </cell>
        </row>
        <row r="1177">
          <cell r="B1177" t="str">
            <v>II.</v>
          </cell>
          <cell r="D1177" t="str">
            <v>METHODE PELAKSANAAN</v>
          </cell>
        </row>
        <row r="1178">
          <cell r="B1178">
            <v>1</v>
          </cell>
          <cell r="D1178" t="str">
            <v>Excavator memuat ke dalam Dump Truck</v>
          </cell>
        </row>
        <row r="1179">
          <cell r="B1179">
            <v>2</v>
          </cell>
          <cell r="D1179" t="str">
            <v>Dump Truck mengangkut ke lapangan dengan jarak</v>
          </cell>
        </row>
        <row r="1180">
          <cell r="D1180" t="str">
            <v>quarry ke lapangan</v>
          </cell>
          <cell r="I1180" t="str">
            <v>L</v>
          </cell>
          <cell r="J1180">
            <v>0.8</v>
          </cell>
          <cell r="K1180" t="str">
            <v>Km</v>
          </cell>
        </row>
        <row r="1181">
          <cell r="B1181">
            <v>3</v>
          </cell>
          <cell r="D1181" t="str">
            <v>Material dihampar dengan menggunakan Motor Grader</v>
          </cell>
        </row>
        <row r="1182">
          <cell r="B1182">
            <v>4</v>
          </cell>
          <cell r="D1182" t="str">
            <v>Hamparan material disiram air dengan Water Tank Truck</v>
          </cell>
        </row>
        <row r="1183">
          <cell r="D1183" t="str">
            <v>(sebelum pelaksanaan pemadatan) dan dipadatkan</v>
          </cell>
        </row>
        <row r="1184">
          <cell r="D1184" t="str">
            <v>dengan menggunakan Vibratory Roller</v>
          </cell>
        </row>
        <row r="1185">
          <cell r="B1185">
            <v>5</v>
          </cell>
          <cell r="D1185" t="str">
            <v>Selama pemadatan sekelompok pekerja  akan</v>
          </cell>
        </row>
        <row r="1186">
          <cell r="D1186" t="str">
            <v>merapikan tepi hamparan dan level permukaan</v>
          </cell>
        </row>
        <row r="1187">
          <cell r="D1187" t="str">
            <v>dengan menggunakan alat bantu</v>
          </cell>
        </row>
        <row r="1189">
          <cell r="B1189" t="str">
            <v>III.</v>
          </cell>
          <cell r="D1189" t="str">
            <v>PEMAKAIAN BAHAN, ALAT DAN TENAGA</v>
          </cell>
        </row>
        <row r="1190">
          <cell r="B1190" t="str">
            <v xml:space="preserve">   1.</v>
          </cell>
          <cell r="D1190" t="str">
            <v>BAHAN</v>
          </cell>
        </row>
        <row r="1191">
          <cell r="B1191" t="str">
            <v>1.a.</v>
          </cell>
          <cell r="D1191" t="str">
            <v>Bahan Timbunan Biasa</v>
          </cell>
          <cell r="F1191" t="str">
            <v xml:space="preserve"> =  1 x  Fk</v>
          </cell>
          <cell r="I1191" t="str">
            <v>(M08)</v>
          </cell>
          <cell r="J1191">
            <v>1.2</v>
          </cell>
          <cell r="K1191" t="str">
            <v>M3</v>
          </cell>
        </row>
        <row r="1193">
          <cell r="B1193" t="str">
            <v xml:space="preserve">   2.</v>
          </cell>
          <cell r="D1193" t="str">
            <v>ALAT</v>
          </cell>
        </row>
        <row r="1194">
          <cell r="B1194" t="str">
            <v xml:space="preserve">   2.a.</v>
          </cell>
          <cell r="D1194" t="str">
            <v>EXCAVATOR</v>
          </cell>
          <cell r="I1194" t="str">
            <v>(E10)</v>
          </cell>
        </row>
        <row r="1195">
          <cell r="D1195" t="str">
            <v>Kapasitas Bucket</v>
          </cell>
          <cell r="I1195" t="str">
            <v>V</v>
          </cell>
          <cell r="J1195">
            <v>0.8</v>
          </cell>
          <cell r="K1195" t="str">
            <v>M3</v>
          </cell>
        </row>
        <row r="1196">
          <cell r="D1196" t="str">
            <v>Faktor Bucket</v>
          </cell>
          <cell r="I1196" t="str">
            <v>Fb</v>
          </cell>
          <cell r="J1196">
            <v>0.9</v>
          </cell>
          <cell r="K1196" t="str">
            <v>-</v>
          </cell>
        </row>
        <row r="1197">
          <cell r="D1197" t="str">
            <v>Faktor  Efisiensi alat</v>
          </cell>
          <cell r="I1197" t="str">
            <v>Fa</v>
          </cell>
          <cell r="J1197">
            <v>0.8</v>
          </cell>
          <cell r="K1197" t="str">
            <v>-</v>
          </cell>
        </row>
        <row r="1198">
          <cell r="D1198" t="str">
            <v>Waktu siklus</v>
          </cell>
          <cell r="I1198" t="str">
            <v>Ts1</v>
          </cell>
          <cell r="K1198" t="str">
            <v>menit</v>
          </cell>
        </row>
        <row r="1199">
          <cell r="D1199" t="str">
            <v>- Menggali / memuat</v>
          </cell>
          <cell r="I1199" t="str">
            <v>T1</v>
          </cell>
          <cell r="J1199">
            <v>0.4</v>
          </cell>
          <cell r="K1199" t="str">
            <v>menit</v>
          </cell>
        </row>
        <row r="1200">
          <cell r="D1200" t="str">
            <v>- Lain-lain</v>
          </cell>
          <cell r="I1200" t="str">
            <v>T2</v>
          </cell>
          <cell r="J1200">
            <v>0.3</v>
          </cell>
          <cell r="K1200" t="str">
            <v>menit</v>
          </cell>
        </row>
        <row r="1201">
          <cell r="I1201" t="str">
            <v>Ts1</v>
          </cell>
          <cell r="J1201">
            <v>0.7</v>
          </cell>
          <cell r="K1201" t="str">
            <v>menit</v>
          </cell>
        </row>
        <row r="1203">
          <cell r="D1203" t="str">
            <v>Kap. Prod. / jam =</v>
          </cell>
          <cell r="F1203" t="str">
            <v>V  x Fb x Fa x Bim x 60</v>
          </cell>
          <cell r="I1203" t="str">
            <v>Q1</v>
          </cell>
          <cell r="J1203">
            <v>41.142857142857146</v>
          </cell>
          <cell r="K1203" t="str">
            <v>M3/Jam</v>
          </cell>
        </row>
        <row r="1204">
          <cell r="F1204" t="str">
            <v>Ts1xFk</v>
          </cell>
          <cell r="G1204" t="str">
            <v/>
          </cell>
        </row>
        <row r="1206">
          <cell r="D1206" t="str">
            <v>Koefisien Alat / M3</v>
          </cell>
          <cell r="F1206" t="str">
            <v xml:space="preserve"> =  1  :  Q1</v>
          </cell>
          <cell r="I1206" t="str">
            <v>(E10)</v>
          </cell>
          <cell r="J1206">
            <v>2.4305555555555552E-2</v>
          </cell>
          <cell r="K1206" t="str">
            <v>Jam</v>
          </cell>
        </row>
        <row r="1208">
          <cell r="B1208" t="str">
            <v>2.b.</v>
          </cell>
          <cell r="D1208" t="str">
            <v>DUMP TRUCK</v>
          </cell>
          <cell r="I1208" t="str">
            <v>(E08)</v>
          </cell>
        </row>
        <row r="1209">
          <cell r="D1209" t="str">
            <v>Kapasitas Bak</v>
          </cell>
          <cell r="I1209" t="str">
            <v>V</v>
          </cell>
          <cell r="J1209">
            <v>12</v>
          </cell>
          <cell r="K1209" t="str">
            <v>M3</v>
          </cell>
        </row>
        <row r="1210">
          <cell r="D1210" t="str">
            <v>Faktor Efesiensi Alat</v>
          </cell>
          <cell r="I1210" t="str">
            <v>Fa</v>
          </cell>
          <cell r="J1210">
            <v>0.8</v>
          </cell>
          <cell r="K1210" t="str">
            <v>-</v>
          </cell>
        </row>
        <row r="1211">
          <cell r="D1211" t="str">
            <v>Kecepatan rata-rata bermuatan</v>
          </cell>
          <cell r="I1211" t="str">
            <v>v1</v>
          </cell>
          <cell r="J1211">
            <v>45</v>
          </cell>
          <cell r="K1211" t="str">
            <v>Km/jam</v>
          </cell>
        </row>
        <row r="1212">
          <cell r="D1212" t="str">
            <v>Kecepatan rata-rata Kosong</v>
          </cell>
          <cell r="I1212" t="str">
            <v>v2</v>
          </cell>
          <cell r="J1212">
            <v>60</v>
          </cell>
          <cell r="K1212" t="str">
            <v>Km/jam</v>
          </cell>
        </row>
        <row r="1213">
          <cell r="D1213" t="str">
            <v>Waktu Wiklus</v>
          </cell>
          <cell r="I1213" t="str">
            <v>Ts2</v>
          </cell>
        </row>
        <row r="1214">
          <cell r="D1214" t="str">
            <v>- Waktu tempuh isi</v>
          </cell>
          <cell r="F1214" t="str">
            <v>= (L : V1) x 60</v>
          </cell>
          <cell r="I1214" t="str">
            <v>T1</v>
          </cell>
          <cell r="J1214">
            <v>1.0666666666666667</v>
          </cell>
          <cell r="K1214" t="str">
            <v>Menit</v>
          </cell>
        </row>
        <row r="1215">
          <cell r="D1215" t="str">
            <v>- Waktu tempuh Kosong</v>
          </cell>
          <cell r="F1215" t="str">
            <v>= (L : V2) x 60</v>
          </cell>
          <cell r="I1215" t="str">
            <v>T2</v>
          </cell>
          <cell r="J1215">
            <v>0.8</v>
          </cell>
          <cell r="K1215" t="str">
            <v>Menit</v>
          </cell>
        </row>
        <row r="1216">
          <cell r="D1216" t="str">
            <v>- Lain-lain</v>
          </cell>
          <cell r="I1216" t="str">
            <v>T3</v>
          </cell>
          <cell r="J1216">
            <v>2</v>
          </cell>
          <cell r="K1216" t="str">
            <v>Menit</v>
          </cell>
        </row>
        <row r="1217">
          <cell r="I1217" t="str">
            <v>Ts2</v>
          </cell>
          <cell r="J1217">
            <v>3.8666666666666667</v>
          </cell>
          <cell r="K1217" t="str">
            <v>Menit</v>
          </cell>
        </row>
        <row r="1219">
          <cell r="D1219" t="str">
            <v>Kapasitas Produksi / Jam</v>
          </cell>
          <cell r="G1219" t="str">
            <v>V x Fa x 60</v>
          </cell>
          <cell r="I1219" t="str">
            <v>Q2</v>
          </cell>
          <cell r="J1219">
            <v>124.13793103448279</v>
          </cell>
          <cell r="K1219" t="str">
            <v>M3</v>
          </cell>
        </row>
        <row r="1220">
          <cell r="G1220" t="str">
            <v>Fk x Ts2</v>
          </cell>
        </row>
        <row r="1222">
          <cell r="D1222" t="str">
            <v>Koefisien alat / M3</v>
          </cell>
          <cell r="E1222" t="str">
            <v>= 1 : Q2</v>
          </cell>
          <cell r="I1222" t="str">
            <v>(E08)</v>
          </cell>
          <cell r="J1222">
            <v>8.0555555555555537E-3</v>
          </cell>
          <cell r="K1222" t="str">
            <v>Jam</v>
          </cell>
        </row>
        <row r="1230">
          <cell r="L1230" t="str">
            <v>Bersambung</v>
          </cell>
        </row>
        <row r="1231">
          <cell r="B1231" t="str">
            <v xml:space="preserve"> URAIAN ANALISA HARGA SATUAN</v>
          </cell>
        </row>
        <row r="1232">
          <cell r="B1232" t="str">
            <v>ITEM PEMBAYARAN NO.</v>
          </cell>
          <cell r="E1232" t="str">
            <v>:  3.2 (1)a</v>
          </cell>
        </row>
        <row r="1233">
          <cell r="B1233" t="str">
            <v>JENIS PEKERJAAN</v>
          </cell>
          <cell r="E1233" t="str">
            <v>:  TIMBUNAN BIASA DARI HASIL GALIAN</v>
          </cell>
        </row>
        <row r="1234">
          <cell r="B1234" t="str">
            <v>SATUAN PEMBAYARAN</v>
          </cell>
          <cell r="E1234" t="str">
            <v>:  M3</v>
          </cell>
        </row>
        <row r="1236">
          <cell r="B1236" t="str">
            <v>NO.</v>
          </cell>
          <cell r="D1236" t="str">
            <v>U R A I A N</v>
          </cell>
          <cell r="I1236" t="str">
            <v>KODE</v>
          </cell>
          <cell r="J1236" t="str">
            <v>KOEF.</v>
          </cell>
          <cell r="K1236" t="str">
            <v>SATUAN</v>
          </cell>
          <cell r="L1236" t="str">
            <v>KETERANGAN</v>
          </cell>
        </row>
        <row r="1238">
          <cell r="B1238" t="str">
            <v>2.c.</v>
          </cell>
          <cell r="D1238" t="str">
            <v>MOTOR GRADER</v>
          </cell>
          <cell r="I1238" t="str">
            <v>(E13)</v>
          </cell>
        </row>
        <row r="1239">
          <cell r="D1239" t="str">
            <v>Panjang Hamparan</v>
          </cell>
          <cell r="I1239" t="str">
            <v>Lh</v>
          </cell>
          <cell r="J1239">
            <v>50</v>
          </cell>
          <cell r="K1239" t="str">
            <v>M</v>
          </cell>
        </row>
        <row r="1240">
          <cell r="D1240" t="str">
            <v>Lebar Efektif Kerja Blade</v>
          </cell>
          <cell r="I1240" t="str">
            <v>B</v>
          </cell>
          <cell r="J1240">
            <v>2.4</v>
          </cell>
          <cell r="K1240" t="str">
            <v>M</v>
          </cell>
        </row>
        <row r="1241">
          <cell r="D1241" t="str">
            <v>Faktor Efesiensi Alat</v>
          </cell>
          <cell r="I1241" t="str">
            <v>Fa</v>
          </cell>
          <cell r="J1241">
            <v>0.8</v>
          </cell>
          <cell r="K1241" t="str">
            <v>-</v>
          </cell>
        </row>
        <row r="1242">
          <cell r="D1242" t="str">
            <v>Kecepatan rata-rata alat</v>
          </cell>
          <cell r="I1242" t="str">
            <v>V</v>
          </cell>
          <cell r="J1242">
            <v>5</v>
          </cell>
          <cell r="K1242" t="str">
            <v>Km/jam</v>
          </cell>
        </row>
        <row r="1243">
          <cell r="D1243" t="str">
            <v>Jumlah Lintasan</v>
          </cell>
          <cell r="I1243" t="str">
            <v>n</v>
          </cell>
          <cell r="J1243">
            <v>6</v>
          </cell>
          <cell r="K1243" t="str">
            <v>Lintasan</v>
          </cell>
        </row>
        <row r="1244">
          <cell r="D1244" t="str">
            <v>Waktu Wiklus</v>
          </cell>
          <cell r="I1244" t="str">
            <v>Ts3</v>
          </cell>
        </row>
        <row r="1245">
          <cell r="D1245" t="str">
            <v>- Perataan 1 x Lintasan</v>
          </cell>
          <cell r="F1245" t="str">
            <v>= Lh : (V x 1000) x 60</v>
          </cell>
          <cell r="I1245" t="str">
            <v>T1</v>
          </cell>
          <cell r="J1245">
            <v>0.6</v>
          </cell>
          <cell r="K1245" t="str">
            <v>Menit</v>
          </cell>
        </row>
        <row r="1246">
          <cell r="D1246" t="str">
            <v>- Lain-lain</v>
          </cell>
          <cell r="I1246" t="str">
            <v>T2</v>
          </cell>
          <cell r="J1246">
            <v>1</v>
          </cell>
          <cell r="K1246" t="str">
            <v>Menit</v>
          </cell>
        </row>
        <row r="1247">
          <cell r="I1247" t="str">
            <v>Ts3</v>
          </cell>
          <cell r="J1247">
            <v>1.6</v>
          </cell>
          <cell r="K1247" t="str">
            <v>Menit</v>
          </cell>
        </row>
        <row r="1249">
          <cell r="D1249" t="str">
            <v>Kapasitas Produksi / Jam</v>
          </cell>
          <cell r="G1249" t="str">
            <v>Lh x b x t xFa x 60</v>
          </cell>
          <cell r="I1249" t="str">
            <v>Q3</v>
          </cell>
          <cell r="J1249">
            <v>89.999999999999986</v>
          </cell>
          <cell r="K1249" t="str">
            <v>M3</v>
          </cell>
        </row>
        <row r="1250">
          <cell r="G1250" t="str">
            <v>n x Ts3</v>
          </cell>
        </row>
        <row r="1252">
          <cell r="D1252" t="str">
            <v>Koefisien alat / M3</v>
          </cell>
          <cell r="E1252" t="str">
            <v>= 1 : Q3</v>
          </cell>
          <cell r="I1252" t="str">
            <v>(E138)</v>
          </cell>
          <cell r="J1252">
            <v>1.1111111111111113E-2</v>
          </cell>
          <cell r="K1252" t="str">
            <v>Jam</v>
          </cell>
        </row>
        <row r="1254">
          <cell r="B1254" t="str">
            <v>2.d.</v>
          </cell>
          <cell r="D1254" t="str">
            <v>VIBRATORY ROLLER</v>
          </cell>
          <cell r="I1254" t="str">
            <v>(E19)</v>
          </cell>
        </row>
        <row r="1255">
          <cell r="D1255" t="str">
            <v>Kecepatan rata-rata alat</v>
          </cell>
          <cell r="I1255" t="str">
            <v>V</v>
          </cell>
          <cell r="J1255">
            <v>4</v>
          </cell>
          <cell r="K1255" t="str">
            <v>Km/jam</v>
          </cell>
        </row>
        <row r="1256">
          <cell r="D1256" t="str">
            <v>Lebar Efektif Pemadatan</v>
          </cell>
          <cell r="I1256" t="str">
            <v>b</v>
          </cell>
          <cell r="J1256">
            <v>1.2</v>
          </cell>
          <cell r="K1256" t="str">
            <v>M</v>
          </cell>
        </row>
        <row r="1257">
          <cell r="D1257" t="str">
            <v>Jumlah Lintasan</v>
          </cell>
          <cell r="I1257" t="str">
            <v>n</v>
          </cell>
          <cell r="J1257">
            <v>6</v>
          </cell>
          <cell r="K1257" t="str">
            <v>Lintasan</v>
          </cell>
        </row>
        <row r="1258">
          <cell r="D1258" t="str">
            <v>Faktor Efesiensi Alat</v>
          </cell>
          <cell r="I1258" t="str">
            <v>Fa</v>
          </cell>
          <cell r="J1258">
            <v>0.8</v>
          </cell>
          <cell r="K1258" t="str">
            <v>-</v>
          </cell>
        </row>
        <row r="1260">
          <cell r="D1260" t="str">
            <v>Kapasitas Produksi/Jam</v>
          </cell>
          <cell r="F1260" t="str">
            <v>(Vx1000) x b x t x Fa</v>
          </cell>
          <cell r="I1260" t="str">
            <v>Q4</v>
          </cell>
          <cell r="J1260">
            <v>96</v>
          </cell>
          <cell r="K1260" t="str">
            <v>M3</v>
          </cell>
        </row>
        <row r="1261">
          <cell r="F1261" t="str">
            <v>n</v>
          </cell>
        </row>
        <row r="1263">
          <cell r="D1263" t="str">
            <v>Koefisien alat / M3</v>
          </cell>
          <cell r="E1263" t="str">
            <v>= 1 : Q4</v>
          </cell>
          <cell r="I1263" t="str">
            <v>(E138)</v>
          </cell>
          <cell r="J1263">
            <v>1.0416666666666666E-2</v>
          </cell>
          <cell r="K1263" t="str">
            <v>Jam</v>
          </cell>
        </row>
        <row r="1265">
          <cell r="B1265" t="str">
            <v>2.e.</v>
          </cell>
          <cell r="D1265" t="str">
            <v>WATER TANK TRUCK</v>
          </cell>
          <cell r="I1265" t="str">
            <v>(E23)</v>
          </cell>
        </row>
        <row r="1266">
          <cell r="D1266" t="str">
            <v>Volume tangki air</v>
          </cell>
          <cell r="I1266" t="str">
            <v>V</v>
          </cell>
          <cell r="J1266">
            <v>4</v>
          </cell>
          <cell r="K1266" t="str">
            <v>M3</v>
          </cell>
        </row>
        <row r="1267">
          <cell r="D1267" t="str">
            <v>Kebutuhan air / M3 material padat</v>
          </cell>
          <cell r="I1267" t="str">
            <v>Wc</v>
          </cell>
          <cell r="J1267">
            <v>7.0000000000000007E-2</v>
          </cell>
          <cell r="K1267" t="str">
            <v>M3</v>
          </cell>
        </row>
        <row r="1268">
          <cell r="D1268" t="str">
            <v>Pengisian Tangki / jam</v>
          </cell>
          <cell r="I1268" t="str">
            <v>n</v>
          </cell>
          <cell r="J1268">
            <v>2</v>
          </cell>
          <cell r="K1268" t="str">
            <v>Kali/jam</v>
          </cell>
        </row>
        <row r="1269">
          <cell r="D1269" t="str">
            <v>Faktor efesiensi alat</v>
          </cell>
          <cell r="I1269" t="str">
            <v>Fa</v>
          </cell>
          <cell r="J1269">
            <v>0.8</v>
          </cell>
          <cell r="K1269" t="str">
            <v>-</v>
          </cell>
          <cell r="L1269" t="str">
            <v>Baik</v>
          </cell>
        </row>
        <row r="1271">
          <cell r="D1271" t="str">
            <v>Kapasitas Produksi / Jam   =</v>
          </cell>
          <cell r="G1271" t="str">
            <v>V x n x Fa</v>
          </cell>
          <cell r="I1271" t="str">
            <v>Q5</v>
          </cell>
          <cell r="J1271">
            <v>91.428571428571431</v>
          </cell>
          <cell r="K1271" t="str">
            <v>M3</v>
          </cell>
        </row>
        <row r="1272">
          <cell r="G1272" t="str">
            <v>Wc</v>
          </cell>
        </row>
        <row r="1274">
          <cell r="D1274" t="str">
            <v>Koefisien Alat / M3</v>
          </cell>
          <cell r="F1274" t="str">
            <v xml:space="preserve"> =  1  :  Q5</v>
          </cell>
          <cell r="I1274" t="str">
            <v>(E23)</v>
          </cell>
          <cell r="J1274">
            <v>1.0937499999999999E-2</v>
          </cell>
          <cell r="K1274" t="str">
            <v>Jam</v>
          </cell>
        </row>
        <row r="1276">
          <cell r="B1276" t="str">
            <v>2.f.</v>
          </cell>
          <cell r="D1276" t="str">
            <v>ALAT  BANTU</v>
          </cell>
        </row>
        <row r="1277">
          <cell r="D1277" t="str">
            <v>Diperlukan alat-alat bantu kecil</v>
          </cell>
          <cell r="L1277" t="str">
            <v>Lump Sump</v>
          </cell>
        </row>
        <row r="1278">
          <cell r="D1278" t="str">
            <v>- Sekop    =         3   buah</v>
          </cell>
        </row>
        <row r="1280">
          <cell r="B1280" t="str">
            <v xml:space="preserve">   3.</v>
          </cell>
          <cell r="D1280" t="str">
            <v>TENAGA</v>
          </cell>
        </row>
        <row r="1281">
          <cell r="D1281" t="str">
            <v>Produksi menentukan : Exavator</v>
          </cell>
          <cell r="I1281" t="str">
            <v>Q1</v>
          </cell>
          <cell r="J1281">
            <v>41.142857142857146</v>
          </cell>
          <cell r="K1281" t="str">
            <v>M3/Jam</v>
          </cell>
        </row>
        <row r="1282">
          <cell r="D1282" t="str">
            <v>Produksi Galian / hari  =  Tk x Q1</v>
          </cell>
          <cell r="I1282" t="str">
            <v>Qt</v>
          </cell>
          <cell r="J1282">
            <v>288</v>
          </cell>
          <cell r="K1282" t="str">
            <v>M3</v>
          </cell>
        </row>
        <row r="1283">
          <cell r="D1283" t="str">
            <v>Kebutuhan tenaga :</v>
          </cell>
        </row>
        <row r="1284">
          <cell r="E1284" t="str">
            <v>-</v>
          </cell>
          <cell r="F1284" t="str">
            <v>Pekerja</v>
          </cell>
          <cell r="I1284" t="str">
            <v>P</v>
          </cell>
          <cell r="J1284">
            <v>3</v>
          </cell>
          <cell r="K1284" t="str">
            <v>orang</v>
          </cell>
        </row>
        <row r="1285">
          <cell r="E1285" t="str">
            <v>-</v>
          </cell>
          <cell r="F1285" t="str">
            <v>Mandor</v>
          </cell>
          <cell r="I1285" t="str">
            <v>M</v>
          </cell>
          <cell r="J1285">
            <v>1</v>
          </cell>
          <cell r="K1285" t="str">
            <v>orang</v>
          </cell>
        </row>
        <row r="1288">
          <cell r="D1288" t="str">
            <v>Koefisien tenaga / M3   :</v>
          </cell>
        </row>
        <row r="1289">
          <cell r="E1289" t="str">
            <v>-</v>
          </cell>
          <cell r="F1289" t="str">
            <v>Pekerja</v>
          </cell>
          <cell r="G1289" t="str">
            <v>= (Tk x P) : Qt</v>
          </cell>
          <cell r="I1289" t="str">
            <v>(L01)</v>
          </cell>
          <cell r="J1289">
            <v>7.2916666666666671E-2</v>
          </cell>
          <cell r="K1289" t="str">
            <v>Jam</v>
          </cell>
        </row>
        <row r="1290">
          <cell r="E1290" t="str">
            <v>-</v>
          </cell>
          <cell r="F1290" t="str">
            <v>Mandor</v>
          </cell>
          <cell r="G1290" t="str">
            <v>= (Tk x M) : Qt</v>
          </cell>
          <cell r="I1290" t="str">
            <v>(L02)</v>
          </cell>
          <cell r="J1290">
            <v>2.4305555555555556E-2</v>
          </cell>
          <cell r="K1290" t="str">
            <v>Jam</v>
          </cell>
        </row>
        <row r="1292">
          <cell r="B1292" t="str">
            <v>4.</v>
          </cell>
          <cell r="D1292" t="str">
            <v>HARGA DASAR SATUAN UPAH, BAHAN DAN ALAT</v>
          </cell>
        </row>
        <row r="1293">
          <cell r="D1293" t="str">
            <v>Lihat lampiran.</v>
          </cell>
        </row>
        <row r="1299">
          <cell r="B1299" t="str">
            <v xml:space="preserve"> URAIAN ANALISA HARGA SATUAN</v>
          </cell>
        </row>
        <row r="1300">
          <cell r="B1300" t="str">
            <v>ITEM PEMBAYARAN NO.</v>
          </cell>
          <cell r="E1300" t="str">
            <v>:  3.2 (2)</v>
          </cell>
        </row>
        <row r="1301">
          <cell r="B1301" t="str">
            <v>JENIS PEKERJAAN</v>
          </cell>
          <cell r="E1301" t="str">
            <v>:  TIMBUNAN PILIHAN</v>
          </cell>
        </row>
        <row r="1302">
          <cell r="B1302" t="str">
            <v>SATUAN PEMBAYARAN</v>
          </cell>
          <cell r="E1302" t="str">
            <v>:  M3</v>
          </cell>
        </row>
        <row r="1304">
          <cell r="B1304" t="str">
            <v>NO.</v>
          </cell>
          <cell r="D1304" t="str">
            <v>U R A I A N</v>
          </cell>
          <cell r="I1304" t="str">
            <v>KODE</v>
          </cell>
          <cell r="J1304" t="str">
            <v>KOEF.</v>
          </cell>
          <cell r="K1304" t="str">
            <v>SATUAN</v>
          </cell>
          <cell r="L1304" t="str">
            <v>KETERANGAN</v>
          </cell>
        </row>
        <row r="1306">
          <cell r="B1306" t="str">
            <v>I.</v>
          </cell>
          <cell r="D1306" t="str">
            <v>ASUMSI</v>
          </cell>
        </row>
        <row r="1307">
          <cell r="B1307">
            <v>1</v>
          </cell>
          <cell r="D1307" t="str">
            <v>Pekerjaan dilakukan secara Mekanik</v>
          </cell>
        </row>
        <row r="1308">
          <cell r="B1308">
            <v>2</v>
          </cell>
          <cell r="D1308" t="str">
            <v>Lokasi pekerjaan sepanjang jalan</v>
          </cell>
        </row>
        <row r="1309">
          <cell r="B1309">
            <v>3</v>
          </cell>
          <cell r="D1309" t="str">
            <v>Kondisi Jalan   :  sedang / baik</v>
          </cell>
        </row>
        <row r="1310">
          <cell r="B1310">
            <v>4</v>
          </cell>
          <cell r="D1310" t="str">
            <v>Jam kerja efektif per-hari</v>
          </cell>
          <cell r="I1310" t="str">
            <v>Tk</v>
          </cell>
          <cell r="J1310">
            <v>7</v>
          </cell>
          <cell r="K1310" t="str">
            <v>Jam</v>
          </cell>
        </row>
        <row r="1311">
          <cell r="B1311">
            <v>5</v>
          </cell>
          <cell r="D1311" t="str">
            <v>Faktor pengembangan bahan</v>
          </cell>
          <cell r="I1311" t="str">
            <v>Fk</v>
          </cell>
          <cell r="J1311">
            <v>1.2</v>
          </cell>
          <cell r="K1311" t="str">
            <v>-</v>
          </cell>
        </row>
        <row r="1312">
          <cell r="B1312">
            <v>6</v>
          </cell>
          <cell r="D1312" t="str">
            <v>Tebal hamparan padat</v>
          </cell>
          <cell r="I1312" t="str">
            <v>t</v>
          </cell>
          <cell r="J1312">
            <v>0.2</v>
          </cell>
          <cell r="K1312" t="str">
            <v>M</v>
          </cell>
        </row>
        <row r="1314">
          <cell r="B1314" t="str">
            <v>II.</v>
          </cell>
          <cell r="D1314" t="str">
            <v>METHODE PELAKSANAAN</v>
          </cell>
        </row>
        <row r="1315">
          <cell r="B1315">
            <v>1</v>
          </cell>
          <cell r="D1315" t="str">
            <v>Excavator memuat ke dalam Dump Truck</v>
          </cell>
        </row>
        <row r="1316">
          <cell r="B1316">
            <v>2</v>
          </cell>
          <cell r="D1316" t="str">
            <v>Dump Truck mengangkut ke lapangan dengan jarak</v>
          </cell>
        </row>
        <row r="1317">
          <cell r="D1317" t="str">
            <v>quarry ke lapangan</v>
          </cell>
          <cell r="I1317" t="str">
            <v>L</v>
          </cell>
          <cell r="J1317">
            <v>30</v>
          </cell>
          <cell r="K1317" t="str">
            <v>Km</v>
          </cell>
        </row>
        <row r="1318">
          <cell r="B1318">
            <v>3</v>
          </cell>
          <cell r="D1318" t="str">
            <v>Material dihampar dengan menggunakan Motor Grader</v>
          </cell>
        </row>
        <row r="1319">
          <cell r="B1319">
            <v>4</v>
          </cell>
          <cell r="D1319" t="str">
            <v>Hamparan material disiram air dengan Water Tank Truck</v>
          </cell>
        </row>
        <row r="1320">
          <cell r="D1320" t="str">
            <v>(sebelum pelaksanaan pemadatan) dan dipadatkan</v>
          </cell>
        </row>
        <row r="1321">
          <cell r="D1321" t="str">
            <v>dengan menggunakan Vibratory Roller</v>
          </cell>
        </row>
        <row r="1322">
          <cell r="B1322">
            <v>5</v>
          </cell>
          <cell r="D1322" t="str">
            <v>Selama pemadatan sekelompok pekerja  akan</v>
          </cell>
        </row>
        <row r="1323">
          <cell r="D1323" t="str">
            <v>merapikan tepi hamparan dan level permukaan</v>
          </cell>
        </row>
        <row r="1324">
          <cell r="D1324" t="str">
            <v>dengan menggunakan alat bantu</v>
          </cell>
        </row>
        <row r="1326">
          <cell r="B1326" t="str">
            <v>III.</v>
          </cell>
          <cell r="D1326" t="str">
            <v>PEMAKAIAN BAHAN, ALAT DAN TENAGA</v>
          </cell>
        </row>
        <row r="1327">
          <cell r="B1327" t="str">
            <v xml:space="preserve">   1.</v>
          </cell>
          <cell r="D1327" t="str">
            <v>BAHAN</v>
          </cell>
        </row>
        <row r="1328">
          <cell r="B1328" t="str">
            <v>1.a.</v>
          </cell>
          <cell r="D1328" t="str">
            <v>Material Pilihan</v>
          </cell>
          <cell r="F1328" t="str">
            <v xml:space="preserve"> =  1 x  Fk</v>
          </cell>
          <cell r="I1328" t="str">
            <v>(M09)</v>
          </cell>
          <cell r="J1328">
            <v>1.2</v>
          </cell>
          <cell r="K1328" t="str">
            <v>M3</v>
          </cell>
        </row>
        <row r="1330">
          <cell r="B1330" t="str">
            <v xml:space="preserve">   2.</v>
          </cell>
          <cell r="D1330" t="str">
            <v>ALAT</v>
          </cell>
        </row>
        <row r="1331">
          <cell r="B1331" t="str">
            <v>2.a.</v>
          </cell>
          <cell r="D1331" t="str">
            <v>WHELL LOADER</v>
          </cell>
          <cell r="I1331" t="str">
            <v>(E15)</v>
          </cell>
        </row>
        <row r="1332">
          <cell r="D1332" t="str">
            <v>Kapasitas Bucket</v>
          </cell>
          <cell r="I1332" t="str">
            <v>V</v>
          </cell>
          <cell r="J1332">
            <v>2.5</v>
          </cell>
          <cell r="K1332" t="str">
            <v>M3</v>
          </cell>
        </row>
        <row r="1333">
          <cell r="D1333" t="str">
            <v>Faktor Bucket</v>
          </cell>
          <cell r="I1333" t="str">
            <v>Fb</v>
          </cell>
          <cell r="J1333">
            <v>0.9</v>
          </cell>
        </row>
        <row r="1334">
          <cell r="D1334" t="str">
            <v>Faktor efisiensi alat</v>
          </cell>
          <cell r="I1334" t="str">
            <v>Fa</v>
          </cell>
          <cell r="J1334">
            <v>0.8</v>
          </cell>
          <cell r="K1334" t="str">
            <v>-</v>
          </cell>
        </row>
        <row r="1335">
          <cell r="D1335" t="str">
            <v>Waktu Siklus</v>
          </cell>
          <cell r="I1335" t="str">
            <v>Ts1</v>
          </cell>
        </row>
        <row r="1336">
          <cell r="D1336" t="str">
            <v>- Muat</v>
          </cell>
          <cell r="I1336" t="str">
            <v>T1</v>
          </cell>
          <cell r="J1336">
            <v>1</v>
          </cell>
          <cell r="K1336" t="str">
            <v>menit</v>
          </cell>
        </row>
        <row r="1337">
          <cell r="D1337" t="str">
            <v>- Lain-lain</v>
          </cell>
          <cell r="I1337" t="str">
            <v>T2</v>
          </cell>
          <cell r="J1337">
            <v>0.5</v>
          </cell>
          <cell r="K1337" t="str">
            <v>menit</v>
          </cell>
        </row>
        <row r="1338">
          <cell r="I1338" t="str">
            <v>Ts1</v>
          </cell>
          <cell r="J1338">
            <v>1.5</v>
          </cell>
          <cell r="K1338" t="str">
            <v>menit</v>
          </cell>
        </row>
        <row r="1340">
          <cell r="D1340" t="str">
            <v>Kapasitas Prod. / Jam =</v>
          </cell>
          <cell r="F1340" t="str">
            <v>(V x Fb x Fa x 60)</v>
          </cell>
          <cell r="I1340" t="str">
            <v>Q1</v>
          </cell>
          <cell r="J1340">
            <v>60.000000000000007</v>
          </cell>
          <cell r="K1340" t="str">
            <v>M3</v>
          </cell>
        </row>
        <row r="1341">
          <cell r="F1341" t="str">
            <v>Fk x Ts1</v>
          </cell>
        </row>
        <row r="1343">
          <cell r="D1343" t="str">
            <v>Koefisien alat / M3</v>
          </cell>
          <cell r="F1343" t="str">
            <v xml:space="preserve"> =   1 : Q1</v>
          </cell>
          <cell r="I1343" t="str">
            <v>(E19)</v>
          </cell>
          <cell r="J1343">
            <v>1.6666666666666663E-2</v>
          </cell>
          <cell r="K1343" t="str">
            <v>Jam</v>
          </cell>
        </row>
        <row r="1345">
          <cell r="B1345" t="str">
            <v>2.b.</v>
          </cell>
          <cell r="D1345" t="str">
            <v>DUMP TRUCK</v>
          </cell>
          <cell r="I1345" t="str">
            <v>(E08)</v>
          </cell>
        </row>
        <row r="1346">
          <cell r="D1346" t="str">
            <v>Kapasitas Bak</v>
          </cell>
          <cell r="I1346" t="str">
            <v>V</v>
          </cell>
          <cell r="J1346">
            <v>8</v>
          </cell>
          <cell r="K1346" t="str">
            <v>M3</v>
          </cell>
        </row>
        <row r="1347">
          <cell r="D1347" t="str">
            <v>Faktor Efesiensi Alat</v>
          </cell>
          <cell r="I1347" t="str">
            <v>Fa</v>
          </cell>
          <cell r="J1347">
            <v>0.8</v>
          </cell>
          <cell r="K1347" t="str">
            <v>-</v>
          </cell>
        </row>
        <row r="1348">
          <cell r="D1348" t="str">
            <v>Kecepatan rata-rata bermuatan</v>
          </cell>
          <cell r="I1348" t="str">
            <v>v1</v>
          </cell>
          <cell r="J1348">
            <v>45</v>
          </cell>
          <cell r="K1348" t="str">
            <v>Km/jam</v>
          </cell>
        </row>
        <row r="1349">
          <cell r="D1349" t="str">
            <v>Kecepatan rata-rata Kosong</v>
          </cell>
          <cell r="I1349" t="str">
            <v>v2</v>
          </cell>
          <cell r="J1349">
            <v>60</v>
          </cell>
          <cell r="K1349" t="str">
            <v>Km/jam</v>
          </cell>
        </row>
        <row r="1350">
          <cell r="D1350" t="str">
            <v>Waktu Wiklus</v>
          </cell>
          <cell r="I1350" t="str">
            <v>Ts2</v>
          </cell>
        </row>
        <row r="1351">
          <cell r="D1351" t="str">
            <v>- Waktu tempuh isi</v>
          </cell>
          <cell r="F1351" t="str">
            <v>= (L : V1) x 60</v>
          </cell>
          <cell r="I1351" t="str">
            <v>T1</v>
          </cell>
          <cell r="J1351">
            <v>40</v>
          </cell>
          <cell r="K1351" t="str">
            <v>Menit</v>
          </cell>
        </row>
        <row r="1352">
          <cell r="D1352" t="str">
            <v>- Waktu tempuh Kosong</v>
          </cell>
          <cell r="F1352" t="str">
            <v>= (L : V2) x 60</v>
          </cell>
          <cell r="I1352" t="str">
            <v>T2</v>
          </cell>
          <cell r="J1352">
            <v>30</v>
          </cell>
          <cell r="K1352" t="str">
            <v>Menit</v>
          </cell>
        </row>
        <row r="1353">
          <cell r="D1353" t="str">
            <v>- Lain-lain</v>
          </cell>
          <cell r="I1353" t="str">
            <v>T3</v>
          </cell>
          <cell r="J1353">
            <v>1</v>
          </cell>
          <cell r="K1353" t="str">
            <v>Menit</v>
          </cell>
        </row>
        <row r="1354">
          <cell r="I1354" t="str">
            <v>Ts2</v>
          </cell>
          <cell r="J1354">
            <v>71</v>
          </cell>
          <cell r="K1354" t="str">
            <v>Menit</v>
          </cell>
        </row>
        <row r="1356">
          <cell r="D1356" t="str">
            <v>Kapasitas Produksi / Jam</v>
          </cell>
          <cell r="G1356" t="str">
            <v>V x Fa x 60</v>
          </cell>
          <cell r="I1356" t="str">
            <v>Q2</v>
          </cell>
          <cell r="J1356">
            <v>4.507042253521127</v>
          </cell>
          <cell r="K1356" t="str">
            <v>M3</v>
          </cell>
        </row>
        <row r="1357">
          <cell r="G1357" t="str">
            <v>Fk x Ts2</v>
          </cell>
        </row>
        <row r="1359">
          <cell r="D1359" t="str">
            <v>Koefisien alat / M3</v>
          </cell>
          <cell r="E1359" t="str">
            <v>= 1 : Q2</v>
          </cell>
          <cell r="I1359" t="str">
            <v>(E08)</v>
          </cell>
          <cell r="J1359">
            <v>0.22187499999999999</v>
          </cell>
          <cell r="K1359" t="str">
            <v>Jam</v>
          </cell>
        </row>
        <row r="1366">
          <cell r="L1366" t="str">
            <v>Bersambung</v>
          </cell>
        </row>
        <row r="1367">
          <cell r="B1367" t="str">
            <v xml:space="preserve"> URAIAN ANALISA HARGA SATUAN</v>
          </cell>
        </row>
        <row r="1368">
          <cell r="B1368" t="str">
            <v>ITEM PEMBAYARAN NO.</v>
          </cell>
          <cell r="E1368" t="str">
            <v>:  3.2 (2)</v>
          </cell>
        </row>
        <row r="1369">
          <cell r="B1369" t="str">
            <v>JENIS PEKERJAAN</v>
          </cell>
          <cell r="E1369" t="str">
            <v>:  TIMBUNAN PILIHAN</v>
          </cell>
        </row>
        <row r="1370">
          <cell r="B1370" t="str">
            <v>SATUAN PEMBAYARAN</v>
          </cell>
          <cell r="E1370" t="str">
            <v>:  M3</v>
          </cell>
        </row>
        <row r="1372">
          <cell r="B1372" t="str">
            <v>NO.</v>
          </cell>
          <cell r="D1372" t="str">
            <v>U R A I A N</v>
          </cell>
          <cell r="I1372" t="str">
            <v>KODE</v>
          </cell>
          <cell r="J1372" t="str">
            <v>KOEF.</v>
          </cell>
          <cell r="K1372" t="str">
            <v>SATUAN</v>
          </cell>
          <cell r="L1372" t="str">
            <v>KETERANGAN</v>
          </cell>
        </row>
        <row r="1374">
          <cell r="B1374" t="str">
            <v>2.c.</v>
          </cell>
          <cell r="D1374" t="str">
            <v>MOTOR GRADER</v>
          </cell>
        </row>
        <row r="1375">
          <cell r="D1375" t="str">
            <v>Panjang Hamparan</v>
          </cell>
          <cell r="I1375" t="str">
            <v>Lh</v>
          </cell>
          <cell r="J1375">
            <v>50</v>
          </cell>
          <cell r="K1375" t="str">
            <v>M</v>
          </cell>
        </row>
        <row r="1376">
          <cell r="D1376" t="str">
            <v>Lebar Efektif Kerja Blade</v>
          </cell>
          <cell r="I1376" t="str">
            <v>B</v>
          </cell>
          <cell r="J1376">
            <v>2.4</v>
          </cell>
          <cell r="K1376" t="str">
            <v>M</v>
          </cell>
        </row>
        <row r="1377">
          <cell r="D1377" t="str">
            <v>Faktor Efesiensi Alat</v>
          </cell>
          <cell r="I1377" t="str">
            <v>Fa</v>
          </cell>
          <cell r="J1377">
            <v>0.8</v>
          </cell>
          <cell r="K1377" t="str">
            <v>-</v>
          </cell>
        </row>
        <row r="1378">
          <cell r="D1378" t="str">
            <v>Kecepatan rata-rata alat</v>
          </cell>
          <cell r="I1378" t="str">
            <v>V</v>
          </cell>
          <cell r="J1378">
            <v>4</v>
          </cell>
          <cell r="K1378" t="str">
            <v>Km/jam</v>
          </cell>
        </row>
        <row r="1379">
          <cell r="D1379" t="str">
            <v>Jumlah Lintasan</v>
          </cell>
          <cell r="I1379" t="str">
            <v>n</v>
          </cell>
          <cell r="J1379">
            <v>6</v>
          </cell>
          <cell r="K1379" t="str">
            <v>Lintasan</v>
          </cell>
        </row>
        <row r="1380">
          <cell r="D1380" t="str">
            <v>Waktu Wiklus</v>
          </cell>
          <cell r="I1380" t="str">
            <v>Ts3</v>
          </cell>
        </row>
        <row r="1381">
          <cell r="D1381" t="str">
            <v>- Perataan 1 x Lintasan</v>
          </cell>
          <cell r="F1381" t="str">
            <v>= Lh : (V x 1000) x 60</v>
          </cell>
          <cell r="I1381" t="str">
            <v>T1</v>
          </cell>
          <cell r="J1381">
            <v>0.5</v>
          </cell>
          <cell r="K1381" t="str">
            <v>Menit</v>
          </cell>
        </row>
        <row r="1382">
          <cell r="D1382" t="str">
            <v>- Lain-lain</v>
          </cell>
          <cell r="I1382" t="str">
            <v>T2</v>
          </cell>
          <cell r="J1382">
            <v>0.5</v>
          </cell>
          <cell r="K1382" t="str">
            <v>Menit</v>
          </cell>
        </row>
        <row r="1383">
          <cell r="I1383" t="str">
            <v>Ts3</v>
          </cell>
          <cell r="J1383">
            <v>1</v>
          </cell>
          <cell r="K1383" t="str">
            <v>Menit</v>
          </cell>
        </row>
        <row r="1385">
          <cell r="D1385" t="str">
            <v>Kapasitas Produksi / Jam</v>
          </cell>
          <cell r="F1385" t="str">
            <v>Lh x b x t x Fa x 60</v>
          </cell>
          <cell r="I1385" t="str">
            <v>Q3</v>
          </cell>
          <cell r="J1385">
            <v>192.00000000000003</v>
          </cell>
          <cell r="K1385" t="str">
            <v>M3</v>
          </cell>
        </row>
        <row r="1386">
          <cell r="F1386" t="str">
            <v>n x Ts3</v>
          </cell>
        </row>
        <row r="1388">
          <cell r="D1388" t="str">
            <v>Koefisien alat / M3</v>
          </cell>
          <cell r="E1388" t="str">
            <v>= 1 : Q3</v>
          </cell>
          <cell r="J1388">
            <v>5.2083333333333322E-3</v>
          </cell>
          <cell r="K1388" t="str">
            <v>Jam</v>
          </cell>
        </row>
        <row r="1390">
          <cell r="B1390" t="str">
            <v>2.d.</v>
          </cell>
          <cell r="D1390" t="str">
            <v>VIBRATORY ROLLER</v>
          </cell>
          <cell r="I1390" t="str">
            <v>(E19)</v>
          </cell>
        </row>
        <row r="1391">
          <cell r="D1391" t="str">
            <v>Kecepatan rata-rata alat</v>
          </cell>
          <cell r="I1391" t="str">
            <v>V</v>
          </cell>
          <cell r="J1391">
            <v>4</v>
          </cell>
          <cell r="K1391" t="str">
            <v>Km/jam</v>
          </cell>
        </row>
        <row r="1392">
          <cell r="D1392" t="str">
            <v>Lebar Efektif Pemadatan</v>
          </cell>
          <cell r="I1392" t="str">
            <v>b</v>
          </cell>
          <cell r="J1392">
            <v>1.2</v>
          </cell>
          <cell r="K1392" t="str">
            <v>M</v>
          </cell>
        </row>
        <row r="1393">
          <cell r="D1393" t="str">
            <v>Jumlah Lintasan</v>
          </cell>
          <cell r="I1393" t="str">
            <v>n</v>
          </cell>
          <cell r="J1393">
            <v>6</v>
          </cell>
          <cell r="K1393" t="str">
            <v>Lintasan</v>
          </cell>
        </row>
        <row r="1394">
          <cell r="D1394" t="str">
            <v>Faktor Efesiensi Alat</v>
          </cell>
          <cell r="I1394" t="str">
            <v>Fa</v>
          </cell>
          <cell r="J1394">
            <v>0.8</v>
          </cell>
          <cell r="K1394" t="str">
            <v>-</v>
          </cell>
        </row>
        <row r="1396">
          <cell r="D1396" t="str">
            <v>Kapasitas Produksi/Jam</v>
          </cell>
          <cell r="F1396" t="str">
            <v>(Vx1000) x b x t x Fa</v>
          </cell>
          <cell r="I1396" t="str">
            <v>Q4</v>
          </cell>
          <cell r="J1396">
            <v>128</v>
          </cell>
          <cell r="K1396" t="str">
            <v>M3</v>
          </cell>
        </row>
        <row r="1397">
          <cell r="F1397" t="str">
            <v>n</v>
          </cell>
        </row>
        <row r="1399">
          <cell r="D1399" t="str">
            <v>Koefisien alat / M3</v>
          </cell>
          <cell r="E1399" t="str">
            <v>= 1 : Q4</v>
          </cell>
          <cell r="I1399" t="str">
            <v>(E138)</v>
          </cell>
          <cell r="J1399">
            <v>7.8125E-3</v>
          </cell>
          <cell r="K1399" t="str">
            <v>Jam</v>
          </cell>
        </row>
        <row r="1402">
          <cell r="B1402" t="str">
            <v>2.e.</v>
          </cell>
          <cell r="D1402" t="str">
            <v>WATER TANK TRUCK</v>
          </cell>
          <cell r="I1402" t="str">
            <v>(E23)</v>
          </cell>
        </row>
        <row r="1403">
          <cell r="D1403" t="str">
            <v>Volume tangki air</v>
          </cell>
          <cell r="I1403" t="str">
            <v>V</v>
          </cell>
          <cell r="J1403">
            <v>4</v>
          </cell>
          <cell r="K1403" t="str">
            <v>M3</v>
          </cell>
        </row>
        <row r="1404">
          <cell r="D1404" t="str">
            <v>Kebutuhan air / M3 material padat</v>
          </cell>
          <cell r="I1404" t="str">
            <v>Wc</v>
          </cell>
          <cell r="J1404">
            <v>7.0000000000000007E-2</v>
          </cell>
          <cell r="K1404" t="str">
            <v>M3</v>
          </cell>
        </row>
        <row r="1405">
          <cell r="D1405" t="str">
            <v>Pengisian Tangki / jam</v>
          </cell>
          <cell r="I1405" t="str">
            <v>n</v>
          </cell>
          <cell r="J1405">
            <v>1</v>
          </cell>
          <cell r="K1405" t="str">
            <v>Kali</v>
          </cell>
        </row>
        <row r="1406">
          <cell r="D1406" t="str">
            <v>Faktor efesiensi alat</v>
          </cell>
          <cell r="I1406" t="str">
            <v>Fa</v>
          </cell>
          <cell r="J1406">
            <v>0.8</v>
          </cell>
          <cell r="K1406" t="str">
            <v>-</v>
          </cell>
          <cell r="L1406" t="str">
            <v>Baik</v>
          </cell>
        </row>
        <row r="1408">
          <cell r="D1408" t="str">
            <v>Kapasitas Produksi / Jam   =</v>
          </cell>
          <cell r="G1408" t="str">
            <v>V x n x Fa</v>
          </cell>
          <cell r="I1408" t="str">
            <v>Q5</v>
          </cell>
          <cell r="J1408">
            <v>45.714285714285715</v>
          </cell>
          <cell r="K1408" t="str">
            <v>M3</v>
          </cell>
        </row>
        <row r="1409">
          <cell r="G1409" t="str">
            <v>Wc</v>
          </cell>
        </row>
        <row r="1411">
          <cell r="D1411" t="str">
            <v>Koefisien Alat / M3</v>
          </cell>
          <cell r="F1411" t="str">
            <v xml:space="preserve"> =  1  :  Q5</v>
          </cell>
          <cell r="I1411" t="str">
            <v>(E23)</v>
          </cell>
          <cell r="J1411">
            <v>2.1874999999999999E-2</v>
          </cell>
          <cell r="K1411" t="str">
            <v>Jam</v>
          </cell>
        </row>
        <row r="1413">
          <cell r="B1413" t="str">
            <v>2.f.</v>
          </cell>
          <cell r="D1413" t="str">
            <v>ALAT  BANTU</v>
          </cell>
        </row>
        <row r="1414">
          <cell r="D1414" t="str">
            <v>Diperlukan alat-alat bantu kecil</v>
          </cell>
          <cell r="L1414" t="str">
            <v>Lump Sump</v>
          </cell>
        </row>
        <row r="1415">
          <cell r="D1415" t="str">
            <v>- Sekop    =         3   buah</v>
          </cell>
        </row>
        <row r="1417">
          <cell r="B1417" t="str">
            <v xml:space="preserve">   3.</v>
          </cell>
          <cell r="D1417" t="str">
            <v>TENAGA</v>
          </cell>
        </row>
        <row r="1418">
          <cell r="D1418" t="str">
            <v>Produksi menentukan : Whell Loader</v>
          </cell>
          <cell r="I1418" t="str">
            <v>Q1</v>
          </cell>
          <cell r="J1418">
            <v>60.000000000000007</v>
          </cell>
          <cell r="K1418" t="str">
            <v>M3/Jam</v>
          </cell>
        </row>
        <row r="1419">
          <cell r="D1419" t="str">
            <v>Produksi Galian / hari  =  Tk x Q1</v>
          </cell>
          <cell r="I1419" t="str">
            <v>Qt</v>
          </cell>
          <cell r="J1419">
            <v>420.00000000000006</v>
          </cell>
          <cell r="K1419" t="str">
            <v>M3</v>
          </cell>
        </row>
        <row r="1420">
          <cell r="D1420" t="str">
            <v>Kebutuhan tenaga :</v>
          </cell>
        </row>
        <row r="1421">
          <cell r="E1421" t="str">
            <v>-</v>
          </cell>
          <cell r="F1421" t="str">
            <v>Pekerja</v>
          </cell>
          <cell r="I1421" t="str">
            <v>P</v>
          </cell>
          <cell r="J1421">
            <v>3</v>
          </cell>
          <cell r="K1421" t="str">
            <v>orang</v>
          </cell>
        </row>
        <row r="1422">
          <cell r="E1422" t="str">
            <v>-</v>
          </cell>
          <cell r="F1422" t="str">
            <v>Mandor</v>
          </cell>
          <cell r="I1422" t="str">
            <v>M</v>
          </cell>
          <cell r="J1422">
            <v>1</v>
          </cell>
          <cell r="K1422" t="str">
            <v>orang</v>
          </cell>
        </row>
        <row r="1424">
          <cell r="D1424" t="str">
            <v>Koefisien tenaga / M3   :</v>
          </cell>
        </row>
        <row r="1425">
          <cell r="E1425" t="str">
            <v>-</v>
          </cell>
          <cell r="F1425" t="str">
            <v>Pekerja</v>
          </cell>
          <cell r="G1425" t="str">
            <v>= (Tk x P) : Qt</v>
          </cell>
          <cell r="I1425" t="str">
            <v>(L01)</v>
          </cell>
          <cell r="J1425">
            <v>4.9999999999999996E-2</v>
          </cell>
          <cell r="K1425" t="str">
            <v>Jam</v>
          </cell>
        </row>
        <row r="1426">
          <cell r="E1426" t="str">
            <v>-</v>
          </cell>
          <cell r="F1426" t="str">
            <v>Mandor</v>
          </cell>
          <cell r="G1426" t="str">
            <v>= (Tk x M) : Qt</v>
          </cell>
          <cell r="I1426" t="str">
            <v>(L02)</v>
          </cell>
          <cell r="J1426">
            <v>1.6666666666666663E-2</v>
          </cell>
          <cell r="K1426" t="str">
            <v>Jam</v>
          </cell>
        </row>
        <row r="1428">
          <cell r="B1428" t="str">
            <v>4.</v>
          </cell>
          <cell r="D1428" t="str">
            <v>HARGA DASAR SATUAN UPAH, BAHAN DAN ALAT</v>
          </cell>
        </row>
        <row r="1429">
          <cell r="D1429" t="str">
            <v>Lihat lampiran.</v>
          </cell>
        </row>
        <row r="1435">
          <cell r="B1435" t="str">
            <v xml:space="preserve"> URAIAN ANALISA HARGA SATUAN</v>
          </cell>
        </row>
        <row r="1436">
          <cell r="B1436" t="str">
            <v>ITEM PEMBAYARAN NO.</v>
          </cell>
          <cell r="E1436" t="str">
            <v>:  3.2 (3)</v>
          </cell>
        </row>
        <row r="1437">
          <cell r="B1437" t="str">
            <v>JENIS PEKERJAAN</v>
          </cell>
          <cell r="E1437" t="str">
            <v>:  Timbunan Pilihan di atas Tanah Rawa</v>
          </cell>
        </row>
        <row r="1438">
          <cell r="B1438" t="str">
            <v>SATUAN PEMBAYARAN</v>
          </cell>
          <cell r="E1438" t="str">
            <v>:  M3</v>
          </cell>
        </row>
        <row r="1440">
          <cell r="B1440" t="str">
            <v>NO.</v>
          </cell>
          <cell r="D1440" t="str">
            <v>U R A I A N</v>
          </cell>
          <cell r="I1440" t="str">
            <v>KODE</v>
          </cell>
          <cell r="J1440" t="str">
            <v>KOEF.</v>
          </cell>
          <cell r="K1440" t="str">
            <v>SATUAN</v>
          </cell>
          <cell r="L1440" t="str">
            <v>KETERANGAN</v>
          </cell>
        </row>
        <row r="1442">
          <cell r="B1442" t="str">
            <v>I.</v>
          </cell>
          <cell r="D1442" t="str">
            <v>ASUMSI</v>
          </cell>
        </row>
        <row r="1443">
          <cell r="B1443">
            <v>1</v>
          </cell>
          <cell r="D1443" t="str">
            <v>Pekerjaan dilakukan secara mekanis</v>
          </cell>
        </row>
        <row r="1444">
          <cell r="B1444">
            <v>2</v>
          </cell>
          <cell r="D1444" t="str">
            <v>Lokasi pekerjaan : dikerjakan di atas tanah rawa</v>
          </cell>
        </row>
        <row r="1445">
          <cell r="B1445">
            <v>3</v>
          </cell>
          <cell r="D1445" t="str">
            <v>Kondisi Jalan       :  sedang</v>
          </cell>
        </row>
        <row r="1446">
          <cell r="B1446">
            <v>4</v>
          </cell>
          <cell r="D1446" t="str">
            <v>Jam kerja efektif per-hari</v>
          </cell>
          <cell r="I1446" t="str">
            <v>Tk</v>
          </cell>
          <cell r="J1446">
            <v>7</v>
          </cell>
          <cell r="K1446" t="str">
            <v>Jam</v>
          </cell>
        </row>
        <row r="1447">
          <cell r="B1447">
            <v>5</v>
          </cell>
          <cell r="D1447" t="str">
            <v>Faktor pengembangan bahan</v>
          </cell>
          <cell r="I1447" t="str">
            <v>Fk</v>
          </cell>
          <cell r="J1447">
            <v>1.2</v>
          </cell>
          <cell r="K1447" t="str">
            <v>-</v>
          </cell>
        </row>
        <row r="1450">
          <cell r="B1450" t="str">
            <v>II.</v>
          </cell>
          <cell r="D1450" t="str">
            <v>URUTAN KERJA</v>
          </cell>
        </row>
        <row r="1452">
          <cell r="B1452">
            <v>1</v>
          </cell>
          <cell r="D1452" t="str">
            <v>Whell Loader memuat ke dalam Dump Truck</v>
          </cell>
        </row>
        <row r="1453">
          <cell r="B1453">
            <v>2</v>
          </cell>
          <cell r="D1453" t="str">
            <v>Dump Truck mengangkut material pilihan</v>
          </cell>
        </row>
        <row r="1454">
          <cell r="D1454" t="str">
            <v>ke lapangan dimana : jarak quari ke lapangan</v>
          </cell>
          <cell r="I1454" t="str">
            <v>L</v>
          </cell>
          <cell r="J1454">
            <v>30</v>
          </cell>
          <cell r="K1454" t="str">
            <v>Km</v>
          </cell>
        </row>
        <row r="1455">
          <cell r="B1455">
            <v>3</v>
          </cell>
          <cell r="D1455" t="str">
            <v>Dump Truck menuang material pilihan di lokasi pekerjaan rawa</v>
          </cell>
        </row>
        <row r="1456">
          <cell r="D1456" t="str">
            <v>yang telah ditentukan mulai dari pinggir rawa sampai dengan</v>
          </cell>
        </row>
        <row r="1457">
          <cell r="D1457" t="str">
            <v>permukaan timbunan pada elevasi (permukaan) air rawa.</v>
          </cell>
        </row>
        <row r="1458">
          <cell r="B1458">
            <v>4</v>
          </cell>
          <cell r="D1458" t="str">
            <v xml:space="preserve">Setelah dituang/dihampar dari Dump Truck Excavator memadatkan </v>
          </cell>
        </row>
        <row r="1459">
          <cell r="D1459" t="str">
            <v xml:space="preserve">dan sekelompok pekerja  akan merapikan tepi hamparan dan </v>
          </cell>
        </row>
        <row r="1460">
          <cell r="D1460" t="str">
            <v>level permukaan dengan menggunakan alat bantu</v>
          </cell>
        </row>
        <row r="1462">
          <cell r="B1462" t="str">
            <v>III.</v>
          </cell>
          <cell r="D1462" t="str">
            <v>PEMAKAIAN BAHAN, ALAT DAN TENAGA</v>
          </cell>
        </row>
        <row r="1463">
          <cell r="B1463" t="str">
            <v xml:space="preserve">   1.</v>
          </cell>
          <cell r="D1463" t="str">
            <v>BAHAN</v>
          </cell>
        </row>
        <row r="1464">
          <cell r="B1464" t="str">
            <v>1.a.</v>
          </cell>
          <cell r="D1464" t="str">
            <v>Bahan timbunan pilihan</v>
          </cell>
          <cell r="J1464">
            <v>1</v>
          </cell>
          <cell r="K1464" t="str">
            <v>M3</v>
          </cell>
        </row>
        <row r="1466">
          <cell r="B1466" t="str">
            <v xml:space="preserve">   2.</v>
          </cell>
          <cell r="D1466" t="str">
            <v>ALAT</v>
          </cell>
        </row>
        <row r="1468">
          <cell r="B1468" t="str">
            <v xml:space="preserve">   2.a.</v>
          </cell>
          <cell r="D1468" t="str">
            <v>DUMP TRUCK</v>
          </cell>
        </row>
        <row r="1469">
          <cell r="D1469" t="str">
            <v>Kapasitas bak</v>
          </cell>
          <cell r="I1469" t="str">
            <v>V</v>
          </cell>
          <cell r="J1469">
            <v>4</v>
          </cell>
          <cell r="K1469" t="str">
            <v>M3</v>
          </cell>
        </row>
        <row r="1470">
          <cell r="D1470" t="str">
            <v>Faktor  efisiensi alat</v>
          </cell>
          <cell r="I1470" t="str">
            <v>Fa</v>
          </cell>
          <cell r="J1470">
            <v>0.8</v>
          </cell>
          <cell r="K1470" t="str">
            <v>-</v>
          </cell>
        </row>
        <row r="1471">
          <cell r="D1471" t="str">
            <v>Kecepatan rata-rata bermuatan</v>
          </cell>
          <cell r="I1471" t="str">
            <v>v1</v>
          </cell>
          <cell r="J1471">
            <v>45</v>
          </cell>
          <cell r="K1471" t="str">
            <v>Km/jam</v>
          </cell>
        </row>
        <row r="1472">
          <cell r="D1472" t="str">
            <v>Kecepatan rata-rata kosong</v>
          </cell>
          <cell r="I1472" t="str">
            <v>v2</v>
          </cell>
          <cell r="J1472">
            <v>60</v>
          </cell>
          <cell r="K1472" t="str">
            <v>Km/jam</v>
          </cell>
        </row>
        <row r="1473">
          <cell r="D1473" t="str">
            <v>Waktusiklus :</v>
          </cell>
          <cell r="I1473" t="str">
            <v>Ts2</v>
          </cell>
        </row>
        <row r="1474">
          <cell r="D1474" t="str">
            <v>-  Waktu tempuh isi   = (L : v1) x 60</v>
          </cell>
          <cell r="I1474" t="str">
            <v>T1</v>
          </cell>
          <cell r="J1474">
            <v>40</v>
          </cell>
          <cell r="K1474" t="str">
            <v>menit</v>
          </cell>
        </row>
        <row r="1475">
          <cell r="D1475" t="str">
            <v>-  Waktu tempuh kosong   = (L : v2) x 60</v>
          </cell>
          <cell r="I1475" t="str">
            <v>T2</v>
          </cell>
          <cell r="J1475">
            <v>30</v>
          </cell>
          <cell r="K1475" t="str">
            <v>menit</v>
          </cell>
        </row>
        <row r="1476">
          <cell r="D1476" t="str">
            <v>- Lain-lain</v>
          </cell>
          <cell r="I1476" t="str">
            <v>T3</v>
          </cell>
          <cell r="J1476">
            <v>1</v>
          </cell>
          <cell r="K1476" t="str">
            <v>menit</v>
          </cell>
        </row>
        <row r="1477">
          <cell r="I1477" t="str">
            <v>Ts2</v>
          </cell>
          <cell r="J1477">
            <v>71</v>
          </cell>
          <cell r="K1477" t="str">
            <v>menit</v>
          </cell>
        </row>
        <row r="1479">
          <cell r="D1479" t="str">
            <v>Kapasitas Produksi / Jam   =</v>
          </cell>
          <cell r="F1479" t="str">
            <v>V x Fa x 60</v>
          </cell>
          <cell r="I1479" t="str">
            <v>Q1</v>
          </cell>
          <cell r="J1479">
            <v>2.2535211267605635</v>
          </cell>
          <cell r="K1479" t="str">
            <v>M3/Jam</v>
          </cell>
        </row>
        <row r="1480">
          <cell r="F1480" t="str">
            <v>Fk x Ts2</v>
          </cell>
        </row>
        <row r="1482">
          <cell r="D1482" t="str">
            <v>Koefisien Alat / M3</v>
          </cell>
          <cell r="E1482" t="str">
            <v xml:space="preserve">   =  1  :  Q1</v>
          </cell>
          <cell r="J1482">
            <v>0.44374999999999998</v>
          </cell>
          <cell r="K1482" t="str">
            <v>Jam</v>
          </cell>
        </row>
        <row r="1485">
          <cell r="B1485" t="str">
            <v xml:space="preserve">   2.b.</v>
          </cell>
          <cell r="D1485" t="str">
            <v>EXCAVATOR</v>
          </cell>
          <cell r="I1485" t="str">
            <v>(E10)</v>
          </cell>
        </row>
        <row r="1486">
          <cell r="D1486" t="str">
            <v>Kapasitas Bucket</v>
          </cell>
          <cell r="I1486" t="str">
            <v>V</v>
          </cell>
          <cell r="J1486">
            <v>0.5</v>
          </cell>
          <cell r="K1486" t="str">
            <v>M3</v>
          </cell>
        </row>
        <row r="1487">
          <cell r="D1487" t="str">
            <v>Faktor Bucket</v>
          </cell>
          <cell r="I1487" t="str">
            <v>Fb</v>
          </cell>
          <cell r="J1487">
            <v>0.9</v>
          </cell>
          <cell r="K1487" t="str">
            <v>-</v>
          </cell>
        </row>
        <row r="1488">
          <cell r="D1488" t="str">
            <v>Faktor  Efisiensi alat</v>
          </cell>
          <cell r="I1488" t="str">
            <v>Fa</v>
          </cell>
          <cell r="J1488">
            <v>0.8</v>
          </cell>
          <cell r="K1488" t="str">
            <v>-</v>
          </cell>
        </row>
        <row r="1489">
          <cell r="D1489" t="str">
            <v>Faktor kedalaman</v>
          </cell>
          <cell r="I1489" t="str">
            <v>Fd</v>
          </cell>
          <cell r="J1489">
            <v>0.8</v>
          </cell>
          <cell r="K1489" t="str">
            <v>-</v>
          </cell>
        </row>
        <row r="1490">
          <cell r="D1490" t="str">
            <v>Berat isi material</v>
          </cell>
          <cell r="I1490" t="str">
            <v>Bim</v>
          </cell>
          <cell r="J1490">
            <v>0.85</v>
          </cell>
          <cell r="K1490" t="str">
            <v>-</v>
          </cell>
        </row>
        <row r="1491">
          <cell r="D1491" t="str">
            <v>Waktu siklus</v>
          </cell>
          <cell r="I1491" t="str">
            <v>Ts1</v>
          </cell>
          <cell r="K1491" t="str">
            <v>menit</v>
          </cell>
        </row>
        <row r="1492">
          <cell r="D1492" t="str">
            <v>- Menggali / memuat</v>
          </cell>
          <cell r="I1492" t="str">
            <v>T1</v>
          </cell>
          <cell r="J1492">
            <v>0.4</v>
          </cell>
          <cell r="K1492" t="str">
            <v>menit</v>
          </cell>
        </row>
        <row r="1493">
          <cell r="D1493" t="str">
            <v>- Lain-lain</v>
          </cell>
          <cell r="I1493" t="str">
            <v>T2</v>
          </cell>
          <cell r="J1493">
            <v>0.3</v>
          </cell>
          <cell r="K1493" t="str">
            <v>menit</v>
          </cell>
        </row>
        <row r="1494">
          <cell r="I1494" t="str">
            <v>Ts1</v>
          </cell>
          <cell r="J1494">
            <v>0.7</v>
          </cell>
          <cell r="K1494" t="str">
            <v>menit</v>
          </cell>
        </row>
        <row r="1496">
          <cell r="D1496" t="str">
            <v>Kap. Prod. / jam =</v>
          </cell>
          <cell r="F1496" t="str">
            <v>V  x Fb x Fa x Fd x Bim x 60</v>
          </cell>
          <cell r="I1496" t="str">
            <v>Q2</v>
          </cell>
          <cell r="J1496">
            <v>17.485714285714288</v>
          </cell>
          <cell r="K1496" t="str">
            <v>M3/Jam</v>
          </cell>
        </row>
        <row r="1497">
          <cell r="F1497" t="str">
            <v>Ts1xFk</v>
          </cell>
          <cell r="G1497" t="str">
            <v/>
          </cell>
        </row>
        <row r="1499">
          <cell r="D1499" t="str">
            <v>Koefisien Alat / M3</v>
          </cell>
          <cell r="F1499" t="str">
            <v xml:space="preserve"> =  1  :  Q1</v>
          </cell>
          <cell r="I1499" t="str">
            <v>(E10)</v>
          </cell>
          <cell r="J1499">
            <v>5.7189542483660122E-2</v>
          </cell>
          <cell r="K1499" t="str">
            <v>Jam</v>
          </cell>
        </row>
        <row r="1504">
          <cell r="L1504" t="str">
            <v>Bersambung</v>
          </cell>
        </row>
        <row r="1505">
          <cell r="B1505" t="str">
            <v xml:space="preserve"> URAIAN ANALISA HARGA SATUAN</v>
          </cell>
        </row>
        <row r="1506">
          <cell r="B1506" t="str">
            <v>ITEM PEMBAYARAN NO.</v>
          </cell>
          <cell r="E1506" t="str">
            <v>:  3.2 (3)</v>
          </cell>
        </row>
        <row r="1507">
          <cell r="B1507" t="str">
            <v>JENIS PEKERJAAN</v>
          </cell>
          <cell r="E1507" t="str">
            <v>:  Timbunan Pilihan di atas Tanah Rawa</v>
          </cell>
        </row>
        <row r="1508">
          <cell r="B1508" t="str">
            <v>SATUAN PEMBAYARAN</v>
          </cell>
          <cell r="E1508" t="str">
            <v>:  M3</v>
          </cell>
        </row>
        <row r="1510">
          <cell r="B1510" t="str">
            <v>NO.</v>
          </cell>
          <cell r="D1510" t="str">
            <v>U R A I A N</v>
          </cell>
          <cell r="I1510" t="str">
            <v>KODE</v>
          </cell>
          <cell r="J1510" t="str">
            <v>KOEF.</v>
          </cell>
          <cell r="K1510" t="str">
            <v>SATUAN</v>
          </cell>
          <cell r="L1510" t="str">
            <v>KETERANGAN</v>
          </cell>
        </row>
        <row r="1512">
          <cell r="B1512" t="str">
            <v>2.c.</v>
          </cell>
          <cell r="D1512" t="str">
            <v>WHELL  LOADER</v>
          </cell>
        </row>
        <row r="1513">
          <cell r="D1513" t="str">
            <v>Kapasitas  Bucket</v>
          </cell>
          <cell r="I1513" t="str">
            <v>V</v>
          </cell>
          <cell r="J1513">
            <v>1.5</v>
          </cell>
          <cell r="K1513" t="str">
            <v>M3</v>
          </cell>
        </row>
        <row r="1514">
          <cell r="D1514" t="str">
            <v>Faktor Bucket</v>
          </cell>
          <cell r="I1514" t="str">
            <v>Fb</v>
          </cell>
          <cell r="J1514">
            <v>0.9</v>
          </cell>
          <cell r="K1514" t="str">
            <v>-</v>
          </cell>
        </row>
        <row r="1515">
          <cell r="D1515" t="str">
            <v>Faktor Efisiensi Alat</v>
          </cell>
          <cell r="I1515" t="str">
            <v>Fa</v>
          </cell>
          <cell r="J1515">
            <v>0.8</v>
          </cell>
          <cell r="K1515" t="str">
            <v>-</v>
          </cell>
        </row>
        <row r="1516">
          <cell r="D1516" t="str">
            <v>Waktu sklus</v>
          </cell>
          <cell r="I1516" t="str">
            <v>Ts1</v>
          </cell>
          <cell r="K1516" t="str">
            <v>menit</v>
          </cell>
        </row>
        <row r="1517">
          <cell r="D1517" t="str">
            <v>- Muat</v>
          </cell>
          <cell r="I1517" t="str">
            <v>T1</v>
          </cell>
          <cell r="J1517">
            <v>1</v>
          </cell>
          <cell r="K1517" t="str">
            <v>menit</v>
          </cell>
        </row>
        <row r="1518">
          <cell r="D1518" t="str">
            <v>- Lain-lain</v>
          </cell>
          <cell r="I1518" t="str">
            <v>T2</v>
          </cell>
          <cell r="J1518">
            <v>0.5</v>
          </cell>
          <cell r="K1518" t="str">
            <v>menit</v>
          </cell>
        </row>
        <row r="1519">
          <cell r="I1519" t="str">
            <v>Ts2</v>
          </cell>
          <cell r="J1519">
            <v>1.5</v>
          </cell>
          <cell r="K1519" t="str">
            <v>menit</v>
          </cell>
        </row>
        <row r="1521">
          <cell r="D1521" t="str">
            <v>Kapasitas Produksi / Jam =</v>
          </cell>
          <cell r="F1521" t="str">
            <v>V  x  Fb x Fa x 60</v>
          </cell>
          <cell r="I1521" t="str">
            <v>Q3</v>
          </cell>
          <cell r="J1521">
            <v>36.000000000000007</v>
          </cell>
          <cell r="K1521" t="str">
            <v>M3</v>
          </cell>
        </row>
        <row r="1522">
          <cell r="F1522" t="str">
            <v>Ts1 x Fk</v>
          </cell>
        </row>
        <row r="1524">
          <cell r="D1524" t="str">
            <v>Koefisienalat / M3</v>
          </cell>
          <cell r="E1524" t="str">
            <v xml:space="preserve"> =   1 : Q2</v>
          </cell>
          <cell r="J1524">
            <v>2.7777777777777773E-2</v>
          </cell>
          <cell r="K1524" t="str">
            <v>Jam</v>
          </cell>
        </row>
        <row r="1526">
          <cell r="B1526" t="str">
            <v>2.d.</v>
          </cell>
          <cell r="D1526" t="str">
            <v>ALAT  BANTU</v>
          </cell>
        </row>
        <row r="1527">
          <cell r="D1527" t="str">
            <v>Diperlukan alat-alat bantu kecil</v>
          </cell>
        </row>
        <row r="1528">
          <cell r="D1528" t="str">
            <v>- Sekop        =    2   buah</v>
          </cell>
        </row>
        <row r="1529">
          <cell r="D1529" t="str">
            <v>- Casngkul   =    2   buah</v>
          </cell>
        </row>
        <row r="1532">
          <cell r="B1532" t="str">
            <v xml:space="preserve">   3.</v>
          </cell>
          <cell r="D1532" t="str">
            <v>TENAGA</v>
          </cell>
        </row>
        <row r="1533">
          <cell r="D1533" t="str">
            <v>Produksi menentukan : Whell Loader</v>
          </cell>
          <cell r="I1533" t="str">
            <v>Q1</v>
          </cell>
          <cell r="J1533">
            <v>36.000000000000007</v>
          </cell>
          <cell r="K1533" t="str">
            <v>M3/Jam</v>
          </cell>
        </row>
        <row r="1534">
          <cell r="D1534" t="str">
            <v>Produksi Timbunan / hari  =  Tk x Q1</v>
          </cell>
          <cell r="I1534" t="str">
            <v>Qt</v>
          </cell>
          <cell r="J1534">
            <v>252.00000000000006</v>
          </cell>
          <cell r="K1534" t="str">
            <v>M3</v>
          </cell>
        </row>
        <row r="1535">
          <cell r="D1535" t="str">
            <v>Asumsi permukaan hamparan di permukaan rawa :</v>
          </cell>
        </row>
        <row r="1537">
          <cell r="D1537" t="str">
            <v>Kebutuhan tenaga :</v>
          </cell>
        </row>
        <row r="1538">
          <cell r="E1538" t="str">
            <v>- Pekerja</v>
          </cell>
          <cell r="I1538" t="str">
            <v>P</v>
          </cell>
          <cell r="J1538">
            <v>4</v>
          </cell>
          <cell r="K1538" t="str">
            <v>orang</v>
          </cell>
        </row>
        <row r="1539">
          <cell r="E1539" t="str">
            <v>- Mandor</v>
          </cell>
          <cell r="I1539" t="str">
            <v>M</v>
          </cell>
          <cell r="J1539">
            <v>1</v>
          </cell>
          <cell r="K1539" t="str">
            <v>orang</v>
          </cell>
        </row>
        <row r="1542">
          <cell r="D1542" t="str">
            <v>Koefisien tenaga / M3   :</v>
          </cell>
        </row>
        <row r="1543">
          <cell r="E1543" t="str">
            <v>- Pekerja</v>
          </cell>
          <cell r="F1543" t="str">
            <v>= (Tk x P) : Qt</v>
          </cell>
          <cell r="J1543">
            <v>0.11111111111111109</v>
          </cell>
          <cell r="K1543" t="str">
            <v>Jam</v>
          </cell>
        </row>
        <row r="1544">
          <cell r="E1544" t="str">
            <v>- Mandor</v>
          </cell>
          <cell r="F1544" t="str">
            <v>= (Tk x M) : Qt</v>
          </cell>
          <cell r="J1544">
            <v>2.7777777777777773E-2</v>
          </cell>
          <cell r="K1544" t="str">
            <v>Jam</v>
          </cell>
        </row>
        <row r="1547">
          <cell r="B1547" t="str">
            <v>4.</v>
          </cell>
          <cell r="D1547" t="str">
            <v>HARGA DASAR SATUAN UPAH, BAHAN DAN ALAT</v>
          </cell>
        </row>
        <row r="1548">
          <cell r="D1548" t="str">
            <v>Lihat lampiran.</v>
          </cell>
        </row>
        <row r="1563">
          <cell r="B1563" t="str">
            <v xml:space="preserve"> URAIAN ANALISA HARGA SATUAN</v>
          </cell>
        </row>
        <row r="1564">
          <cell r="B1564" t="str">
            <v>ITEM PEMBAYARAN NO.</v>
          </cell>
          <cell r="E1564" t="str">
            <v>:  3.3</v>
          </cell>
        </row>
        <row r="1565">
          <cell r="B1565" t="str">
            <v>JENIS PEKERJAAN</v>
          </cell>
          <cell r="E1565" t="str">
            <v>:  PENYIAPAN BADAN JALAN</v>
          </cell>
        </row>
        <row r="1566">
          <cell r="B1566" t="str">
            <v>SATUAN PEMBAYARAN</v>
          </cell>
          <cell r="E1566" t="str">
            <v>:  M2</v>
          </cell>
        </row>
        <row r="1568">
          <cell r="B1568" t="str">
            <v>NO.</v>
          </cell>
          <cell r="D1568" t="str">
            <v>U R A I A N</v>
          </cell>
          <cell r="I1568" t="str">
            <v>KODE</v>
          </cell>
          <cell r="J1568" t="str">
            <v>KOEF.</v>
          </cell>
          <cell r="K1568" t="str">
            <v>SATUAN</v>
          </cell>
          <cell r="L1568" t="str">
            <v>KETERANGAN</v>
          </cell>
        </row>
        <row r="1570">
          <cell r="B1570" t="str">
            <v>I.</v>
          </cell>
          <cell r="D1570" t="str">
            <v>ASUMSI</v>
          </cell>
        </row>
        <row r="1571">
          <cell r="B1571">
            <v>1</v>
          </cell>
          <cell r="D1571" t="str">
            <v>Pekerjaan dilaksanakan pada badan jalan yang sudah ada</v>
          </cell>
        </row>
        <row r="1572">
          <cell r="B1572">
            <v>2</v>
          </cell>
          <cell r="D1572" t="str">
            <v>Pekerjaan dilakukan secara mekanis</v>
          </cell>
        </row>
        <row r="1573">
          <cell r="B1573">
            <v>3</v>
          </cell>
          <cell r="D1573" t="str">
            <v>Lokasi pekerjaan : sepanjang jalan</v>
          </cell>
        </row>
        <row r="1574">
          <cell r="B1574">
            <v>4</v>
          </cell>
          <cell r="D1574" t="str">
            <v>Kondisi Jalan   : LPC dengan permukaan tidak rata</v>
          </cell>
        </row>
        <row r="1575">
          <cell r="B1575">
            <v>5</v>
          </cell>
          <cell r="D1575" t="str">
            <v>Jam kerja efektif per-hari</v>
          </cell>
          <cell r="I1575" t="str">
            <v>Tk</v>
          </cell>
          <cell r="J1575">
            <v>7</v>
          </cell>
          <cell r="K1575" t="str">
            <v>Jam</v>
          </cell>
        </row>
        <row r="1577">
          <cell r="B1577" t="str">
            <v>II.</v>
          </cell>
          <cell r="D1577" t="str">
            <v>METHODE PELAKSANAAN</v>
          </cell>
        </row>
        <row r="1578">
          <cell r="B1578">
            <v>1</v>
          </cell>
          <cell r="D1578" t="str">
            <v>Motor  Grader meratakan permukaan badan jalan (LPC)</v>
          </cell>
        </row>
        <row r="1579">
          <cell r="B1579">
            <v>2</v>
          </cell>
          <cell r="D1579" t="str">
            <v>Vibro Roller memadatkan permukaan yang telah</v>
          </cell>
        </row>
        <row r="1580">
          <cell r="D1580" t="str">
            <v>diratakan oleh Motor Grader</v>
          </cell>
        </row>
        <row r="1581">
          <cell r="B1581">
            <v>3</v>
          </cell>
          <cell r="D1581" t="str">
            <v>Sekelompok pekerja akan membantu meratakan badan</v>
          </cell>
        </row>
        <row r="1582">
          <cell r="D1582" t="str">
            <v>jalan dengan alat bantu</v>
          </cell>
        </row>
        <row r="1584">
          <cell r="B1584" t="str">
            <v>III.</v>
          </cell>
          <cell r="D1584" t="str">
            <v>PEMAKAIAN BAHAN, ALAT DAN TENAGA</v>
          </cell>
        </row>
        <row r="1585">
          <cell r="B1585" t="str">
            <v xml:space="preserve">   1.</v>
          </cell>
          <cell r="D1585" t="str">
            <v>BAHAN</v>
          </cell>
        </row>
        <row r="1586">
          <cell r="D1586" t="str">
            <v>Tidak diperlukan bahan / material</v>
          </cell>
        </row>
        <row r="1588">
          <cell r="B1588" t="str">
            <v xml:space="preserve">   2.</v>
          </cell>
          <cell r="D1588" t="str">
            <v>ALAT</v>
          </cell>
        </row>
        <row r="1589">
          <cell r="B1589" t="str">
            <v>2.a.</v>
          </cell>
          <cell r="D1589" t="str">
            <v>MOTOR GRADER</v>
          </cell>
          <cell r="I1589" t="str">
            <v>(E13)</v>
          </cell>
        </row>
        <row r="1590">
          <cell r="D1590" t="str">
            <v>Panjang operasi grader sekali jalan</v>
          </cell>
          <cell r="I1590" t="str">
            <v>Lh</v>
          </cell>
          <cell r="J1590">
            <v>50</v>
          </cell>
          <cell r="K1590" t="str">
            <v>M</v>
          </cell>
        </row>
        <row r="1591">
          <cell r="D1591" t="str">
            <v>Lebar Efektif kerja Blade</v>
          </cell>
          <cell r="I1591" t="str">
            <v>b</v>
          </cell>
          <cell r="J1591">
            <v>2.4</v>
          </cell>
          <cell r="K1591" t="str">
            <v>M</v>
          </cell>
        </row>
        <row r="1592">
          <cell r="D1592" t="str">
            <v>Faktor Efisiensi Alat</v>
          </cell>
          <cell r="I1592" t="str">
            <v>Fa</v>
          </cell>
          <cell r="J1592">
            <v>0.8</v>
          </cell>
          <cell r="K1592" t="str">
            <v>-</v>
          </cell>
        </row>
        <row r="1593">
          <cell r="D1593" t="str">
            <v>Kecepatan rata-rata alat</v>
          </cell>
          <cell r="I1593" t="str">
            <v>v</v>
          </cell>
          <cell r="J1593">
            <v>2</v>
          </cell>
          <cell r="K1593" t="str">
            <v>Km / Jam</v>
          </cell>
        </row>
        <row r="1594">
          <cell r="D1594" t="str">
            <v>Jumlah lintasan</v>
          </cell>
          <cell r="I1594" t="str">
            <v>n</v>
          </cell>
          <cell r="J1594">
            <v>6</v>
          </cell>
          <cell r="K1594" t="str">
            <v>lintasan</v>
          </cell>
        </row>
        <row r="1595">
          <cell r="D1595" t="str">
            <v>Waktu siklus</v>
          </cell>
          <cell r="I1595" t="str">
            <v>Ts1</v>
          </cell>
        </row>
        <row r="1596">
          <cell r="D1596" t="str">
            <v>- Perataan 1 kali lintasan    = Lh : (v x 1000) x 60</v>
          </cell>
          <cell r="I1596" t="str">
            <v>T1</v>
          </cell>
          <cell r="J1596">
            <v>1.5</v>
          </cell>
          <cell r="K1596" t="str">
            <v>menit</v>
          </cell>
        </row>
        <row r="1597">
          <cell r="D1597" t="str">
            <v>- Lain-lain</v>
          </cell>
          <cell r="I1597" t="str">
            <v>T2</v>
          </cell>
          <cell r="J1597">
            <v>1.5</v>
          </cell>
          <cell r="K1597" t="str">
            <v>menit</v>
          </cell>
        </row>
        <row r="1598">
          <cell r="I1598" t="str">
            <v>Ts1</v>
          </cell>
          <cell r="J1598">
            <v>3</v>
          </cell>
          <cell r="K1598" t="str">
            <v>menit</v>
          </cell>
        </row>
        <row r="1600">
          <cell r="D1600" t="str">
            <v>Kapasitas Produksi / Jam   =</v>
          </cell>
          <cell r="F1600" t="str">
            <v>Lh x b x Fa x 60</v>
          </cell>
          <cell r="I1600" t="str">
            <v>Q1</v>
          </cell>
          <cell r="J1600">
            <v>320</v>
          </cell>
          <cell r="K1600" t="str">
            <v>M2</v>
          </cell>
        </row>
        <row r="1601">
          <cell r="F1601" t="str">
            <v xml:space="preserve">      n x Ts</v>
          </cell>
        </row>
        <row r="1603">
          <cell r="D1603" t="str">
            <v>Koefisien Alat / m2</v>
          </cell>
          <cell r="F1603" t="str">
            <v xml:space="preserve"> =  1  :  Q1</v>
          </cell>
          <cell r="I1603" t="str">
            <v>(E13)</v>
          </cell>
          <cell r="J1603">
            <v>3.1250000000000002E-3</v>
          </cell>
          <cell r="K1603" t="str">
            <v>Jam</v>
          </cell>
        </row>
        <row r="1605">
          <cell r="B1605" t="str">
            <v>2.b.</v>
          </cell>
          <cell r="D1605" t="str">
            <v>VIBRATORY ROLLER</v>
          </cell>
          <cell r="I1605" t="str">
            <v>(E19)</v>
          </cell>
        </row>
        <row r="1606">
          <cell r="D1606" t="str">
            <v>Kecepatan rata-rata alat</v>
          </cell>
          <cell r="I1606" t="str">
            <v>v</v>
          </cell>
          <cell r="J1606">
            <v>4</v>
          </cell>
          <cell r="K1606" t="str">
            <v>Km / jam</v>
          </cell>
        </row>
        <row r="1607">
          <cell r="D1607" t="str">
            <v>Lebar efektif pemadatan</v>
          </cell>
          <cell r="I1607" t="str">
            <v>b</v>
          </cell>
          <cell r="J1607">
            <v>1.2</v>
          </cell>
          <cell r="K1607" t="str">
            <v>M</v>
          </cell>
        </row>
        <row r="1608">
          <cell r="D1608" t="str">
            <v>Jumlah lintasan</v>
          </cell>
          <cell r="I1608" t="str">
            <v>n</v>
          </cell>
          <cell r="J1608">
            <v>6</v>
          </cell>
          <cell r="K1608" t="str">
            <v>lintasan</v>
          </cell>
        </row>
        <row r="1609">
          <cell r="D1609" t="str">
            <v>Faktor efisiensi alat</v>
          </cell>
          <cell r="I1609" t="str">
            <v>Fa</v>
          </cell>
          <cell r="J1609">
            <v>0.8</v>
          </cell>
          <cell r="K1609" t="str">
            <v>-</v>
          </cell>
        </row>
        <row r="1611">
          <cell r="D1611" t="str">
            <v>Kapasitas Produksi / Jam   =</v>
          </cell>
          <cell r="F1611" t="str">
            <v>(v x 1000) x b x Fa</v>
          </cell>
          <cell r="I1611" t="str">
            <v>Q2</v>
          </cell>
          <cell r="J1611">
            <v>640</v>
          </cell>
          <cell r="K1611" t="str">
            <v>M2</v>
          </cell>
        </row>
        <row r="1612">
          <cell r="F1612" t="str">
            <v>n</v>
          </cell>
        </row>
        <row r="1614">
          <cell r="D1614" t="str">
            <v>Koefisien Alat / m2</v>
          </cell>
          <cell r="F1614" t="str">
            <v xml:space="preserve"> =  1  :  Q2</v>
          </cell>
          <cell r="I1614" t="str">
            <v>(E19)</v>
          </cell>
          <cell r="J1614">
            <v>1.5625000000000001E-3</v>
          </cell>
          <cell r="K1614" t="str">
            <v>Jam</v>
          </cell>
        </row>
        <row r="1616">
          <cell r="B1616" t="str">
            <v>2.c.</v>
          </cell>
          <cell r="D1616" t="str">
            <v>WATER TANK TRUCK</v>
          </cell>
          <cell r="I1616" t="str">
            <v>(E23)</v>
          </cell>
        </row>
        <row r="1617">
          <cell r="D1617" t="str">
            <v>Volume tangki air</v>
          </cell>
          <cell r="I1617" t="str">
            <v>V</v>
          </cell>
          <cell r="J1617">
            <v>4</v>
          </cell>
          <cell r="K1617" t="str">
            <v>M3</v>
          </cell>
        </row>
        <row r="1618">
          <cell r="D1618" t="str">
            <v>Kebutuhan air / M3 material padat</v>
          </cell>
          <cell r="I1618" t="str">
            <v>Wc</v>
          </cell>
          <cell r="J1618">
            <v>7.0000000000000007E-2</v>
          </cell>
          <cell r="K1618" t="str">
            <v>M3</v>
          </cell>
        </row>
        <row r="1619">
          <cell r="D1619" t="str">
            <v>Pengisian Tangki / jam</v>
          </cell>
          <cell r="I1619" t="str">
            <v>n</v>
          </cell>
          <cell r="J1619">
            <v>4</v>
          </cell>
          <cell r="K1619" t="str">
            <v>Kali</v>
          </cell>
        </row>
        <row r="1620">
          <cell r="D1620" t="str">
            <v>Faktor efesiensi alat</v>
          </cell>
          <cell r="I1620" t="str">
            <v>Fa</v>
          </cell>
          <cell r="J1620">
            <v>0.8</v>
          </cell>
          <cell r="K1620" t="str">
            <v>-</v>
          </cell>
          <cell r="L1620" t="str">
            <v>Baik</v>
          </cell>
        </row>
        <row r="1622">
          <cell r="D1622" t="str">
            <v>Kapasitas Produksi / Jam   =</v>
          </cell>
          <cell r="F1622" t="str">
            <v>V x n x Fa</v>
          </cell>
          <cell r="I1622" t="str">
            <v>Q3</v>
          </cell>
          <cell r="J1622">
            <v>182.85714285714286</v>
          </cell>
          <cell r="K1622" t="str">
            <v>M3</v>
          </cell>
        </row>
        <row r="1623">
          <cell r="F1623" t="str">
            <v>Wc</v>
          </cell>
        </row>
        <row r="1625">
          <cell r="D1625" t="str">
            <v>Koefisien Alat / M3</v>
          </cell>
          <cell r="F1625" t="str">
            <v xml:space="preserve"> =  1  :  Q3</v>
          </cell>
          <cell r="I1625" t="str">
            <v>(E23)</v>
          </cell>
          <cell r="J1625">
            <v>5.4687499999999997E-3</v>
          </cell>
          <cell r="K1625" t="str">
            <v>Jam</v>
          </cell>
        </row>
        <row r="1627">
          <cell r="B1627" t="str">
            <v>2.d.</v>
          </cell>
          <cell r="D1627" t="str">
            <v>ALAT  BANTU</v>
          </cell>
        </row>
        <row r="1628">
          <cell r="D1628" t="str">
            <v>Diperlukan alat-alat bantu kecil</v>
          </cell>
          <cell r="L1628" t="str">
            <v>Lump Sump</v>
          </cell>
        </row>
        <row r="1629">
          <cell r="D1629" t="str">
            <v>- Sekop    =         3   buah</v>
          </cell>
        </row>
        <row r="1631">
          <cell r="L1631" t="str">
            <v>Bersambung</v>
          </cell>
        </row>
        <row r="1632">
          <cell r="B1632" t="str">
            <v xml:space="preserve"> URAIAN ANALISA HARGA SATUAN</v>
          </cell>
        </row>
        <row r="1633">
          <cell r="B1633" t="str">
            <v>ITEM PEMBAYARAN NO.</v>
          </cell>
          <cell r="E1633" t="str">
            <v>:  3.3</v>
          </cell>
        </row>
        <row r="1634">
          <cell r="B1634" t="str">
            <v>JENIS PEKERJAAN</v>
          </cell>
          <cell r="E1634" t="str">
            <v>:  PENYIAPAN BADAN JALAN</v>
          </cell>
        </row>
        <row r="1635">
          <cell r="B1635" t="str">
            <v>SATUAN PEMBAYARAN</v>
          </cell>
          <cell r="E1635" t="str">
            <v>:  M2</v>
          </cell>
        </row>
        <row r="1637">
          <cell r="B1637" t="str">
            <v>NO.</v>
          </cell>
          <cell r="D1637" t="str">
            <v>U R A I A N</v>
          </cell>
          <cell r="I1637" t="str">
            <v>KODE</v>
          </cell>
          <cell r="J1637" t="str">
            <v>KOEF.</v>
          </cell>
          <cell r="K1637" t="str">
            <v>SATUAN</v>
          </cell>
          <cell r="L1637" t="str">
            <v>KETERANGAN</v>
          </cell>
        </row>
        <row r="1639">
          <cell r="B1639" t="str">
            <v xml:space="preserve">   3.</v>
          </cell>
          <cell r="D1639" t="str">
            <v>TENAGA</v>
          </cell>
        </row>
        <row r="1640">
          <cell r="D1640" t="str">
            <v>Produksi menentukan : VIBRATORY  ROLLER</v>
          </cell>
          <cell r="I1640" t="str">
            <v>Q2</v>
          </cell>
          <cell r="J1640">
            <v>640</v>
          </cell>
          <cell r="K1640" t="str">
            <v>M2/Jam</v>
          </cell>
        </row>
        <row r="1641">
          <cell r="D1641" t="str">
            <v>Produksi Pekerjaan / hari  =  Tk x Q2</v>
          </cell>
          <cell r="I1641" t="str">
            <v>Qt</v>
          </cell>
          <cell r="J1641">
            <v>4480</v>
          </cell>
          <cell r="K1641" t="str">
            <v>M2</v>
          </cell>
        </row>
        <row r="1642">
          <cell r="D1642" t="str">
            <v>Kebutuhan tenaga :</v>
          </cell>
        </row>
        <row r="1643">
          <cell r="E1643" t="str">
            <v>-</v>
          </cell>
          <cell r="F1643" t="str">
            <v>Pekerja</v>
          </cell>
          <cell r="I1643" t="str">
            <v>P</v>
          </cell>
          <cell r="J1643">
            <v>4</v>
          </cell>
          <cell r="K1643" t="str">
            <v>orang</v>
          </cell>
        </row>
        <row r="1644">
          <cell r="E1644" t="str">
            <v>-</v>
          </cell>
          <cell r="F1644" t="str">
            <v>Mandor</v>
          </cell>
          <cell r="I1644" t="str">
            <v>M</v>
          </cell>
          <cell r="J1644">
            <v>1</v>
          </cell>
          <cell r="K1644" t="str">
            <v>orang</v>
          </cell>
        </row>
        <row r="1646">
          <cell r="D1646" t="str">
            <v>Koefisien tenaga / M2</v>
          </cell>
        </row>
        <row r="1647">
          <cell r="E1647" t="str">
            <v>-</v>
          </cell>
          <cell r="F1647" t="str">
            <v>Pekerja</v>
          </cell>
          <cell r="G1647" t="str">
            <v>= (Tk x P) : Qt</v>
          </cell>
          <cell r="I1647" t="str">
            <v>(L01)</v>
          </cell>
          <cell r="J1647">
            <v>6.2500000000000003E-3</v>
          </cell>
          <cell r="K1647" t="str">
            <v>Jam</v>
          </cell>
        </row>
        <row r="1648">
          <cell r="E1648" t="str">
            <v>-</v>
          </cell>
          <cell r="F1648" t="str">
            <v>Mandor</v>
          </cell>
          <cell r="G1648" t="str">
            <v>= (Tk x M) : Qt</v>
          </cell>
          <cell r="I1648" t="str">
            <v>(L02)</v>
          </cell>
          <cell r="J1648">
            <v>1.5625000000000001E-3</v>
          </cell>
          <cell r="K1648" t="str">
            <v>Jam</v>
          </cell>
        </row>
        <row r="1650">
          <cell r="B1650" t="str">
            <v>4.</v>
          </cell>
          <cell r="D1650" t="str">
            <v>HARGA DASAR SATUAN UPAH, BAHAN DAN ALAT</v>
          </cell>
        </row>
        <row r="1651">
          <cell r="D1651" t="str">
            <v>Lihat lampiran.</v>
          </cell>
        </row>
        <row r="1673">
          <cell r="B1673" t="str">
            <v xml:space="preserve"> URAIAN ANALISA HARGA SATUAN</v>
          </cell>
        </row>
        <row r="1674">
          <cell r="B1674" t="str">
            <v>ITEM PEMBAYARAN NO.</v>
          </cell>
          <cell r="E1674" t="str">
            <v>: 3.4</v>
          </cell>
        </row>
        <row r="1675">
          <cell r="B1675" t="str">
            <v>JENIS PEKERJAAN</v>
          </cell>
          <cell r="E1675" t="str">
            <v>: PEMBERSIHAN, PENGGARUKAN DAN PEMBONGKARAN</v>
          </cell>
        </row>
        <row r="1676">
          <cell r="B1676" t="str">
            <v>SATUAN PEMBAYARAN</v>
          </cell>
          <cell r="E1676" t="str">
            <v>: M2</v>
          </cell>
        </row>
        <row r="1678">
          <cell r="B1678" t="str">
            <v>NO.</v>
          </cell>
          <cell r="D1678" t="str">
            <v>U R A I A N</v>
          </cell>
          <cell r="I1678" t="str">
            <v>KODE</v>
          </cell>
          <cell r="J1678" t="str">
            <v>KOEF.</v>
          </cell>
          <cell r="K1678" t="str">
            <v>SATUAN</v>
          </cell>
          <cell r="L1678" t="str">
            <v>KETERANGAN</v>
          </cell>
        </row>
        <row r="1680">
          <cell r="B1680" t="str">
            <v>I.</v>
          </cell>
          <cell r="D1680" t="str">
            <v>ASUMSI</v>
          </cell>
        </row>
        <row r="1681">
          <cell r="B1681">
            <v>1</v>
          </cell>
          <cell r="D1681" t="str">
            <v>Menggunakan alat berat (cara mekanik)</v>
          </cell>
        </row>
        <row r="1682">
          <cell r="B1682">
            <v>2</v>
          </cell>
          <cell r="D1682" t="str">
            <v>Lokasi pekerjaan : sepanjang jalan</v>
          </cell>
        </row>
        <row r="1683">
          <cell r="B1683">
            <v>3</v>
          </cell>
          <cell r="D1683" t="str">
            <v>Kondisi Jalan   :  sedang / baik</v>
          </cell>
        </row>
        <row r="1684">
          <cell r="B1684">
            <v>4</v>
          </cell>
          <cell r="D1684" t="str">
            <v>Jam kerja efektif per-hari</v>
          </cell>
          <cell r="I1684" t="str">
            <v>Tk</v>
          </cell>
          <cell r="J1684">
            <v>7</v>
          </cell>
          <cell r="K1684" t="str">
            <v>Jam</v>
          </cell>
        </row>
        <row r="1685">
          <cell r="B1685">
            <v>5</v>
          </cell>
          <cell r="D1685" t="str">
            <v>Faktor pengembangan bahan</v>
          </cell>
          <cell r="I1685" t="str">
            <v>Fk</v>
          </cell>
          <cell r="J1685">
            <v>1.2</v>
          </cell>
          <cell r="K1685" t="str">
            <v>-</v>
          </cell>
        </row>
        <row r="1687">
          <cell r="B1687" t="str">
            <v>II.</v>
          </cell>
          <cell r="D1687" t="str">
            <v>METHODE PELAKSANAAN</v>
          </cell>
        </row>
        <row r="1688">
          <cell r="B1688">
            <v>1</v>
          </cell>
          <cell r="D1688" t="str">
            <v>Tanah yang dipotong berada di lokasi badan jalan yg akan dikerjakan</v>
          </cell>
        </row>
        <row r="1689">
          <cell r="B1689">
            <v>2</v>
          </cell>
          <cell r="D1689" t="str">
            <v>Pembersihan pohon &amp; semak-semak serta penggarukan lapisan</v>
          </cell>
        </row>
        <row r="1690">
          <cell r="D1690" t="str">
            <v>humus dilakukan menggunakan alat bulldozer setebal minimum 30 cm'.</v>
          </cell>
        </row>
        <row r="1691">
          <cell r="B1691">
            <v>3</v>
          </cell>
          <cell r="D1691" t="str">
            <v>Penggalian dan pembongkaran pohon-pohon besar menggunakan</v>
          </cell>
        </row>
        <row r="1692">
          <cell r="D1692" t="str">
            <v>alat excavator.</v>
          </cell>
        </row>
        <row r="1693">
          <cell r="B1693">
            <v>4</v>
          </cell>
          <cell r="D1693" t="str">
            <v>Selanjutnya bulldozer membuang/mendorong  material ke disposal place.</v>
          </cell>
        </row>
        <row r="1695">
          <cell r="B1695" t="str">
            <v>III.</v>
          </cell>
          <cell r="D1695" t="str">
            <v>PEMAKAIAN BAHAN, ALAT DAN TENAGA</v>
          </cell>
        </row>
        <row r="1697">
          <cell r="B1697" t="str">
            <v xml:space="preserve">   1.</v>
          </cell>
          <cell r="D1697" t="str">
            <v>BAHAN</v>
          </cell>
        </row>
        <row r="1698">
          <cell r="D1698" t="str">
            <v>Tidak ada bahan yang diperlukan</v>
          </cell>
        </row>
        <row r="1700">
          <cell r="B1700" t="str">
            <v xml:space="preserve">   2.</v>
          </cell>
          <cell r="D1700" t="str">
            <v>ALAT</v>
          </cell>
        </row>
        <row r="1701">
          <cell r="B1701" t="str">
            <v xml:space="preserve">   2.a.</v>
          </cell>
          <cell r="D1701" t="str">
            <v>EXCAVATOR</v>
          </cell>
        </row>
        <row r="1702">
          <cell r="D1702" t="str">
            <v>Kapasitas Bucket</v>
          </cell>
          <cell r="I1702" t="str">
            <v>V</v>
          </cell>
          <cell r="J1702">
            <v>0.5</v>
          </cell>
          <cell r="K1702" t="str">
            <v>M2</v>
          </cell>
        </row>
        <row r="1703">
          <cell r="D1703" t="str">
            <v>Faktor Bucket</v>
          </cell>
          <cell r="I1703" t="str">
            <v>Fb</v>
          </cell>
          <cell r="J1703">
            <v>0.9</v>
          </cell>
          <cell r="K1703" t="str">
            <v>-</v>
          </cell>
        </row>
        <row r="1704">
          <cell r="D1704" t="str">
            <v>Faktor  Efisiensi alat</v>
          </cell>
          <cell r="I1704" t="str">
            <v>Fa</v>
          </cell>
          <cell r="J1704">
            <v>0.75</v>
          </cell>
          <cell r="K1704" t="str">
            <v>-</v>
          </cell>
        </row>
        <row r="1705">
          <cell r="D1705" t="str">
            <v>Waktu siklus</v>
          </cell>
          <cell r="I1705" t="str">
            <v>Ts1</v>
          </cell>
          <cell r="K1705" t="str">
            <v>menit</v>
          </cell>
        </row>
        <row r="1706">
          <cell r="D1706" t="str">
            <v>- Menggali / memuat</v>
          </cell>
          <cell r="I1706" t="str">
            <v>T1</v>
          </cell>
          <cell r="J1706">
            <v>0.75</v>
          </cell>
          <cell r="K1706" t="str">
            <v>menit</v>
          </cell>
        </row>
        <row r="1707">
          <cell r="D1707" t="str">
            <v>- Lain-lain</v>
          </cell>
          <cell r="I1707" t="str">
            <v>T2</v>
          </cell>
          <cell r="J1707">
            <v>0.5</v>
          </cell>
          <cell r="K1707" t="str">
            <v>menit</v>
          </cell>
        </row>
        <row r="1708">
          <cell r="I1708" t="str">
            <v>Ts1</v>
          </cell>
          <cell r="J1708">
            <v>1.25</v>
          </cell>
          <cell r="K1708" t="str">
            <v>menit</v>
          </cell>
        </row>
        <row r="1710">
          <cell r="D1710" t="str">
            <v>Kap. Prod. / jam =</v>
          </cell>
          <cell r="F1710" t="str">
            <v>V  x Fb x Fa x 60</v>
          </cell>
          <cell r="I1710" t="str">
            <v>Q1</v>
          </cell>
          <cell r="J1710">
            <v>13.5</v>
          </cell>
          <cell r="K1710" t="str">
            <v>M2/Jam</v>
          </cell>
        </row>
        <row r="1711">
          <cell r="F1711" t="str">
            <v>Ts1 * Fk</v>
          </cell>
        </row>
        <row r="1713">
          <cell r="D1713" t="str">
            <v>Koefisien Alat / M3</v>
          </cell>
          <cell r="F1713" t="str">
            <v xml:space="preserve"> =  1  :  Q1</v>
          </cell>
          <cell r="J1713">
            <v>7.407407407407407E-2</v>
          </cell>
          <cell r="K1713" t="str">
            <v>Jam</v>
          </cell>
        </row>
        <row r="1715">
          <cell r="B1715" t="str">
            <v>2.b</v>
          </cell>
          <cell r="D1715" t="str">
            <v>BULLDOZER</v>
          </cell>
        </row>
        <row r="1716">
          <cell r="D1716" t="str">
            <v>Panjang Efektif Blade</v>
          </cell>
          <cell r="I1716" t="str">
            <v>w</v>
          </cell>
          <cell r="J1716">
            <v>2.4</v>
          </cell>
          <cell r="K1716" t="str">
            <v>M</v>
          </cell>
        </row>
        <row r="1717">
          <cell r="D1717" t="str">
            <v>Jarak Angkut rata-rata</v>
          </cell>
          <cell r="I1717" t="str">
            <v>d</v>
          </cell>
          <cell r="J1717">
            <v>40</v>
          </cell>
          <cell r="K1717" t="str">
            <v>M</v>
          </cell>
        </row>
        <row r="1718">
          <cell r="D1718" t="str">
            <v>Kecepatan angkut rata-rata</v>
          </cell>
          <cell r="I1718" t="str">
            <v>s</v>
          </cell>
          <cell r="J1718">
            <v>2</v>
          </cell>
          <cell r="K1718" t="str">
            <v>KM/Jam</v>
          </cell>
        </row>
        <row r="1719">
          <cell r="D1719" t="str">
            <v>Tebal penggarukan</v>
          </cell>
          <cell r="I1719" t="str">
            <v>t</v>
          </cell>
          <cell r="J1719">
            <v>0.2</v>
          </cell>
          <cell r="K1719" t="str">
            <v>M</v>
          </cell>
        </row>
        <row r="1720">
          <cell r="D1720" t="str">
            <v>Faktor koreksi</v>
          </cell>
          <cell r="I1720" t="str">
            <v>F</v>
          </cell>
        </row>
        <row r="1721">
          <cell r="D1721" t="str">
            <v>- Efesiensi alat</v>
          </cell>
          <cell r="I1721" t="str">
            <v>f1</v>
          </cell>
          <cell r="J1721">
            <v>0.75</v>
          </cell>
        </row>
        <row r="1722">
          <cell r="D1722" t="str">
            <v>- Berat volume material</v>
          </cell>
          <cell r="I1722" t="str">
            <v>f2</v>
          </cell>
          <cell r="J1722">
            <v>0.9</v>
          </cell>
        </row>
        <row r="1723">
          <cell r="D1723" t="str">
            <v xml:space="preserve">  F = f1 x f2</v>
          </cell>
          <cell r="I1723" t="str">
            <v>F</v>
          </cell>
          <cell r="J1723">
            <v>0.67500000000000004</v>
          </cell>
        </row>
        <row r="1725">
          <cell r="D1725" t="str">
            <v>Cycle time :</v>
          </cell>
        </row>
        <row r="1726">
          <cell r="D1726" t="str">
            <v>- Travelling = (2 x d ) / s</v>
          </cell>
          <cell r="I1726" t="str">
            <v>c1</v>
          </cell>
          <cell r="J1726">
            <v>0.04</v>
          </cell>
          <cell r="K1726" t="str">
            <v>jam</v>
          </cell>
        </row>
        <row r="1727">
          <cell r="D1727" t="str">
            <v>- Lain - lain</v>
          </cell>
          <cell r="I1727" t="str">
            <v>c2</v>
          </cell>
          <cell r="J1727">
            <v>1.35E-2</v>
          </cell>
          <cell r="K1727" t="str">
            <v>jam</v>
          </cell>
        </row>
        <row r="1728">
          <cell r="D1728" t="str">
            <v xml:space="preserve">  C = c1 + c2</v>
          </cell>
          <cell r="I1728" t="str">
            <v>C</v>
          </cell>
          <cell r="J1728">
            <v>5.3499999999999999E-2</v>
          </cell>
          <cell r="K1728" t="str">
            <v>jam</v>
          </cell>
        </row>
        <row r="1730">
          <cell r="D1730" t="str">
            <v>Jumlah lintasan</v>
          </cell>
          <cell r="I1730" t="str">
            <v>n</v>
          </cell>
          <cell r="J1730">
            <v>2</v>
          </cell>
          <cell r="K1730" t="str">
            <v>2 x   pp</v>
          </cell>
        </row>
        <row r="1731">
          <cell r="F1731" t="str">
            <v xml:space="preserve">                        F x w x d</v>
          </cell>
        </row>
        <row r="1732">
          <cell r="D1732" t="str">
            <v>Kapasitas Produksi / Jam   =    Q2  =  -------------------</v>
          </cell>
          <cell r="I1732" t="str">
            <v>Q2</v>
          </cell>
          <cell r="J1732">
            <v>605.6074766355141</v>
          </cell>
          <cell r="K1732" t="str">
            <v>M2</v>
          </cell>
        </row>
        <row r="1733">
          <cell r="F1733" t="str">
            <v xml:space="preserve">                           C x n</v>
          </cell>
        </row>
        <row r="1734">
          <cell r="D1734" t="str">
            <v>Koefisien Alat / M3</v>
          </cell>
          <cell r="F1734" t="str">
            <v xml:space="preserve"> =  1  :  Q2</v>
          </cell>
          <cell r="I1734" t="str">
            <v>(E08)</v>
          </cell>
          <cell r="J1734">
            <v>1.6512345679012344E-3</v>
          </cell>
          <cell r="K1734" t="str">
            <v>Jam</v>
          </cell>
        </row>
        <row r="1736">
          <cell r="B1736" t="str">
            <v xml:space="preserve">   2.c.</v>
          </cell>
          <cell r="D1736" t="str">
            <v>ALAT BANTU</v>
          </cell>
          <cell r="L1736" t="str">
            <v xml:space="preserve"> Lump Sum</v>
          </cell>
        </row>
        <row r="1737">
          <cell r="D1737" t="str">
            <v>Diperlukan   :</v>
          </cell>
        </row>
        <row r="1738">
          <cell r="D1738" t="str">
            <v>- Kereta dorong</v>
          </cell>
          <cell r="F1738" t="str">
            <v>=  2  buah.</v>
          </cell>
        </row>
        <row r="1739">
          <cell r="D1739" t="str">
            <v>- Sekop</v>
          </cell>
          <cell r="F1739" t="str">
            <v>=  3  buah.</v>
          </cell>
        </row>
        <row r="1740">
          <cell r="D1740" t="str">
            <v>- Garpu</v>
          </cell>
          <cell r="F1740" t="str">
            <v>=  2  buah.</v>
          </cell>
        </row>
        <row r="1742">
          <cell r="L1742" t="str">
            <v>Bersambung</v>
          </cell>
        </row>
        <row r="1743">
          <cell r="B1743" t="str">
            <v xml:space="preserve"> URAIAN ANALISA HARGA SATUAN</v>
          </cell>
        </row>
        <row r="1744">
          <cell r="B1744" t="str">
            <v>ITEM PEMBAYARAN NO.</v>
          </cell>
          <cell r="E1744" t="str">
            <v>: 3.4</v>
          </cell>
        </row>
        <row r="1745">
          <cell r="B1745" t="str">
            <v>JENIS PEKERJAAN</v>
          </cell>
          <cell r="E1745" t="str">
            <v>: PEMBERSIHAN, PENGGARUKAN DAN PEMBONGKARAN</v>
          </cell>
        </row>
        <row r="1746">
          <cell r="B1746" t="str">
            <v>SATUAN PEMBAYARAN</v>
          </cell>
          <cell r="E1746" t="str">
            <v>:  M2</v>
          </cell>
        </row>
        <row r="1748">
          <cell r="B1748" t="str">
            <v>NO.</v>
          </cell>
          <cell r="D1748" t="str">
            <v>U R A I A N</v>
          </cell>
          <cell r="I1748" t="str">
            <v>KODE</v>
          </cell>
          <cell r="J1748" t="str">
            <v>KOEF.</v>
          </cell>
          <cell r="K1748" t="str">
            <v>SATUAN</v>
          </cell>
          <cell r="L1748" t="str">
            <v>KETERANGAN</v>
          </cell>
        </row>
        <row r="1750">
          <cell r="B1750" t="str">
            <v xml:space="preserve">   3.</v>
          </cell>
          <cell r="D1750" t="str">
            <v>TENAGA</v>
          </cell>
        </row>
        <row r="1751">
          <cell r="D1751" t="str">
            <v>Produksi menentukan : WHELL LOADER</v>
          </cell>
          <cell r="I1751" t="str">
            <v>Q1</v>
          </cell>
          <cell r="J1751">
            <v>13.5</v>
          </cell>
          <cell r="K1751" t="str">
            <v>M3/jam</v>
          </cell>
        </row>
        <row r="1752">
          <cell r="D1752" t="str">
            <v>Produksi agregat / hari  =  Tk x Q1</v>
          </cell>
          <cell r="I1752" t="str">
            <v>Qt</v>
          </cell>
          <cell r="J1752">
            <v>94.5</v>
          </cell>
          <cell r="K1752" t="str">
            <v>M3</v>
          </cell>
        </row>
        <row r="1753">
          <cell r="D1753" t="str">
            <v>Kebutuhan tenaga :</v>
          </cell>
        </row>
        <row r="1754">
          <cell r="E1754" t="str">
            <v>-</v>
          </cell>
          <cell r="F1754" t="str">
            <v>Pekerja</v>
          </cell>
          <cell r="I1754" t="str">
            <v>P</v>
          </cell>
          <cell r="J1754">
            <v>7</v>
          </cell>
          <cell r="K1754" t="str">
            <v>orang</v>
          </cell>
        </row>
        <row r="1755">
          <cell r="E1755" t="str">
            <v>-</v>
          </cell>
          <cell r="F1755" t="str">
            <v>Mandor</v>
          </cell>
          <cell r="I1755" t="str">
            <v>M</v>
          </cell>
          <cell r="J1755">
            <v>1</v>
          </cell>
          <cell r="K1755" t="str">
            <v>orang</v>
          </cell>
        </row>
        <row r="1757">
          <cell r="D1757" t="str">
            <v>Koefisien tenaga / M3   :</v>
          </cell>
        </row>
        <row r="1758">
          <cell r="E1758" t="str">
            <v>-</v>
          </cell>
          <cell r="F1758" t="str">
            <v>Pekerja</v>
          </cell>
          <cell r="G1758" t="str">
            <v>= (Tk x P) : Qt</v>
          </cell>
          <cell r="I1758" t="str">
            <v>-</v>
          </cell>
          <cell r="J1758">
            <v>0.51851851851851849</v>
          </cell>
          <cell r="K1758" t="str">
            <v>jam</v>
          </cell>
        </row>
        <row r="1759">
          <cell r="E1759" t="str">
            <v>-</v>
          </cell>
          <cell r="F1759" t="str">
            <v>Mandor</v>
          </cell>
          <cell r="G1759" t="str">
            <v>= (Tk x M) : Qt</v>
          </cell>
          <cell r="I1759" t="str">
            <v>-</v>
          </cell>
          <cell r="J1759">
            <v>7.407407407407407E-2</v>
          </cell>
          <cell r="K1759" t="str">
            <v>jam</v>
          </cell>
        </row>
        <row r="1761">
          <cell r="B1761" t="str">
            <v>4.</v>
          </cell>
          <cell r="D1761" t="str">
            <v>HARGA DASAR SATUAN UPAH, BAHAN DAN ALAT</v>
          </cell>
        </row>
        <row r="1762">
          <cell r="D1762" t="str">
            <v>Lihat lampiran.</v>
          </cell>
        </row>
        <row r="1777">
          <cell r="B1777" t="str">
            <v xml:space="preserve"> URAIAN ANALISA HARGA SATUAN</v>
          </cell>
        </row>
        <row r="1778">
          <cell r="B1778" t="str">
            <v>ITEM PEMBAYARAN NO.</v>
          </cell>
          <cell r="E1778" t="str">
            <v>:  4.2 (1)</v>
          </cell>
        </row>
        <row r="1779">
          <cell r="B1779" t="str">
            <v>JENIS PEKERJAAN</v>
          </cell>
          <cell r="E1779" t="str">
            <v>:  LAPIS PONDASI AGREGAT KELAS A</v>
          </cell>
        </row>
        <row r="1780">
          <cell r="B1780" t="str">
            <v>SATUAN PEMBAYARAN</v>
          </cell>
          <cell r="E1780" t="str">
            <v>:  M3</v>
          </cell>
        </row>
        <row r="1782">
          <cell r="B1782" t="str">
            <v>NO.</v>
          </cell>
          <cell r="D1782" t="str">
            <v>U R A I A N</v>
          </cell>
          <cell r="I1782" t="str">
            <v>KODE</v>
          </cell>
          <cell r="J1782" t="str">
            <v>KOEF.</v>
          </cell>
          <cell r="K1782" t="str">
            <v>SATUAN</v>
          </cell>
          <cell r="L1782" t="str">
            <v>KETERANGAN</v>
          </cell>
        </row>
        <row r="1784">
          <cell r="B1784" t="str">
            <v>I.</v>
          </cell>
          <cell r="D1784" t="str">
            <v>ASUMSI</v>
          </cell>
        </row>
        <row r="1785">
          <cell r="B1785">
            <v>1</v>
          </cell>
          <cell r="D1785" t="str">
            <v>Menggunakan alat berat (cara mekanik)</v>
          </cell>
        </row>
        <row r="1786">
          <cell r="B1786">
            <v>2</v>
          </cell>
          <cell r="D1786" t="str">
            <v>Lokasi pekerjaan : sepanjang jalan</v>
          </cell>
        </row>
        <row r="1787">
          <cell r="B1787">
            <v>3</v>
          </cell>
          <cell r="D1787" t="str">
            <v>Kondisi existing jalan : sedang</v>
          </cell>
        </row>
        <row r="1788">
          <cell r="B1788">
            <v>4</v>
          </cell>
          <cell r="D1788" t="str">
            <v>Jarak rata-rata Base Camp ke lokasi pekerjaan</v>
          </cell>
          <cell r="I1788" t="str">
            <v>L</v>
          </cell>
          <cell r="J1788">
            <v>45.71</v>
          </cell>
          <cell r="K1788" t="str">
            <v>KM</v>
          </cell>
        </row>
        <row r="1789">
          <cell r="B1789">
            <v>5</v>
          </cell>
          <cell r="D1789" t="str">
            <v>Tebal lapis agregat padat</v>
          </cell>
          <cell r="I1789" t="str">
            <v>t</v>
          </cell>
          <cell r="J1789">
            <v>0.15</v>
          </cell>
          <cell r="K1789" t="str">
            <v>M</v>
          </cell>
        </row>
        <row r="1790">
          <cell r="B1790">
            <v>6</v>
          </cell>
          <cell r="D1790" t="str">
            <v>Faktor kembang material (Padat-Lepas)</v>
          </cell>
          <cell r="I1790" t="str">
            <v>Fk</v>
          </cell>
          <cell r="J1790">
            <v>1.2</v>
          </cell>
          <cell r="K1790" t="str">
            <v>-</v>
          </cell>
        </row>
        <row r="1791">
          <cell r="B1791">
            <v>7</v>
          </cell>
          <cell r="D1791" t="str">
            <v>Jam kerja efektif per-hari</v>
          </cell>
          <cell r="I1791" t="str">
            <v>Tk</v>
          </cell>
          <cell r="J1791">
            <v>7</v>
          </cell>
          <cell r="K1791" t="str">
            <v>jam</v>
          </cell>
        </row>
        <row r="1792">
          <cell r="B1792">
            <v>8</v>
          </cell>
          <cell r="D1792" t="str">
            <v>Proporsi campuran :</v>
          </cell>
          <cell r="E1792" t="str">
            <v>-</v>
          </cell>
          <cell r="F1792" t="str">
            <v>Agregat Kasar</v>
          </cell>
          <cell r="I1792" t="str">
            <v>Ak</v>
          </cell>
          <cell r="J1792">
            <v>63.5</v>
          </cell>
          <cell r="K1792" t="str">
            <v>%</v>
          </cell>
        </row>
        <row r="1793">
          <cell r="E1793" t="str">
            <v>-</v>
          </cell>
          <cell r="F1793" t="str">
            <v>Agregat Halus</v>
          </cell>
          <cell r="I1793" t="str">
            <v>Ah</v>
          </cell>
          <cell r="J1793">
            <v>36.5</v>
          </cell>
          <cell r="K1793" t="str">
            <v>%</v>
          </cell>
        </row>
        <row r="1795">
          <cell r="B1795" t="str">
            <v>II.</v>
          </cell>
          <cell r="D1795" t="str">
            <v>METHODE PELAKSANAAN</v>
          </cell>
        </row>
        <row r="1796">
          <cell r="B1796">
            <v>1</v>
          </cell>
          <cell r="D1796" t="str">
            <v>Whell Loader mencampur dan memuat Agregat ke dalam</v>
          </cell>
        </row>
        <row r="1797">
          <cell r="D1797" t="str">
            <v>Dump Truck di Base Camp</v>
          </cell>
        </row>
        <row r="1798">
          <cell r="B1798">
            <v>2</v>
          </cell>
          <cell r="D1798" t="str">
            <v>Dump Truck mengangkut Agregat ke lokasi pekerjaan dan</v>
          </cell>
        </row>
        <row r="1799">
          <cell r="D1799" t="str">
            <v>dihampar dengan Motor Grader</v>
          </cell>
        </row>
        <row r="1800">
          <cell r="B1800">
            <v>3</v>
          </cell>
          <cell r="D1800" t="str">
            <v>Hamparan Agregat dibasahi dengan Water Tank</v>
          </cell>
        </row>
        <row r="1801">
          <cell r="D1801" t="str">
            <v>Truck sebelum dipadatkan dengan Vibratory Roller</v>
          </cell>
        </row>
        <row r="1802">
          <cell r="B1802">
            <v>4</v>
          </cell>
          <cell r="D1802" t="str">
            <v>Selama pemadatan, sekelompok pekerja akan</v>
          </cell>
        </row>
        <row r="1803">
          <cell r="D1803" t="str">
            <v>merapikan tepi hamparan dan level permukaan</v>
          </cell>
        </row>
        <row r="1804">
          <cell r="D1804" t="str">
            <v>dengan menggunakan Alat Bantu</v>
          </cell>
        </row>
        <row r="1806">
          <cell r="B1806" t="str">
            <v>III.</v>
          </cell>
          <cell r="D1806" t="str">
            <v>PEMAKAIAN BAHAN, ALAT DAN TENAGA</v>
          </cell>
        </row>
        <row r="1808">
          <cell r="B1808" t="str">
            <v xml:space="preserve">   1.</v>
          </cell>
          <cell r="D1808" t="str">
            <v>BAHAN</v>
          </cell>
        </row>
        <row r="1809">
          <cell r="D1809" t="str">
            <v>Aggregat Kasar</v>
          </cell>
          <cell r="F1809" t="str">
            <v>= Ak x 1 m3 x Fk</v>
          </cell>
          <cell r="I1809" t="str">
            <v>(M03)</v>
          </cell>
          <cell r="J1809">
            <v>0.76200000000000001</v>
          </cell>
          <cell r="K1809" t="str">
            <v>m3</v>
          </cell>
        </row>
        <row r="1810">
          <cell r="D1810" t="str">
            <v>Aggregat Halus</v>
          </cell>
          <cell r="F1810" t="str">
            <v>= Ah x 1 m3 x Fk</v>
          </cell>
          <cell r="I1810" t="str">
            <v>(M04)</v>
          </cell>
          <cell r="J1810">
            <v>0.43799999999999994</v>
          </cell>
          <cell r="K1810" t="str">
            <v>m3</v>
          </cell>
        </row>
        <row r="1812">
          <cell r="B1812" t="str">
            <v xml:space="preserve">   2.</v>
          </cell>
          <cell r="D1812" t="str">
            <v>ALAT</v>
          </cell>
        </row>
        <row r="1813">
          <cell r="B1813" t="str">
            <v>2.a</v>
          </cell>
          <cell r="D1813" t="str">
            <v>WHEEL LOADER</v>
          </cell>
          <cell r="I1813" t="str">
            <v>(E15)</v>
          </cell>
        </row>
        <row r="1814">
          <cell r="D1814" t="str">
            <v>Kapasitas Bucket</v>
          </cell>
          <cell r="I1814" t="str">
            <v>V</v>
          </cell>
          <cell r="J1814">
            <v>1.5</v>
          </cell>
          <cell r="K1814" t="str">
            <v>M</v>
          </cell>
        </row>
        <row r="1815">
          <cell r="D1815" t="str">
            <v>Faktor Bucket</v>
          </cell>
          <cell r="I1815" t="str">
            <v>Fb</v>
          </cell>
          <cell r="J1815">
            <v>0.9</v>
          </cell>
          <cell r="K1815" t="str">
            <v>M</v>
          </cell>
        </row>
        <row r="1816">
          <cell r="D1816" t="str">
            <v>Faktor Efisiensi alat</v>
          </cell>
          <cell r="I1816" t="str">
            <v>Fa</v>
          </cell>
          <cell r="J1816">
            <v>0.8</v>
          </cell>
          <cell r="K1816" t="str">
            <v>-</v>
          </cell>
          <cell r="L1816" t="str">
            <v xml:space="preserve"> Baik</v>
          </cell>
        </row>
        <row r="1817">
          <cell r="D1817" t="str">
            <v>Waktu Siklus :</v>
          </cell>
          <cell r="I1817" t="str">
            <v>Ts1</v>
          </cell>
        </row>
        <row r="1818">
          <cell r="D1818" t="str">
            <v>- Mencampur</v>
          </cell>
          <cell r="I1818" t="str">
            <v>T1</v>
          </cell>
          <cell r="J1818">
            <v>2</v>
          </cell>
          <cell r="K1818" t="str">
            <v>menit</v>
          </cell>
        </row>
        <row r="1819">
          <cell r="D1819" t="str">
            <v>- Memuat dan lain-lain</v>
          </cell>
          <cell r="I1819" t="str">
            <v>T2</v>
          </cell>
          <cell r="J1819">
            <v>4</v>
          </cell>
          <cell r="K1819" t="str">
            <v>menit</v>
          </cell>
        </row>
        <row r="1820">
          <cell r="I1820" t="str">
            <v>Ts1</v>
          </cell>
          <cell r="J1820">
            <v>6</v>
          </cell>
          <cell r="K1820" t="str">
            <v>menit</v>
          </cell>
        </row>
        <row r="1822">
          <cell r="D1822" t="str">
            <v>Kap. Prod. / jam =</v>
          </cell>
          <cell r="F1822" t="str">
            <v>V x Fb x Fa x 60</v>
          </cell>
          <cell r="I1822" t="str">
            <v>Q1</v>
          </cell>
          <cell r="J1822">
            <v>9.0000000000000018</v>
          </cell>
          <cell r="K1822" t="str">
            <v>M3</v>
          </cell>
        </row>
        <row r="1823">
          <cell r="F1823" t="str">
            <v>Fk x Ts1</v>
          </cell>
        </row>
        <row r="1825">
          <cell r="D1825" t="str">
            <v>Koefisien Alat / M3</v>
          </cell>
          <cell r="F1825" t="str">
            <v xml:space="preserve"> =  1  :  Q1</v>
          </cell>
          <cell r="I1825" t="str">
            <v>(E15)</v>
          </cell>
          <cell r="J1825">
            <v>0.11111111111111109</v>
          </cell>
          <cell r="K1825" t="str">
            <v>jam</v>
          </cell>
        </row>
        <row r="1827">
          <cell r="B1827" t="str">
            <v>2.b.</v>
          </cell>
          <cell r="D1827" t="str">
            <v>DUMP TRUCK</v>
          </cell>
          <cell r="I1827" t="str">
            <v>(E08)</v>
          </cell>
        </row>
        <row r="1828">
          <cell r="D1828" t="str">
            <v>Kapasitas Bak</v>
          </cell>
          <cell r="I1828" t="str">
            <v>V</v>
          </cell>
          <cell r="J1828">
            <v>4</v>
          </cell>
          <cell r="K1828" t="str">
            <v>M3</v>
          </cell>
        </row>
        <row r="1829">
          <cell r="D1829" t="str">
            <v>Faktor Efesiensi Alat</v>
          </cell>
          <cell r="I1829" t="str">
            <v>Fa</v>
          </cell>
          <cell r="J1829">
            <v>0.8</v>
          </cell>
          <cell r="K1829" t="str">
            <v>-</v>
          </cell>
        </row>
        <row r="1830">
          <cell r="D1830" t="str">
            <v>Kecepatan rata-rata bermuatan</v>
          </cell>
          <cell r="I1830" t="str">
            <v>v1</v>
          </cell>
          <cell r="J1830">
            <v>45</v>
          </cell>
          <cell r="K1830" t="str">
            <v>Km/jam</v>
          </cell>
        </row>
        <row r="1831">
          <cell r="D1831" t="str">
            <v>Kecepatan rata-rata Kosong</v>
          </cell>
          <cell r="I1831" t="str">
            <v>v2</v>
          </cell>
          <cell r="J1831">
            <v>60</v>
          </cell>
          <cell r="K1831" t="str">
            <v>Km/jam</v>
          </cell>
        </row>
        <row r="1832">
          <cell r="D1832" t="str">
            <v>Waktu Wiklus</v>
          </cell>
          <cell r="I1832" t="str">
            <v>Ts2</v>
          </cell>
        </row>
        <row r="1833">
          <cell r="D1833" t="str">
            <v>- Waktu tempuh isi</v>
          </cell>
          <cell r="F1833" t="str">
            <v>= (L : V1) x 60</v>
          </cell>
          <cell r="I1833" t="str">
            <v>T1</v>
          </cell>
          <cell r="J1833">
            <v>60.946666666666673</v>
          </cell>
          <cell r="K1833" t="str">
            <v>Menit</v>
          </cell>
        </row>
        <row r="1834">
          <cell r="D1834" t="str">
            <v>- Waktu tempuh Kosong</v>
          </cell>
          <cell r="F1834" t="str">
            <v>= (L : V2) x 60</v>
          </cell>
          <cell r="I1834" t="str">
            <v>T2</v>
          </cell>
          <cell r="J1834">
            <v>45.71</v>
          </cell>
          <cell r="K1834" t="str">
            <v>Menit</v>
          </cell>
        </row>
        <row r="1835">
          <cell r="D1835" t="str">
            <v>- Lain-lain</v>
          </cell>
          <cell r="I1835" t="str">
            <v>T3</v>
          </cell>
          <cell r="J1835">
            <v>3</v>
          </cell>
          <cell r="K1835" t="str">
            <v>Menit</v>
          </cell>
        </row>
        <row r="1836">
          <cell r="I1836" t="str">
            <v>Ts2</v>
          </cell>
          <cell r="J1836">
            <v>109.65666666666667</v>
          </cell>
          <cell r="K1836" t="str">
            <v>Menit</v>
          </cell>
        </row>
        <row r="1838">
          <cell r="D1838" t="str">
            <v>Kapasitas Produksi / Jam</v>
          </cell>
          <cell r="G1838" t="str">
            <v>V x Fa x 60</v>
          </cell>
          <cell r="I1838" t="str">
            <v>Q2</v>
          </cell>
          <cell r="J1838">
            <v>1.4590996139465606</v>
          </cell>
          <cell r="K1838" t="str">
            <v>M3</v>
          </cell>
        </row>
        <row r="1839">
          <cell r="G1839" t="str">
            <v>Fk x Ts2</v>
          </cell>
        </row>
        <row r="1841">
          <cell r="D1841" t="str">
            <v>Koefisien alat / M3</v>
          </cell>
          <cell r="E1841" t="str">
            <v>= 1 : Q2</v>
          </cell>
          <cell r="I1841" t="str">
            <v>(E08)</v>
          </cell>
          <cell r="J1841">
            <v>0.6853541666666666</v>
          </cell>
          <cell r="K1841" t="str">
            <v>Jam</v>
          </cell>
        </row>
        <row r="1844">
          <cell r="L1844" t="str">
            <v>Bersambung</v>
          </cell>
        </row>
        <row r="1846">
          <cell r="B1846" t="str">
            <v xml:space="preserve"> URAIAN ANALISA HARGA SATUAN</v>
          </cell>
        </row>
        <row r="1847">
          <cell r="B1847" t="str">
            <v>ITEM PEMBAYARAN NO.</v>
          </cell>
          <cell r="E1847" t="str">
            <v>:  4.2 (1)</v>
          </cell>
        </row>
        <row r="1848">
          <cell r="B1848" t="str">
            <v>JENIS PEKERJAAN</v>
          </cell>
          <cell r="E1848" t="str">
            <v>:  LAPIS PONDASI AGREGAT KELAS A</v>
          </cell>
        </row>
        <row r="1849">
          <cell r="B1849" t="str">
            <v>SATUAN PEMBAYARAN</v>
          </cell>
          <cell r="E1849" t="str">
            <v>:  M3</v>
          </cell>
        </row>
        <row r="1851">
          <cell r="B1851" t="str">
            <v>NO.</v>
          </cell>
          <cell r="D1851" t="str">
            <v>U R A I A N</v>
          </cell>
          <cell r="I1851" t="str">
            <v>KODE</v>
          </cell>
          <cell r="J1851" t="str">
            <v>KOEF.</v>
          </cell>
          <cell r="K1851" t="str">
            <v>SATUAN</v>
          </cell>
          <cell r="L1851" t="str">
            <v>KETERANGAN</v>
          </cell>
        </row>
        <row r="1853">
          <cell r="B1853" t="str">
            <v>2.c.</v>
          </cell>
          <cell r="D1853" t="str">
            <v>MOTOR GRADER</v>
          </cell>
          <cell r="I1853" t="str">
            <v>(E13)</v>
          </cell>
        </row>
        <row r="1854">
          <cell r="D1854" t="str">
            <v>Panjang Hamparan</v>
          </cell>
          <cell r="I1854" t="str">
            <v>Lh</v>
          </cell>
          <cell r="J1854">
            <v>50</v>
          </cell>
          <cell r="K1854" t="str">
            <v>M</v>
          </cell>
        </row>
        <row r="1855">
          <cell r="D1855" t="str">
            <v>Lebar Efektif Kerja Blade</v>
          </cell>
          <cell r="I1855" t="str">
            <v>B</v>
          </cell>
          <cell r="J1855">
            <v>2.4</v>
          </cell>
          <cell r="K1855" t="str">
            <v>M</v>
          </cell>
        </row>
        <row r="1856">
          <cell r="D1856" t="str">
            <v>Faktor Efesiensi Alat</v>
          </cell>
          <cell r="I1856" t="str">
            <v>Fa</v>
          </cell>
          <cell r="J1856">
            <v>0.8</v>
          </cell>
          <cell r="K1856" t="str">
            <v>-</v>
          </cell>
        </row>
        <row r="1857">
          <cell r="D1857" t="str">
            <v>Kecepatan rata-rata alat</v>
          </cell>
          <cell r="I1857" t="str">
            <v>V</v>
          </cell>
          <cell r="J1857">
            <v>4</v>
          </cell>
          <cell r="K1857" t="str">
            <v>Km/jam</v>
          </cell>
        </row>
        <row r="1858">
          <cell r="D1858" t="str">
            <v>Jumlah Lintasan</v>
          </cell>
          <cell r="I1858" t="str">
            <v>n</v>
          </cell>
          <cell r="J1858">
            <v>6</v>
          </cell>
          <cell r="K1858" t="str">
            <v>Lintasan</v>
          </cell>
        </row>
        <row r="1859">
          <cell r="D1859" t="str">
            <v>Waktu Wiklus</v>
          </cell>
          <cell r="I1859" t="str">
            <v>Ts3</v>
          </cell>
        </row>
        <row r="1860">
          <cell r="D1860" t="str">
            <v>- Perataan 1 x Lintasan</v>
          </cell>
          <cell r="F1860" t="str">
            <v>= Lh : (V x 1000) x 60</v>
          </cell>
          <cell r="I1860" t="str">
            <v>T1</v>
          </cell>
          <cell r="J1860">
            <v>0.75</v>
          </cell>
          <cell r="K1860" t="str">
            <v>Menit</v>
          </cell>
        </row>
        <row r="1861">
          <cell r="D1861" t="str">
            <v>- Lain-lain</v>
          </cell>
          <cell r="I1861" t="str">
            <v>T2</v>
          </cell>
          <cell r="J1861">
            <v>4</v>
          </cell>
          <cell r="K1861" t="str">
            <v>Menit</v>
          </cell>
        </row>
        <row r="1862">
          <cell r="I1862" t="str">
            <v>Ts3</v>
          </cell>
          <cell r="J1862">
            <v>4.75</v>
          </cell>
          <cell r="K1862" t="str">
            <v>Menit</v>
          </cell>
        </row>
        <row r="1864">
          <cell r="D1864" t="str">
            <v>Kapasitas Produksi / Jam</v>
          </cell>
          <cell r="G1864" t="str">
            <v>Lh x b x t x Fa x 60</v>
          </cell>
          <cell r="I1864" t="str">
            <v>Q3</v>
          </cell>
          <cell r="J1864">
            <v>30.315789473684209</v>
          </cell>
          <cell r="K1864" t="str">
            <v>M3</v>
          </cell>
        </row>
        <row r="1865">
          <cell r="G1865" t="str">
            <v>n x Ts3</v>
          </cell>
        </row>
        <row r="1867">
          <cell r="D1867" t="str">
            <v>Koefisien alat / M3</v>
          </cell>
          <cell r="E1867" t="str">
            <v>= 1 : Q3</v>
          </cell>
          <cell r="I1867" t="str">
            <v>(E138)</v>
          </cell>
          <cell r="J1867">
            <v>3.2986111111111112E-2</v>
          </cell>
          <cell r="K1867" t="str">
            <v>Jam</v>
          </cell>
        </row>
        <row r="1869">
          <cell r="B1869" t="str">
            <v>2.d.</v>
          </cell>
          <cell r="D1869" t="str">
            <v>TANDEM ROLLER</v>
          </cell>
          <cell r="I1869" t="str">
            <v>(E19)</v>
          </cell>
        </row>
        <row r="1870">
          <cell r="D1870" t="str">
            <v>Kecepatan rata-rata alat</v>
          </cell>
          <cell r="I1870" t="str">
            <v>V</v>
          </cell>
          <cell r="J1870">
            <v>3</v>
          </cell>
          <cell r="K1870" t="str">
            <v>Km/jam</v>
          </cell>
        </row>
        <row r="1871">
          <cell r="D1871" t="str">
            <v>Lebar Efektif Pemadatan</v>
          </cell>
          <cell r="I1871" t="str">
            <v>b</v>
          </cell>
          <cell r="J1871">
            <v>1.2</v>
          </cell>
          <cell r="K1871" t="str">
            <v>M</v>
          </cell>
        </row>
        <row r="1872">
          <cell r="D1872" t="str">
            <v>Jumlah Lintasan</v>
          </cell>
          <cell r="I1872" t="str">
            <v>n</v>
          </cell>
          <cell r="J1872">
            <v>8</v>
          </cell>
          <cell r="K1872" t="str">
            <v>Lintasan</v>
          </cell>
        </row>
        <row r="1873">
          <cell r="D1873" t="str">
            <v>Faktor Efesiensi Alat</v>
          </cell>
          <cell r="I1873" t="str">
            <v>Fa</v>
          </cell>
          <cell r="J1873">
            <v>0.8</v>
          </cell>
          <cell r="K1873" t="str">
            <v>-</v>
          </cell>
        </row>
        <row r="1875">
          <cell r="D1875" t="str">
            <v>Kapasitas Produksi/Jam</v>
          </cell>
          <cell r="F1875" t="str">
            <v>(Vx1000) x b x t x Fa</v>
          </cell>
          <cell r="I1875" t="str">
            <v>Q4</v>
          </cell>
          <cell r="J1875">
            <v>54</v>
          </cell>
          <cell r="K1875" t="str">
            <v>M3</v>
          </cell>
        </row>
        <row r="1876">
          <cell r="F1876" t="str">
            <v>n</v>
          </cell>
        </row>
        <row r="1878">
          <cell r="D1878" t="str">
            <v>Koefisien alat / M3</v>
          </cell>
          <cell r="E1878" t="str">
            <v>= 1 : Q4</v>
          </cell>
          <cell r="I1878" t="str">
            <v>(E138)</v>
          </cell>
          <cell r="J1878">
            <v>1.8518518518518517E-2</v>
          </cell>
          <cell r="K1878" t="str">
            <v>Jam</v>
          </cell>
        </row>
        <row r="1880">
          <cell r="B1880" t="str">
            <v>2.e.</v>
          </cell>
          <cell r="D1880" t="str">
            <v>WATER TANK TRUCK</v>
          </cell>
          <cell r="I1880" t="str">
            <v>(E23)</v>
          </cell>
        </row>
        <row r="1881">
          <cell r="D1881" t="str">
            <v>Volume tangki air</v>
          </cell>
          <cell r="I1881" t="str">
            <v>V</v>
          </cell>
          <cell r="J1881">
            <v>4</v>
          </cell>
          <cell r="K1881" t="str">
            <v>M3</v>
          </cell>
        </row>
        <row r="1882">
          <cell r="D1882" t="str">
            <v>Kebutuhan air / M3 material padat</v>
          </cell>
          <cell r="I1882" t="str">
            <v>Wc</v>
          </cell>
          <cell r="J1882">
            <v>7.0000000000000007E-2</v>
          </cell>
          <cell r="K1882" t="str">
            <v>M3</v>
          </cell>
        </row>
        <row r="1883">
          <cell r="D1883" t="str">
            <v>Pengisian Tangki / jam</v>
          </cell>
          <cell r="I1883" t="str">
            <v>n</v>
          </cell>
          <cell r="J1883">
            <v>1</v>
          </cell>
          <cell r="K1883" t="str">
            <v>Kali</v>
          </cell>
        </row>
        <row r="1884">
          <cell r="D1884" t="str">
            <v>Faktor efesiensi alat</v>
          </cell>
          <cell r="I1884" t="str">
            <v>Fa</v>
          </cell>
          <cell r="J1884">
            <v>0.8</v>
          </cell>
          <cell r="K1884" t="str">
            <v>-</v>
          </cell>
          <cell r="L1884" t="str">
            <v>Baik</v>
          </cell>
        </row>
        <row r="1886">
          <cell r="D1886" t="str">
            <v>Kapasitas Produksi / Jam   =</v>
          </cell>
          <cell r="G1886" t="str">
            <v>V x n x Fa</v>
          </cell>
          <cell r="I1886" t="str">
            <v>Q5</v>
          </cell>
          <cell r="J1886">
            <v>45.714285714285715</v>
          </cell>
          <cell r="K1886" t="str">
            <v>M3</v>
          </cell>
        </row>
        <row r="1887">
          <cell r="G1887" t="str">
            <v>Wc</v>
          </cell>
        </row>
        <row r="1889">
          <cell r="D1889" t="str">
            <v>Koefisien Alat / M3</v>
          </cell>
          <cell r="F1889" t="str">
            <v xml:space="preserve"> =  1  :  Q5</v>
          </cell>
          <cell r="I1889" t="str">
            <v>(E23)</v>
          </cell>
          <cell r="J1889">
            <v>2.1874999999999999E-2</v>
          </cell>
          <cell r="K1889" t="str">
            <v>Jam</v>
          </cell>
        </row>
        <row r="1891">
          <cell r="B1891" t="str">
            <v xml:space="preserve">   2.f.</v>
          </cell>
          <cell r="D1891" t="str">
            <v>ALAT BANTU</v>
          </cell>
          <cell r="L1891" t="str">
            <v xml:space="preserve"> Lump Sum</v>
          </cell>
        </row>
        <row r="1892">
          <cell r="D1892" t="str">
            <v>Diperlukan   :</v>
          </cell>
        </row>
        <row r="1893">
          <cell r="D1893" t="str">
            <v>- Kereta dorong</v>
          </cell>
          <cell r="F1893" t="str">
            <v>=  2  buah.</v>
          </cell>
        </row>
        <row r="1894">
          <cell r="D1894" t="str">
            <v>- Sekop</v>
          </cell>
          <cell r="F1894" t="str">
            <v>=  3  buah.</v>
          </cell>
        </row>
        <row r="1895">
          <cell r="D1895" t="str">
            <v>- Garpu</v>
          </cell>
          <cell r="F1895" t="str">
            <v>=  2  buah.</v>
          </cell>
        </row>
        <row r="1897">
          <cell r="B1897" t="str">
            <v xml:space="preserve">   3.</v>
          </cell>
          <cell r="D1897" t="str">
            <v>TENAGA</v>
          </cell>
        </row>
        <row r="1898">
          <cell r="D1898" t="str">
            <v>Produksi menentukan : WHELL LOADER</v>
          </cell>
          <cell r="I1898" t="str">
            <v>Q1</v>
          </cell>
          <cell r="J1898">
            <v>9.0000000000000018</v>
          </cell>
          <cell r="K1898" t="str">
            <v>M3/jam</v>
          </cell>
        </row>
        <row r="1899">
          <cell r="D1899" t="str">
            <v>Produksi agregat / hari  =  Tk x Q1</v>
          </cell>
          <cell r="I1899" t="str">
            <v>Qt</v>
          </cell>
          <cell r="J1899">
            <v>63.000000000000014</v>
          </cell>
          <cell r="K1899" t="str">
            <v>M3</v>
          </cell>
        </row>
        <row r="1900">
          <cell r="D1900" t="str">
            <v>Kebutuhan tenaga :</v>
          </cell>
        </row>
        <row r="1901">
          <cell r="E1901" t="str">
            <v>-</v>
          </cell>
          <cell r="F1901" t="str">
            <v>Pekerja</v>
          </cell>
          <cell r="I1901" t="str">
            <v>P</v>
          </cell>
          <cell r="J1901">
            <v>8</v>
          </cell>
          <cell r="K1901" t="str">
            <v>orang</v>
          </cell>
        </row>
        <row r="1902">
          <cell r="E1902" t="str">
            <v>-</v>
          </cell>
          <cell r="F1902" t="str">
            <v>Mandor</v>
          </cell>
          <cell r="I1902" t="str">
            <v>M</v>
          </cell>
          <cell r="J1902">
            <v>1</v>
          </cell>
          <cell r="K1902" t="str">
            <v>orang</v>
          </cell>
        </row>
        <row r="1904">
          <cell r="D1904" t="str">
            <v>Koefisien tenaga / M3   :</v>
          </cell>
        </row>
        <row r="1905">
          <cell r="E1905" t="str">
            <v>-</v>
          </cell>
          <cell r="F1905" t="str">
            <v>Pekerja</v>
          </cell>
          <cell r="G1905" t="str">
            <v>= (Tk x P) : Qt</v>
          </cell>
          <cell r="I1905" t="str">
            <v>-</v>
          </cell>
          <cell r="J1905">
            <v>0.88888888888888873</v>
          </cell>
          <cell r="K1905" t="str">
            <v>jam</v>
          </cell>
        </row>
        <row r="1906">
          <cell r="E1906" t="str">
            <v>-</v>
          </cell>
          <cell r="F1906" t="str">
            <v>Mandor</v>
          </cell>
          <cell r="G1906" t="str">
            <v>= (Tk x M) : Qt</v>
          </cell>
          <cell r="I1906" t="str">
            <v>-</v>
          </cell>
          <cell r="J1906">
            <v>0.11111111111111109</v>
          </cell>
          <cell r="K1906" t="str">
            <v>jam</v>
          </cell>
        </row>
        <row r="1908">
          <cell r="B1908" t="str">
            <v>4.</v>
          </cell>
          <cell r="D1908" t="str">
            <v>HARGA DASAR SATUAN UPAH, BAHAN DAN ALAT</v>
          </cell>
        </row>
        <row r="1909">
          <cell r="D1909" t="str">
            <v>Lihat lampiran.</v>
          </cell>
        </row>
        <row r="1912">
          <cell r="B1912" t="str">
            <v xml:space="preserve"> URAIAN ANALISA HARGA SATUAN</v>
          </cell>
        </row>
        <row r="1913">
          <cell r="B1913" t="str">
            <v>ITEM PEMBAYARAN NO.</v>
          </cell>
          <cell r="E1913" t="str">
            <v>:  4.2 (2)</v>
          </cell>
        </row>
        <row r="1914">
          <cell r="B1914" t="str">
            <v>JENIS PEKERJAAN</v>
          </cell>
          <cell r="E1914" t="str">
            <v>:  LAPIS PONDASI AGREGAT KELAS B</v>
          </cell>
        </row>
        <row r="1915">
          <cell r="B1915" t="str">
            <v>SATUAN PEMBAYARAN</v>
          </cell>
          <cell r="E1915" t="str">
            <v>:  M3</v>
          </cell>
        </row>
        <row r="1917">
          <cell r="B1917" t="str">
            <v>NO.</v>
          </cell>
          <cell r="D1917" t="str">
            <v>U R A I A N</v>
          </cell>
          <cell r="I1917" t="str">
            <v>KODE</v>
          </cell>
          <cell r="J1917" t="str">
            <v>KOEF.</v>
          </cell>
          <cell r="K1917" t="str">
            <v>SATUAN</v>
          </cell>
          <cell r="L1917" t="str">
            <v>KETERANGAN</v>
          </cell>
        </row>
        <row r="1919">
          <cell r="B1919" t="str">
            <v>I.</v>
          </cell>
          <cell r="D1919" t="str">
            <v>ASUMSI</v>
          </cell>
        </row>
        <row r="1920">
          <cell r="B1920">
            <v>1</v>
          </cell>
          <cell r="D1920" t="str">
            <v>Menggunakan alat berat (cara mekanik)</v>
          </cell>
        </row>
        <row r="1921">
          <cell r="B1921">
            <v>2</v>
          </cell>
          <cell r="D1921" t="str">
            <v>Lokasi pekerjaan : sepanjang jalan</v>
          </cell>
        </row>
        <row r="1922">
          <cell r="B1922">
            <v>3</v>
          </cell>
          <cell r="D1922" t="str">
            <v>Kondisi existing jalan : sedang</v>
          </cell>
        </row>
        <row r="1923">
          <cell r="B1923">
            <v>4</v>
          </cell>
          <cell r="D1923" t="str">
            <v>Jarak rata-rata Base Camp ke lokasi pekerjaan</v>
          </cell>
          <cell r="I1923" t="str">
            <v>L</v>
          </cell>
          <cell r="J1923">
            <v>45.71</v>
          </cell>
          <cell r="K1923" t="str">
            <v>KM</v>
          </cell>
        </row>
        <row r="1924">
          <cell r="B1924">
            <v>5</v>
          </cell>
          <cell r="D1924" t="str">
            <v>Tebal lapis agregat padat</v>
          </cell>
          <cell r="I1924" t="str">
            <v>t</v>
          </cell>
          <cell r="J1924">
            <v>0.2</v>
          </cell>
          <cell r="K1924" t="str">
            <v>M'</v>
          </cell>
        </row>
        <row r="1925">
          <cell r="B1925">
            <v>6</v>
          </cell>
          <cell r="D1925" t="str">
            <v>Faktor kembang material (Padat-Lepas)</v>
          </cell>
          <cell r="I1925" t="str">
            <v>Fk</v>
          </cell>
          <cell r="J1925">
            <v>1.2</v>
          </cell>
          <cell r="K1925" t="str">
            <v>-</v>
          </cell>
        </row>
        <row r="1926">
          <cell r="B1926">
            <v>7</v>
          </cell>
          <cell r="D1926" t="str">
            <v>Jam kerja efektif per-hari</v>
          </cell>
          <cell r="I1926" t="str">
            <v>Tk</v>
          </cell>
          <cell r="J1926">
            <v>7</v>
          </cell>
          <cell r="K1926" t="str">
            <v>jam</v>
          </cell>
        </row>
        <row r="1927">
          <cell r="B1927">
            <v>8</v>
          </cell>
          <cell r="D1927" t="str">
            <v>Lebar Bahu Jalan</v>
          </cell>
          <cell r="I1927" t="str">
            <v>Lb</v>
          </cell>
          <cell r="J1927">
            <v>1</v>
          </cell>
          <cell r="K1927" t="str">
            <v>M'</v>
          </cell>
        </row>
        <row r="1928">
          <cell r="B1928">
            <v>9</v>
          </cell>
          <cell r="D1928" t="str">
            <v>Proporsi campuran :</v>
          </cell>
          <cell r="E1928" t="str">
            <v>-</v>
          </cell>
          <cell r="F1928" t="str">
            <v>Agregat Kasar</v>
          </cell>
          <cell r="I1928" t="str">
            <v>Ak</v>
          </cell>
          <cell r="J1928">
            <v>35</v>
          </cell>
          <cell r="K1928" t="str">
            <v>%</v>
          </cell>
        </row>
        <row r="1929">
          <cell r="E1929" t="str">
            <v>-</v>
          </cell>
          <cell r="F1929" t="str">
            <v>Agregat Halus</v>
          </cell>
          <cell r="I1929" t="str">
            <v>Ah</v>
          </cell>
          <cell r="J1929">
            <v>20</v>
          </cell>
          <cell r="K1929" t="str">
            <v>%</v>
          </cell>
        </row>
        <row r="1930">
          <cell r="E1930" t="str">
            <v>-</v>
          </cell>
          <cell r="F1930" t="str">
            <v>Sirtu</v>
          </cell>
          <cell r="I1930" t="str">
            <v>St</v>
          </cell>
          <cell r="J1930">
            <v>45</v>
          </cell>
          <cell r="K1930" t="str">
            <v>%</v>
          </cell>
        </row>
        <row r="1932">
          <cell r="B1932" t="str">
            <v>II.</v>
          </cell>
          <cell r="D1932" t="str">
            <v>METHODE PELAKSANAAN</v>
          </cell>
        </row>
        <row r="1933">
          <cell r="B1933">
            <v>1</v>
          </cell>
          <cell r="D1933" t="str">
            <v>Whell Loader mencampur dan memuat Agregat ke dalam</v>
          </cell>
        </row>
        <row r="1934">
          <cell r="D1934" t="str">
            <v>Dump Truck di Base Camp</v>
          </cell>
        </row>
        <row r="1935">
          <cell r="B1935">
            <v>2</v>
          </cell>
          <cell r="D1935" t="str">
            <v>Dump Truck mengangkut Agregat ke lokasi pekerjaan dan</v>
          </cell>
        </row>
        <row r="1936">
          <cell r="D1936" t="str">
            <v>dihampar dengan Motor Grader</v>
          </cell>
        </row>
        <row r="1937">
          <cell r="B1937">
            <v>3</v>
          </cell>
          <cell r="D1937" t="str">
            <v>Hamparan Agregat dibasahi dengan Water Tank</v>
          </cell>
        </row>
        <row r="1938">
          <cell r="D1938" t="str">
            <v>Truck sebelum dipadatkan dengan Tandem Roller dan PTR</v>
          </cell>
        </row>
        <row r="1939">
          <cell r="B1939">
            <v>4</v>
          </cell>
          <cell r="D1939" t="str">
            <v>Selama pemadatan, sekelompok pekerja akan</v>
          </cell>
        </row>
        <row r="1940">
          <cell r="D1940" t="str">
            <v>merapikan tepi hamparan dan level permukaan</v>
          </cell>
        </row>
        <row r="1941">
          <cell r="D1941" t="str">
            <v>dengan menggunakan Alat Bantu</v>
          </cell>
        </row>
        <row r="1943">
          <cell r="B1943" t="str">
            <v>III.</v>
          </cell>
          <cell r="D1943" t="str">
            <v>PEMAKAIAN BAHAN, ALAT DAN TENAGA</v>
          </cell>
        </row>
        <row r="1945">
          <cell r="B1945" t="str">
            <v xml:space="preserve">   1.</v>
          </cell>
          <cell r="D1945" t="str">
            <v>BAHAN</v>
          </cell>
        </row>
        <row r="1946">
          <cell r="D1946" t="str">
            <v>- Agregat Kasar</v>
          </cell>
          <cell r="F1946" t="str">
            <v>= Ak x 1 m3 x Fk</v>
          </cell>
          <cell r="J1946">
            <v>0.42</v>
          </cell>
          <cell r="K1946" t="str">
            <v>m3</v>
          </cell>
        </row>
        <row r="1947">
          <cell r="D1947" t="str">
            <v>- Agregat Halus</v>
          </cell>
          <cell r="F1947" t="str">
            <v>= Ah x 1 m3 x Fk</v>
          </cell>
          <cell r="J1947">
            <v>0.24</v>
          </cell>
          <cell r="K1947" t="str">
            <v>m3</v>
          </cell>
        </row>
        <row r="1948">
          <cell r="D1948" t="str">
            <v>- Sirtu</v>
          </cell>
          <cell r="F1948" t="str">
            <v>= St x 1 m3 x Fk</v>
          </cell>
          <cell r="J1948">
            <v>0.54</v>
          </cell>
          <cell r="K1948" t="str">
            <v>m3</v>
          </cell>
        </row>
        <row r="1950">
          <cell r="B1950" t="str">
            <v xml:space="preserve">   2.</v>
          </cell>
          <cell r="D1950" t="str">
            <v>ALAT</v>
          </cell>
        </row>
        <row r="1951">
          <cell r="B1951" t="str">
            <v>2.a</v>
          </cell>
          <cell r="D1951" t="str">
            <v>WHELL LOADAR</v>
          </cell>
        </row>
        <row r="1952">
          <cell r="D1952" t="str">
            <v>Kapasitas Bucket</v>
          </cell>
          <cell r="I1952" t="str">
            <v>V</v>
          </cell>
          <cell r="J1952">
            <v>2.5</v>
          </cell>
          <cell r="K1952" t="str">
            <v>M</v>
          </cell>
        </row>
        <row r="1953">
          <cell r="D1953" t="str">
            <v>Faktor Bucket</v>
          </cell>
          <cell r="I1953" t="str">
            <v>Fb</v>
          </cell>
          <cell r="J1953">
            <v>0.9</v>
          </cell>
          <cell r="K1953" t="str">
            <v>M</v>
          </cell>
        </row>
        <row r="1954">
          <cell r="D1954" t="str">
            <v>Faktor Efisiensi alat</v>
          </cell>
          <cell r="I1954" t="str">
            <v>Fa</v>
          </cell>
          <cell r="J1954">
            <v>0.8</v>
          </cell>
          <cell r="K1954" t="str">
            <v>-</v>
          </cell>
          <cell r="L1954" t="str">
            <v xml:space="preserve"> Baik</v>
          </cell>
        </row>
        <row r="1955">
          <cell r="D1955" t="str">
            <v>Waktu Siklus :</v>
          </cell>
          <cell r="I1955" t="str">
            <v>Ts1</v>
          </cell>
        </row>
        <row r="1956">
          <cell r="D1956" t="str">
            <v>- Mencampur</v>
          </cell>
          <cell r="I1956" t="str">
            <v>T1</v>
          </cell>
          <cell r="J1956">
            <v>1.5</v>
          </cell>
          <cell r="K1956" t="str">
            <v>menit</v>
          </cell>
        </row>
        <row r="1957">
          <cell r="D1957" t="str">
            <v>- Memuat dan lain-lain</v>
          </cell>
          <cell r="I1957" t="str">
            <v>T2</v>
          </cell>
          <cell r="J1957">
            <v>1</v>
          </cell>
          <cell r="K1957" t="str">
            <v>menit</v>
          </cell>
        </row>
        <row r="1958">
          <cell r="I1958" t="str">
            <v>Ts1</v>
          </cell>
          <cell r="J1958">
            <v>2.5</v>
          </cell>
          <cell r="K1958" t="str">
            <v>menit</v>
          </cell>
        </row>
        <row r="1960">
          <cell r="D1960" t="str">
            <v>Kap. Prod. / jam =</v>
          </cell>
          <cell r="F1960" t="str">
            <v>V x Fb x Fa x 60</v>
          </cell>
          <cell r="I1960" t="str">
            <v>Q1</v>
          </cell>
          <cell r="J1960">
            <v>36</v>
          </cell>
          <cell r="K1960" t="str">
            <v>M3</v>
          </cell>
        </row>
        <row r="1961">
          <cell r="F1961" t="str">
            <v>Fk x Ts1</v>
          </cell>
        </row>
        <row r="1963">
          <cell r="D1963" t="str">
            <v>Koefisien Alat / M3</v>
          </cell>
          <cell r="F1963" t="str">
            <v xml:space="preserve"> =  1  :  Q1</v>
          </cell>
          <cell r="J1963">
            <v>2.7777777777777776E-2</v>
          </cell>
          <cell r="K1963" t="str">
            <v>jam</v>
          </cell>
        </row>
        <row r="1965">
          <cell r="B1965" t="str">
            <v>2.b.</v>
          </cell>
          <cell r="D1965" t="str">
            <v>DUMP TRUCK</v>
          </cell>
        </row>
        <row r="1966">
          <cell r="D1966" t="str">
            <v>Kapasitas Bak</v>
          </cell>
          <cell r="I1966" t="str">
            <v>V</v>
          </cell>
          <cell r="J1966">
            <v>9</v>
          </cell>
          <cell r="K1966" t="str">
            <v>M3</v>
          </cell>
        </row>
        <row r="1967">
          <cell r="D1967" t="str">
            <v>Faktor Efesiensi Alat</v>
          </cell>
          <cell r="I1967" t="str">
            <v>Fa</v>
          </cell>
          <cell r="J1967">
            <v>0.8</v>
          </cell>
          <cell r="K1967" t="str">
            <v>-</v>
          </cell>
        </row>
        <row r="1968">
          <cell r="D1968" t="str">
            <v>Kecepatan rata-rata bermuatan</v>
          </cell>
          <cell r="I1968" t="str">
            <v>v1</v>
          </cell>
          <cell r="J1968">
            <v>45</v>
          </cell>
          <cell r="K1968" t="str">
            <v>Km/jam</v>
          </cell>
        </row>
        <row r="1969">
          <cell r="D1969" t="str">
            <v>Kecepatan rata-rata Kosong</v>
          </cell>
          <cell r="I1969" t="str">
            <v>v2</v>
          </cell>
          <cell r="J1969">
            <v>60</v>
          </cell>
          <cell r="K1969" t="str">
            <v>Km/jam</v>
          </cell>
        </row>
        <row r="1970">
          <cell r="D1970" t="str">
            <v>Waktu Siklus</v>
          </cell>
          <cell r="I1970" t="str">
            <v>Ts2</v>
          </cell>
        </row>
        <row r="1971">
          <cell r="D1971" t="str">
            <v>- Waktu tempuh isi</v>
          </cell>
          <cell r="F1971" t="str">
            <v>= (L : V1) x 60</v>
          </cell>
          <cell r="I1971" t="str">
            <v>T1</v>
          </cell>
          <cell r="J1971">
            <v>60.946666666666673</v>
          </cell>
          <cell r="K1971" t="str">
            <v>Menit</v>
          </cell>
        </row>
        <row r="1972">
          <cell r="D1972" t="str">
            <v>- Waktu tempuh Kosong</v>
          </cell>
          <cell r="F1972" t="str">
            <v>= (L : V2) x 60</v>
          </cell>
          <cell r="I1972" t="str">
            <v>T2</v>
          </cell>
          <cell r="J1972">
            <v>45.71</v>
          </cell>
          <cell r="K1972" t="str">
            <v>Menit</v>
          </cell>
        </row>
        <row r="1973">
          <cell r="D1973" t="str">
            <v>- Lain-lain</v>
          </cell>
          <cell r="I1973" t="str">
            <v>T3</v>
          </cell>
          <cell r="J1973">
            <v>2.5</v>
          </cell>
          <cell r="K1973" t="str">
            <v>Menit</v>
          </cell>
        </row>
        <row r="1974">
          <cell r="I1974" t="str">
            <v>Ts2</v>
          </cell>
          <cell r="J1974">
            <v>109.15666666666667</v>
          </cell>
          <cell r="K1974" t="str">
            <v>Menit</v>
          </cell>
        </row>
        <row r="1976">
          <cell r="D1976" t="str">
            <v>Kapasitas Produksi / Jam</v>
          </cell>
          <cell r="G1976" t="str">
            <v>V x Fa x 60</v>
          </cell>
          <cell r="I1976" t="str">
            <v>Q2</v>
          </cell>
          <cell r="J1976">
            <v>3.2980120316364858</v>
          </cell>
          <cell r="K1976" t="str">
            <v>M3</v>
          </cell>
        </row>
        <row r="1977">
          <cell r="G1977" t="str">
            <v>Fk x Ts2</v>
          </cell>
        </row>
        <row r="1979">
          <cell r="D1979" t="str">
            <v>Koefisien alat / M3</v>
          </cell>
          <cell r="E1979" t="str">
            <v>= 1 : Q2</v>
          </cell>
          <cell r="J1979">
            <v>0.30321296296296296</v>
          </cell>
          <cell r="K1979" t="str">
            <v>Jam</v>
          </cell>
        </row>
        <row r="1981">
          <cell r="L1981" t="str">
            <v>Bersambung</v>
          </cell>
        </row>
        <row r="1982">
          <cell r="B1982" t="str">
            <v xml:space="preserve"> URAIAN ANALISA HARGA SATUAN</v>
          </cell>
        </row>
        <row r="1983">
          <cell r="B1983" t="str">
            <v>ITEM PEMBAYARAN NO.</v>
          </cell>
          <cell r="E1983" t="str">
            <v>:  4.2 (2)</v>
          </cell>
        </row>
        <row r="1984">
          <cell r="B1984" t="str">
            <v>JENIS PEKERJAAN</v>
          </cell>
          <cell r="E1984" t="str">
            <v>:  LAPIS PONDASI AGREGAT KELAS B</v>
          </cell>
        </row>
        <row r="1985">
          <cell r="B1985" t="str">
            <v>SATUAN PEMBAYARAN</v>
          </cell>
          <cell r="E1985" t="str">
            <v>:  M3</v>
          </cell>
        </row>
        <row r="1987">
          <cell r="B1987" t="str">
            <v>NO.</v>
          </cell>
          <cell r="D1987" t="str">
            <v>U R A I A N</v>
          </cell>
          <cell r="I1987" t="str">
            <v>KODE</v>
          </cell>
          <cell r="J1987" t="str">
            <v>KOEF.</v>
          </cell>
          <cell r="K1987" t="str">
            <v>SATUAN</v>
          </cell>
          <cell r="L1987" t="str">
            <v>KETERANGAN</v>
          </cell>
        </row>
        <row r="1989">
          <cell r="B1989" t="str">
            <v>2.c.</v>
          </cell>
          <cell r="D1989" t="str">
            <v>MOTOR GRADER</v>
          </cell>
        </row>
        <row r="1990">
          <cell r="D1990" t="str">
            <v>Panjang Hamparan</v>
          </cell>
          <cell r="I1990" t="str">
            <v>Lh</v>
          </cell>
          <cell r="J1990">
            <v>50</v>
          </cell>
          <cell r="K1990" t="str">
            <v>M</v>
          </cell>
        </row>
        <row r="1991">
          <cell r="D1991" t="str">
            <v>Lebar Efektif Kerja Blade</v>
          </cell>
          <cell r="I1991" t="str">
            <v>b</v>
          </cell>
          <cell r="J1991">
            <v>2.4</v>
          </cell>
          <cell r="K1991" t="str">
            <v>M</v>
          </cell>
        </row>
        <row r="1992">
          <cell r="D1992" t="str">
            <v>Faktor Efesiensi Alat</v>
          </cell>
          <cell r="I1992" t="str">
            <v>Fa</v>
          </cell>
          <cell r="J1992">
            <v>0.8</v>
          </cell>
          <cell r="K1992" t="str">
            <v>-</v>
          </cell>
        </row>
        <row r="1993">
          <cell r="D1993" t="str">
            <v>Kecepatan rata-rata alat</v>
          </cell>
          <cell r="I1993" t="str">
            <v>V</v>
          </cell>
          <cell r="J1993">
            <v>4</v>
          </cell>
          <cell r="K1993" t="str">
            <v>Km/jam</v>
          </cell>
        </row>
        <row r="1994">
          <cell r="D1994" t="str">
            <v>Jumlah Lintasan</v>
          </cell>
          <cell r="I1994" t="str">
            <v>n</v>
          </cell>
          <cell r="J1994">
            <v>6</v>
          </cell>
          <cell r="K1994" t="str">
            <v>Lintasan</v>
          </cell>
        </row>
        <row r="1995">
          <cell r="D1995" t="str">
            <v>Waktu Wiklus</v>
          </cell>
          <cell r="I1995" t="str">
            <v>Ts3</v>
          </cell>
        </row>
        <row r="1996">
          <cell r="D1996" t="str">
            <v>- Perataan 1 x Lintasan</v>
          </cell>
          <cell r="F1996" t="str">
            <v>= Lh : (V x 1000) x 60</v>
          </cell>
          <cell r="I1996" t="str">
            <v>T1</v>
          </cell>
          <cell r="J1996">
            <v>0.75</v>
          </cell>
          <cell r="K1996" t="str">
            <v>Menit</v>
          </cell>
        </row>
        <row r="1997">
          <cell r="D1997" t="str">
            <v>- Lain-lain</v>
          </cell>
          <cell r="I1997" t="str">
            <v>T2</v>
          </cell>
          <cell r="J1997">
            <v>3</v>
          </cell>
          <cell r="K1997" t="str">
            <v>Menit</v>
          </cell>
        </row>
        <row r="1998">
          <cell r="I1998" t="str">
            <v>Ts3</v>
          </cell>
          <cell r="J1998">
            <v>3.75</v>
          </cell>
          <cell r="K1998" t="str">
            <v>Menit</v>
          </cell>
        </row>
        <row r="2000">
          <cell r="D2000" t="str">
            <v>Kapasitas Produksi / Jam</v>
          </cell>
          <cell r="G2000" t="str">
            <v>Lh x b x t x Fa x 60</v>
          </cell>
          <cell r="I2000" t="str">
            <v>Q3</v>
          </cell>
          <cell r="J2000">
            <v>51.20000000000001</v>
          </cell>
          <cell r="K2000" t="str">
            <v>M3</v>
          </cell>
        </row>
        <row r="2001">
          <cell r="G2001" t="str">
            <v>n x Ts3</v>
          </cell>
        </row>
        <row r="2003">
          <cell r="D2003" t="str">
            <v>Koefisien alat / M3</v>
          </cell>
          <cell r="E2003" t="str">
            <v>= 1 : Q3</v>
          </cell>
          <cell r="J2003">
            <v>1.9531249999999997E-2</v>
          </cell>
          <cell r="K2003" t="str">
            <v>Jam</v>
          </cell>
        </row>
        <row r="2005">
          <cell r="B2005" t="str">
            <v>2.d.</v>
          </cell>
          <cell r="D2005" t="str">
            <v>TANDEM ROLLER</v>
          </cell>
        </row>
        <row r="2006">
          <cell r="D2006" t="str">
            <v>Kecepatan rata-rata alat</v>
          </cell>
          <cell r="I2006" t="str">
            <v>V</v>
          </cell>
          <cell r="J2006">
            <v>3</v>
          </cell>
          <cell r="K2006" t="str">
            <v>Km/jam</v>
          </cell>
        </row>
        <row r="2007">
          <cell r="D2007" t="str">
            <v>Lebar Efektif Pemadatan</v>
          </cell>
          <cell r="I2007" t="str">
            <v>b</v>
          </cell>
          <cell r="J2007">
            <v>1.2</v>
          </cell>
          <cell r="K2007" t="str">
            <v>M</v>
          </cell>
        </row>
        <row r="2008">
          <cell r="D2008" t="str">
            <v>Jumlah Lintasan</v>
          </cell>
          <cell r="I2008" t="str">
            <v>n</v>
          </cell>
          <cell r="J2008">
            <v>6</v>
          </cell>
          <cell r="K2008" t="str">
            <v>Lintasan</v>
          </cell>
        </row>
        <row r="2009">
          <cell r="D2009" t="str">
            <v>Faktor Efesiensi Alat</v>
          </cell>
          <cell r="I2009" t="str">
            <v>Fa</v>
          </cell>
          <cell r="J2009">
            <v>0.8</v>
          </cell>
          <cell r="K2009" t="str">
            <v>-</v>
          </cell>
        </row>
        <row r="2011">
          <cell r="D2011" t="str">
            <v>Kapasitas Produksi/Jam</v>
          </cell>
          <cell r="F2011" t="str">
            <v>(Vx1000) x b x t x Fa</v>
          </cell>
          <cell r="I2011" t="str">
            <v>Q4</v>
          </cell>
          <cell r="J2011">
            <v>96</v>
          </cell>
          <cell r="K2011" t="str">
            <v>M3</v>
          </cell>
        </row>
        <row r="2012">
          <cell r="F2012" t="str">
            <v>n</v>
          </cell>
        </row>
        <row r="2014">
          <cell r="D2014" t="str">
            <v>Koefisien alat / M3</v>
          </cell>
          <cell r="E2014" t="str">
            <v>= 1 : Q4</v>
          </cell>
          <cell r="J2014">
            <v>1.0416666666666666E-2</v>
          </cell>
          <cell r="K2014" t="str">
            <v>Jam</v>
          </cell>
        </row>
        <row r="2017">
          <cell r="B2017" t="str">
            <v>2.e.</v>
          </cell>
          <cell r="D2017" t="str">
            <v>WATER TANKER</v>
          </cell>
        </row>
        <row r="2018">
          <cell r="D2018" t="str">
            <v>Volume tangki air</v>
          </cell>
          <cell r="I2018" t="str">
            <v>V</v>
          </cell>
          <cell r="J2018">
            <v>4</v>
          </cell>
          <cell r="K2018" t="str">
            <v>M3</v>
          </cell>
        </row>
        <row r="2019">
          <cell r="D2019" t="str">
            <v>Kebutuhan air / M3 material padat</v>
          </cell>
          <cell r="I2019" t="str">
            <v>Wc</v>
          </cell>
          <cell r="J2019">
            <v>7.0000000000000007E-2</v>
          </cell>
          <cell r="K2019" t="str">
            <v>M3</v>
          </cell>
        </row>
        <row r="2020">
          <cell r="D2020" t="str">
            <v>Pengisian Tangki / jam</v>
          </cell>
          <cell r="I2020" t="str">
            <v>n</v>
          </cell>
          <cell r="J2020">
            <v>1</v>
          </cell>
          <cell r="K2020" t="str">
            <v>Kali</v>
          </cell>
        </row>
        <row r="2021">
          <cell r="D2021" t="str">
            <v>Faktor efesiensi alat</v>
          </cell>
          <cell r="I2021" t="str">
            <v>Fa</v>
          </cell>
          <cell r="J2021">
            <v>0.8</v>
          </cell>
          <cell r="K2021" t="str">
            <v>-</v>
          </cell>
        </row>
        <row r="2023">
          <cell r="D2023" t="str">
            <v>Kapasitas Produksi / Jam   =</v>
          </cell>
          <cell r="G2023" t="str">
            <v>V x n x Fa</v>
          </cell>
          <cell r="I2023" t="str">
            <v>Q5</v>
          </cell>
          <cell r="J2023">
            <v>45.714285714285715</v>
          </cell>
          <cell r="K2023" t="str">
            <v>M3</v>
          </cell>
        </row>
        <row r="2024">
          <cell r="G2024" t="str">
            <v>Wc</v>
          </cell>
        </row>
        <row r="2026">
          <cell r="D2026" t="str">
            <v>Koefisien Alat / M3</v>
          </cell>
          <cell r="F2026" t="str">
            <v xml:space="preserve"> =  1  :  Q5</v>
          </cell>
          <cell r="J2026">
            <v>2.1874999999999999E-2</v>
          </cell>
          <cell r="K2026" t="str">
            <v>Jam</v>
          </cell>
        </row>
        <row r="2028">
          <cell r="B2028" t="str">
            <v xml:space="preserve">   2.f.</v>
          </cell>
          <cell r="D2028" t="str">
            <v>ALAT BANTU</v>
          </cell>
          <cell r="L2028" t="str">
            <v xml:space="preserve"> Lump Sum</v>
          </cell>
        </row>
        <row r="2029">
          <cell r="D2029" t="str">
            <v>Diperlukan   :</v>
          </cell>
        </row>
        <row r="2030">
          <cell r="D2030" t="str">
            <v>- Kereta dorong</v>
          </cell>
          <cell r="F2030" t="str">
            <v>=  3  buah.</v>
          </cell>
        </row>
        <row r="2031">
          <cell r="D2031" t="str">
            <v>- Sekop</v>
          </cell>
          <cell r="F2031" t="str">
            <v>=  4  buah.</v>
          </cell>
        </row>
        <row r="2032">
          <cell r="D2032" t="str">
            <v>- Garpu</v>
          </cell>
          <cell r="F2032" t="str">
            <v>=  2  buah.</v>
          </cell>
        </row>
        <row r="2034">
          <cell r="B2034" t="str">
            <v xml:space="preserve">   3.</v>
          </cell>
          <cell r="D2034" t="str">
            <v>TENAGA</v>
          </cell>
        </row>
        <row r="2035">
          <cell r="D2035" t="str">
            <v>Produksi menentukan : WHELL LOADER</v>
          </cell>
          <cell r="I2035" t="str">
            <v>Q1</v>
          </cell>
          <cell r="J2035">
            <v>26</v>
          </cell>
          <cell r="K2035" t="str">
            <v>M3/jam</v>
          </cell>
        </row>
        <row r="2036">
          <cell r="D2036" t="str">
            <v>Produksi agregat / hari  =  Tk x Q1</v>
          </cell>
          <cell r="I2036" t="str">
            <v>Qt</v>
          </cell>
          <cell r="J2036">
            <v>182</v>
          </cell>
          <cell r="K2036" t="str">
            <v>M3</v>
          </cell>
        </row>
        <row r="2037">
          <cell r="D2037" t="str">
            <v>Kebutuhan tenaga :</v>
          </cell>
        </row>
        <row r="2038">
          <cell r="E2038" t="str">
            <v>-</v>
          </cell>
          <cell r="F2038" t="str">
            <v>Pekerja</v>
          </cell>
          <cell r="I2038" t="str">
            <v>P</v>
          </cell>
          <cell r="J2038">
            <v>4</v>
          </cell>
          <cell r="K2038" t="str">
            <v>orang</v>
          </cell>
        </row>
        <row r="2039">
          <cell r="E2039" t="str">
            <v>-</v>
          </cell>
          <cell r="F2039" t="str">
            <v>Mandor</v>
          </cell>
          <cell r="I2039" t="str">
            <v>M</v>
          </cell>
          <cell r="J2039">
            <v>1</v>
          </cell>
          <cell r="K2039" t="str">
            <v>orang</v>
          </cell>
        </row>
        <row r="2041">
          <cell r="D2041" t="str">
            <v>Koefisien tenaga / M3   :</v>
          </cell>
        </row>
        <row r="2042">
          <cell r="E2042" t="str">
            <v>-</v>
          </cell>
          <cell r="F2042" t="str">
            <v>Pekerja</v>
          </cell>
          <cell r="G2042" t="str">
            <v>= (Tk x P) : Qt</v>
          </cell>
          <cell r="J2042">
            <v>0.15384615384615385</v>
          </cell>
          <cell r="K2042" t="str">
            <v>jam</v>
          </cell>
        </row>
        <row r="2043">
          <cell r="E2043" t="str">
            <v>-</v>
          </cell>
          <cell r="F2043" t="str">
            <v>Mandor</v>
          </cell>
          <cell r="G2043" t="str">
            <v>= (Tk x M) : Qt</v>
          </cell>
          <cell r="J2043">
            <v>3.8461538461538464E-2</v>
          </cell>
          <cell r="K2043" t="str">
            <v>jam</v>
          </cell>
        </row>
        <row r="2045">
          <cell r="B2045" t="str">
            <v>4.</v>
          </cell>
          <cell r="D2045" t="str">
            <v>HARGA DASAR SATUAN UPAH, BAHAN DAN ALAT</v>
          </cell>
        </row>
        <row r="2046">
          <cell r="D2046" t="str">
            <v>Lihat lampiran.</v>
          </cell>
        </row>
        <row r="2049">
          <cell r="B2049" t="str">
            <v xml:space="preserve"> URAIAN ANALISA HARGA SATUAN</v>
          </cell>
        </row>
        <row r="2050">
          <cell r="B2050" t="str">
            <v>ITEM PEMBAYARAN NO.</v>
          </cell>
          <cell r="E2050" t="str">
            <v>:  5.1 (1)</v>
          </cell>
        </row>
        <row r="2051">
          <cell r="B2051" t="str">
            <v>JENIS PEKERJAAN</v>
          </cell>
          <cell r="E2051" t="str">
            <v>:  LAPIS PONDASI AGREGAT KELAS A</v>
          </cell>
        </row>
        <row r="2052">
          <cell r="B2052" t="str">
            <v>SATUAN PEMBAYARAN</v>
          </cell>
          <cell r="E2052" t="str">
            <v>:  M3</v>
          </cell>
        </row>
        <row r="2054">
          <cell r="B2054" t="str">
            <v>NO.</v>
          </cell>
          <cell r="D2054" t="str">
            <v>U R A I A N</v>
          </cell>
          <cell r="I2054" t="str">
            <v>KODE</v>
          </cell>
          <cell r="J2054" t="str">
            <v>KOEF.</v>
          </cell>
          <cell r="K2054" t="str">
            <v>SATUAN</v>
          </cell>
          <cell r="L2054" t="str">
            <v>KETERANGAN</v>
          </cell>
        </row>
        <row r="2056">
          <cell r="B2056" t="str">
            <v>I.</v>
          </cell>
          <cell r="D2056" t="str">
            <v>ASUMSI</v>
          </cell>
        </row>
        <row r="2057">
          <cell r="B2057">
            <v>1</v>
          </cell>
          <cell r="D2057" t="str">
            <v>Menggunakan alat berat (cara mekanik)</v>
          </cell>
        </row>
        <row r="2058">
          <cell r="B2058">
            <v>2</v>
          </cell>
          <cell r="D2058" t="str">
            <v>Lokasi pekerjaan : sepanjang jalan</v>
          </cell>
        </row>
        <row r="2059">
          <cell r="B2059">
            <v>3</v>
          </cell>
          <cell r="D2059" t="str">
            <v>Kondisi existing jalan : sedang</v>
          </cell>
        </row>
        <row r="2060">
          <cell r="B2060">
            <v>4</v>
          </cell>
          <cell r="D2060" t="str">
            <v>Jarak rata-rata Base Camp ke lokasi pekerjaan</v>
          </cell>
          <cell r="I2060" t="str">
            <v>L</v>
          </cell>
          <cell r="J2060">
            <v>45.71</v>
          </cell>
          <cell r="K2060" t="str">
            <v>KM</v>
          </cell>
        </row>
        <row r="2061">
          <cell r="B2061">
            <v>5</v>
          </cell>
          <cell r="D2061" t="str">
            <v>Tebal lapis agregat padat</v>
          </cell>
          <cell r="I2061" t="str">
            <v>t</v>
          </cell>
          <cell r="J2061">
            <v>0.15</v>
          </cell>
          <cell r="K2061" t="str">
            <v>M</v>
          </cell>
        </row>
        <row r="2062">
          <cell r="B2062">
            <v>6</v>
          </cell>
          <cell r="D2062" t="str">
            <v>Faktor kembang material (Padat-Lepas)</v>
          </cell>
          <cell r="I2062" t="str">
            <v>Fk</v>
          </cell>
          <cell r="J2062">
            <v>1.2</v>
          </cell>
          <cell r="K2062" t="str">
            <v>-</v>
          </cell>
        </row>
        <row r="2063">
          <cell r="B2063">
            <v>7</v>
          </cell>
          <cell r="D2063" t="str">
            <v>Jam kerja efektif per-hari</v>
          </cell>
          <cell r="I2063" t="str">
            <v>Tk</v>
          </cell>
          <cell r="J2063">
            <v>7</v>
          </cell>
          <cell r="K2063" t="str">
            <v>jam</v>
          </cell>
        </row>
        <row r="2064">
          <cell r="B2064">
            <v>8</v>
          </cell>
          <cell r="D2064" t="str">
            <v>Proporsi campuran :</v>
          </cell>
          <cell r="E2064" t="str">
            <v>-</v>
          </cell>
          <cell r="F2064" t="str">
            <v>Agregat Kasar</v>
          </cell>
          <cell r="I2064" t="str">
            <v>Ak</v>
          </cell>
          <cell r="J2064">
            <v>55</v>
          </cell>
          <cell r="K2064" t="str">
            <v>%</v>
          </cell>
        </row>
        <row r="2065">
          <cell r="E2065" t="str">
            <v>-</v>
          </cell>
          <cell r="F2065" t="str">
            <v>Agregat Halus</v>
          </cell>
          <cell r="I2065" t="str">
            <v>Ah</v>
          </cell>
          <cell r="J2065">
            <v>45</v>
          </cell>
          <cell r="K2065" t="str">
            <v>%</v>
          </cell>
        </row>
        <row r="2067">
          <cell r="B2067" t="str">
            <v>II.</v>
          </cell>
          <cell r="D2067" t="str">
            <v>METHODE PELAKSANAAN</v>
          </cell>
        </row>
        <row r="2068">
          <cell r="B2068">
            <v>1</v>
          </cell>
          <cell r="D2068" t="str">
            <v>Whell Loader mencampur dan memuat Agregat ke dalam</v>
          </cell>
        </row>
        <row r="2069">
          <cell r="D2069" t="str">
            <v>Dump Truck di Base Camp</v>
          </cell>
        </row>
        <row r="2070">
          <cell r="B2070">
            <v>2</v>
          </cell>
          <cell r="D2070" t="str">
            <v>Dump Truck mengangkut Agregat ke lokasi pekerjaan dan</v>
          </cell>
        </row>
        <row r="2071">
          <cell r="D2071" t="str">
            <v>dihampar dengan Motor Grader</v>
          </cell>
        </row>
        <row r="2072">
          <cell r="B2072">
            <v>3</v>
          </cell>
          <cell r="D2072" t="str">
            <v>Hamparan Agregat dibasahi dengan Water Tank</v>
          </cell>
        </row>
        <row r="2073">
          <cell r="D2073" t="str">
            <v>Truck sebelum dipadatkan dengan Vibratory Roller</v>
          </cell>
        </row>
        <row r="2074">
          <cell r="B2074">
            <v>4</v>
          </cell>
          <cell r="D2074" t="str">
            <v>Selama pemadatan, sekelompok pekerja akan</v>
          </cell>
        </row>
        <row r="2075">
          <cell r="D2075" t="str">
            <v>merapikan tepi hamparan dan level permukaan</v>
          </cell>
        </row>
        <row r="2076">
          <cell r="D2076" t="str">
            <v>dengan menggunakan Alat Bantu</v>
          </cell>
        </row>
        <row r="2078">
          <cell r="B2078" t="str">
            <v>III.</v>
          </cell>
          <cell r="D2078" t="str">
            <v>PEMAKAIAN BAHAN, ALAT DAN TENAGA</v>
          </cell>
        </row>
        <row r="2080">
          <cell r="B2080" t="str">
            <v xml:space="preserve">   1.</v>
          </cell>
          <cell r="D2080" t="str">
            <v>BAHAN</v>
          </cell>
        </row>
        <row r="2081">
          <cell r="D2081" t="str">
            <v>Aggregat Kasar</v>
          </cell>
          <cell r="F2081" t="str">
            <v>= Ak x 1 m3 x Fk</v>
          </cell>
          <cell r="J2081">
            <v>0.66</v>
          </cell>
          <cell r="K2081" t="str">
            <v>m3</v>
          </cell>
        </row>
        <row r="2082">
          <cell r="D2082" t="str">
            <v>Aggregat Halus</v>
          </cell>
          <cell r="F2082" t="str">
            <v>= Ah x 1 m3 x Fk</v>
          </cell>
          <cell r="J2082">
            <v>0.54</v>
          </cell>
          <cell r="K2082" t="str">
            <v>m3</v>
          </cell>
        </row>
        <row r="2084">
          <cell r="B2084" t="str">
            <v xml:space="preserve">   2.</v>
          </cell>
          <cell r="D2084" t="str">
            <v>ALAT</v>
          </cell>
        </row>
        <row r="2085">
          <cell r="B2085" t="str">
            <v>2.a</v>
          </cell>
          <cell r="D2085" t="str">
            <v>WHEEL LOADER</v>
          </cell>
        </row>
        <row r="2086">
          <cell r="D2086" t="str">
            <v>Kapasitas Bucket</v>
          </cell>
          <cell r="I2086" t="str">
            <v>V</v>
          </cell>
          <cell r="J2086">
            <v>2.5</v>
          </cell>
          <cell r="K2086" t="str">
            <v>M</v>
          </cell>
        </row>
        <row r="2087">
          <cell r="D2087" t="str">
            <v>Faktor Bucket</v>
          </cell>
          <cell r="I2087" t="str">
            <v>Fb</v>
          </cell>
          <cell r="J2087">
            <v>0.9</v>
          </cell>
          <cell r="K2087" t="str">
            <v>M</v>
          </cell>
        </row>
        <row r="2088">
          <cell r="D2088" t="str">
            <v>Faktor Efisiensi alat</v>
          </cell>
          <cell r="I2088" t="str">
            <v>Fa</v>
          </cell>
          <cell r="J2088">
            <v>0.8</v>
          </cell>
          <cell r="K2088" t="str">
            <v>-</v>
          </cell>
        </row>
        <row r="2089">
          <cell r="D2089" t="str">
            <v>Waktu Siklus :</v>
          </cell>
          <cell r="I2089" t="str">
            <v>Ts1</v>
          </cell>
        </row>
        <row r="2090">
          <cell r="D2090" t="str">
            <v>- Mencampur</v>
          </cell>
          <cell r="I2090" t="str">
            <v>T1</v>
          </cell>
          <cell r="J2090">
            <v>1</v>
          </cell>
          <cell r="K2090" t="str">
            <v>menit</v>
          </cell>
        </row>
        <row r="2091">
          <cell r="D2091" t="str">
            <v>- Memuat dan lain-lain</v>
          </cell>
          <cell r="I2091" t="str">
            <v>T2</v>
          </cell>
          <cell r="J2091">
            <v>0.5</v>
          </cell>
          <cell r="K2091" t="str">
            <v>menit</v>
          </cell>
        </row>
        <row r="2092">
          <cell r="I2092" t="str">
            <v>Ts1</v>
          </cell>
          <cell r="J2092">
            <v>1.5</v>
          </cell>
          <cell r="K2092" t="str">
            <v>menit</v>
          </cell>
        </row>
        <row r="2094">
          <cell r="D2094" t="str">
            <v>Kap. Prod. / jam =</v>
          </cell>
          <cell r="F2094" t="str">
            <v>V x Fb x Fa x 60</v>
          </cell>
          <cell r="I2094" t="str">
            <v>Q1</v>
          </cell>
          <cell r="J2094">
            <v>60.000000000000007</v>
          </cell>
          <cell r="K2094" t="str">
            <v>M3</v>
          </cell>
        </row>
        <row r="2095">
          <cell r="F2095" t="str">
            <v>Fk x Ts1</v>
          </cell>
        </row>
        <row r="2097">
          <cell r="D2097" t="str">
            <v>Koefisien Alat / M3</v>
          </cell>
          <cell r="F2097" t="str">
            <v xml:space="preserve"> =  1  :  Q1</v>
          </cell>
          <cell r="J2097">
            <v>1.6666666666666663E-2</v>
          </cell>
          <cell r="K2097" t="str">
            <v>jam</v>
          </cell>
        </row>
        <row r="2099">
          <cell r="B2099" t="str">
            <v>2.b.</v>
          </cell>
          <cell r="D2099" t="str">
            <v>DUMP TRUCK</v>
          </cell>
        </row>
        <row r="2100">
          <cell r="D2100" t="str">
            <v>Kapasitas Bak</v>
          </cell>
          <cell r="I2100" t="str">
            <v>V</v>
          </cell>
          <cell r="J2100">
            <v>10</v>
          </cell>
          <cell r="K2100" t="str">
            <v>M3</v>
          </cell>
        </row>
        <row r="2101">
          <cell r="D2101" t="str">
            <v>Faktor Efesiensi Alat</v>
          </cell>
          <cell r="I2101" t="str">
            <v>Fa</v>
          </cell>
          <cell r="J2101">
            <v>0.8</v>
          </cell>
          <cell r="K2101" t="str">
            <v>-</v>
          </cell>
        </row>
        <row r="2102">
          <cell r="D2102" t="str">
            <v>Kecepatan rata-rata bermuatan</v>
          </cell>
          <cell r="I2102" t="str">
            <v>v1</v>
          </cell>
          <cell r="J2102">
            <v>45</v>
          </cell>
          <cell r="K2102" t="str">
            <v>Km/jam</v>
          </cell>
        </row>
        <row r="2103">
          <cell r="D2103" t="str">
            <v>Kecepatan rata-rata Kosong</v>
          </cell>
          <cell r="I2103" t="str">
            <v>v2</v>
          </cell>
          <cell r="J2103">
            <v>60</v>
          </cell>
          <cell r="K2103" t="str">
            <v>Km/jam</v>
          </cell>
        </row>
        <row r="2104">
          <cell r="D2104" t="str">
            <v>Waktu Wiklus</v>
          </cell>
          <cell r="I2104" t="str">
            <v>Ts2</v>
          </cell>
        </row>
        <row r="2105">
          <cell r="D2105" t="str">
            <v>- Waktu tempuh isi</v>
          </cell>
          <cell r="F2105" t="str">
            <v>= (L : V1) x 60</v>
          </cell>
          <cell r="I2105" t="str">
            <v>T1</v>
          </cell>
          <cell r="J2105">
            <v>60.946666666666673</v>
          </cell>
          <cell r="K2105" t="str">
            <v>Menit</v>
          </cell>
        </row>
        <row r="2106">
          <cell r="D2106" t="str">
            <v>- Waktu tempuh Kosong</v>
          </cell>
          <cell r="F2106" t="str">
            <v>= (L : V2) x 60</v>
          </cell>
          <cell r="I2106" t="str">
            <v>T2</v>
          </cell>
          <cell r="J2106">
            <v>45.71</v>
          </cell>
          <cell r="K2106" t="str">
            <v>Menit</v>
          </cell>
        </row>
        <row r="2107">
          <cell r="D2107" t="str">
            <v>- Lain-lain</v>
          </cell>
          <cell r="I2107" t="str">
            <v>T3</v>
          </cell>
          <cell r="J2107">
            <v>10</v>
          </cell>
          <cell r="K2107" t="str">
            <v>Menit</v>
          </cell>
        </row>
        <row r="2108">
          <cell r="I2108" t="str">
            <v>Ts2</v>
          </cell>
          <cell r="J2108">
            <v>116.65666666666667</v>
          </cell>
          <cell r="K2108" t="str">
            <v>Menit</v>
          </cell>
        </row>
        <row r="2110">
          <cell r="D2110" t="str">
            <v>Kapasitas Produksi / Jam</v>
          </cell>
          <cell r="G2110" t="str">
            <v>V x Fa x 60</v>
          </cell>
          <cell r="I2110" t="str">
            <v>Q2</v>
          </cell>
          <cell r="J2110">
            <v>3.4288653313141126</v>
          </cell>
          <cell r="K2110" t="str">
            <v>M3</v>
          </cell>
        </row>
        <row r="2111">
          <cell r="G2111" t="str">
            <v>Fk x Ts2</v>
          </cell>
        </row>
        <row r="2113">
          <cell r="D2113" t="str">
            <v>Koefisien alat / M3</v>
          </cell>
          <cell r="E2113" t="str">
            <v>= 1 : Q2</v>
          </cell>
          <cell r="J2113">
            <v>0.29164166666666669</v>
          </cell>
          <cell r="K2113" t="str">
            <v>Jam</v>
          </cell>
        </row>
        <row r="2115">
          <cell r="L2115" t="str">
            <v>Bersambung</v>
          </cell>
        </row>
        <row r="2116">
          <cell r="B2116" t="str">
            <v xml:space="preserve"> URAIAN ANALISA HARGA SATUAN</v>
          </cell>
        </row>
        <row r="2117">
          <cell r="B2117" t="str">
            <v>ITEM PEMBAYARAN NO.</v>
          </cell>
          <cell r="E2117" t="str">
            <v>:  5.1 (1)</v>
          </cell>
        </row>
        <row r="2118">
          <cell r="B2118" t="str">
            <v>JENIS PEKERJAAN</v>
          </cell>
          <cell r="E2118" t="str">
            <v>:  LAPIS PONDASI AGREGAT KELAS A</v>
          </cell>
        </row>
        <row r="2119">
          <cell r="B2119" t="str">
            <v>SATUAN PEMBAYARAN</v>
          </cell>
          <cell r="E2119" t="str">
            <v>:  M3</v>
          </cell>
        </row>
        <row r="2121">
          <cell r="B2121" t="str">
            <v>NO.</v>
          </cell>
          <cell r="D2121" t="str">
            <v>U R A I A N</v>
          </cell>
          <cell r="I2121" t="str">
            <v>KODE</v>
          </cell>
          <cell r="J2121" t="str">
            <v>KOEF.</v>
          </cell>
          <cell r="K2121" t="str">
            <v>SATUAN</v>
          </cell>
          <cell r="L2121" t="str">
            <v>KETERANGAN</v>
          </cell>
        </row>
        <row r="2123">
          <cell r="B2123" t="str">
            <v>2.c.</v>
          </cell>
          <cell r="D2123" t="str">
            <v>MOTOR GRADER</v>
          </cell>
        </row>
        <row r="2124">
          <cell r="D2124" t="str">
            <v>Panjang Hamparan</v>
          </cell>
          <cell r="I2124" t="str">
            <v>Lh</v>
          </cell>
          <cell r="J2124">
            <v>50</v>
          </cell>
          <cell r="K2124" t="str">
            <v>M</v>
          </cell>
        </row>
        <row r="2125">
          <cell r="D2125" t="str">
            <v>Lebar Efektif Kerja Blade</v>
          </cell>
          <cell r="I2125" t="str">
            <v>B</v>
          </cell>
          <cell r="J2125">
            <v>2.4</v>
          </cell>
          <cell r="K2125" t="str">
            <v>M</v>
          </cell>
        </row>
        <row r="2126">
          <cell r="D2126" t="str">
            <v>Faktor Efesiensi Alat</v>
          </cell>
          <cell r="I2126" t="str">
            <v>Fa</v>
          </cell>
          <cell r="J2126">
            <v>0.8</v>
          </cell>
          <cell r="K2126" t="str">
            <v>-</v>
          </cell>
        </row>
        <row r="2127">
          <cell r="D2127" t="str">
            <v>Kecepatan rata-rata alat</v>
          </cell>
          <cell r="I2127" t="str">
            <v>V</v>
          </cell>
          <cell r="J2127">
            <v>4</v>
          </cell>
          <cell r="K2127" t="str">
            <v>Km/jam</v>
          </cell>
        </row>
        <row r="2128">
          <cell r="D2128" t="str">
            <v>Jumlah Lintasan</v>
          </cell>
          <cell r="I2128" t="str">
            <v>n</v>
          </cell>
          <cell r="J2128">
            <v>6</v>
          </cell>
          <cell r="K2128" t="str">
            <v>Lintasan</v>
          </cell>
        </row>
        <row r="2129">
          <cell r="D2129" t="str">
            <v>Waktu Wiklus</v>
          </cell>
          <cell r="I2129" t="str">
            <v>Ts3</v>
          </cell>
        </row>
        <row r="2130">
          <cell r="D2130" t="str">
            <v>- Perataan 1 x Lintasan</v>
          </cell>
          <cell r="F2130" t="str">
            <v>= Lh : (V x 1000) x 60</v>
          </cell>
          <cell r="I2130" t="str">
            <v>T1</v>
          </cell>
          <cell r="J2130">
            <v>1</v>
          </cell>
          <cell r="K2130" t="str">
            <v>Menit</v>
          </cell>
        </row>
        <row r="2131">
          <cell r="D2131" t="str">
            <v>- Lain-lain</v>
          </cell>
          <cell r="I2131" t="str">
            <v>T2</v>
          </cell>
          <cell r="J2131">
            <v>2</v>
          </cell>
          <cell r="K2131" t="str">
            <v>Menit</v>
          </cell>
        </row>
        <row r="2132">
          <cell r="I2132" t="str">
            <v>Ts3</v>
          </cell>
          <cell r="J2132">
            <v>3</v>
          </cell>
          <cell r="K2132" t="str">
            <v>Menit</v>
          </cell>
        </row>
        <row r="2134">
          <cell r="D2134" t="str">
            <v>Kapasitas Produksi / Jam</v>
          </cell>
          <cell r="G2134" t="str">
            <v>Lh x b x t x Fa x 60</v>
          </cell>
          <cell r="I2134" t="str">
            <v>Q3</v>
          </cell>
          <cell r="J2134">
            <v>48</v>
          </cell>
          <cell r="K2134" t="str">
            <v>M3</v>
          </cell>
        </row>
        <row r="2135">
          <cell r="G2135" t="str">
            <v>n x Ts3</v>
          </cell>
        </row>
        <row r="2136">
          <cell r="D2136" t="str">
            <v>Koefisien alat / M3</v>
          </cell>
          <cell r="E2136" t="str">
            <v>= 1 : Q3</v>
          </cell>
          <cell r="J2136">
            <v>2.0833333333333332E-2</v>
          </cell>
          <cell r="K2136" t="str">
            <v>Jam</v>
          </cell>
        </row>
        <row r="2138">
          <cell r="B2138" t="str">
            <v>2.d.</v>
          </cell>
          <cell r="D2138" t="str">
            <v>VIBRATORY ROLLER</v>
          </cell>
        </row>
        <row r="2139">
          <cell r="D2139" t="str">
            <v>Kecepatan rata-rata alat</v>
          </cell>
          <cell r="I2139" t="str">
            <v>V</v>
          </cell>
          <cell r="J2139">
            <v>3</v>
          </cell>
          <cell r="K2139" t="str">
            <v>Km/jam</v>
          </cell>
        </row>
        <row r="2140">
          <cell r="D2140" t="str">
            <v>Lebar Efektif Pemadatan</v>
          </cell>
          <cell r="I2140" t="str">
            <v>b</v>
          </cell>
          <cell r="J2140">
            <v>1.2</v>
          </cell>
          <cell r="K2140" t="str">
            <v>M</v>
          </cell>
        </row>
        <row r="2141">
          <cell r="D2141" t="str">
            <v>Jumlah Lintasan</v>
          </cell>
          <cell r="I2141" t="str">
            <v>n</v>
          </cell>
          <cell r="J2141">
            <v>8</v>
          </cell>
          <cell r="K2141" t="str">
            <v>Lintasan</v>
          </cell>
        </row>
        <row r="2142">
          <cell r="D2142" t="str">
            <v>Faktor Efesiensi Alat</v>
          </cell>
          <cell r="I2142" t="str">
            <v>Fa</v>
          </cell>
          <cell r="J2142">
            <v>0.8</v>
          </cell>
          <cell r="K2142" t="str">
            <v>-</v>
          </cell>
        </row>
        <row r="2144">
          <cell r="D2144" t="str">
            <v>Kapasitas Produksi/Jam</v>
          </cell>
          <cell r="F2144" t="str">
            <v>(Vx1000) x b x t x Fa</v>
          </cell>
          <cell r="I2144" t="str">
            <v>Q4</v>
          </cell>
          <cell r="J2144">
            <v>54</v>
          </cell>
          <cell r="K2144" t="str">
            <v>M3</v>
          </cell>
        </row>
        <row r="2145">
          <cell r="F2145" t="str">
            <v>n</v>
          </cell>
        </row>
        <row r="2147">
          <cell r="D2147" t="str">
            <v>Koefisien alat / M3</v>
          </cell>
          <cell r="E2147" t="str">
            <v>= 1 : Q4</v>
          </cell>
          <cell r="J2147">
            <v>1.8518518518518517E-2</v>
          </cell>
          <cell r="K2147" t="str">
            <v>Jam</v>
          </cell>
        </row>
        <row r="2149">
          <cell r="B2149" t="str">
            <v>2.e.</v>
          </cell>
          <cell r="D2149" t="str">
            <v>TIRE ROLLER</v>
          </cell>
        </row>
        <row r="2150">
          <cell r="D2150" t="str">
            <v>Kecepatan rata-rata alat</v>
          </cell>
          <cell r="I2150" t="str">
            <v>V</v>
          </cell>
          <cell r="J2150">
            <v>6</v>
          </cell>
          <cell r="K2150" t="str">
            <v>Km/jam</v>
          </cell>
        </row>
        <row r="2151">
          <cell r="D2151" t="str">
            <v>Lebar Efektif Pemadatan</v>
          </cell>
          <cell r="I2151" t="str">
            <v>b</v>
          </cell>
          <cell r="J2151">
            <v>1.5</v>
          </cell>
          <cell r="K2151" t="str">
            <v>M</v>
          </cell>
        </row>
        <row r="2152">
          <cell r="D2152" t="str">
            <v>Jumlah Lintasan</v>
          </cell>
          <cell r="I2152" t="str">
            <v>n</v>
          </cell>
          <cell r="J2152">
            <v>8</v>
          </cell>
          <cell r="K2152" t="str">
            <v>Lintasan</v>
          </cell>
        </row>
        <row r="2153">
          <cell r="D2153" t="str">
            <v>Faktor Efesiensi Alat</v>
          </cell>
          <cell r="I2153" t="str">
            <v>Fa</v>
          </cell>
          <cell r="J2153">
            <v>0.8</v>
          </cell>
          <cell r="K2153" t="str">
            <v>-</v>
          </cell>
        </row>
        <row r="2155">
          <cell r="D2155" t="str">
            <v>Kapasitas Produksi/Jam</v>
          </cell>
          <cell r="F2155" t="str">
            <v>(Vx1000) x b x t x Fa</v>
          </cell>
          <cell r="I2155" t="str">
            <v>Q5</v>
          </cell>
          <cell r="J2155">
            <v>135</v>
          </cell>
          <cell r="K2155" t="str">
            <v>M3</v>
          </cell>
        </row>
        <row r="2156">
          <cell r="F2156" t="str">
            <v>n</v>
          </cell>
        </row>
        <row r="2158">
          <cell r="D2158" t="str">
            <v>Koefisien alat / M3</v>
          </cell>
          <cell r="E2158" t="str">
            <v>= 1 : Q5</v>
          </cell>
          <cell r="J2158">
            <v>7.4074074074074077E-3</v>
          </cell>
          <cell r="K2158" t="str">
            <v>Jam</v>
          </cell>
        </row>
        <row r="2160">
          <cell r="B2160" t="str">
            <v>2.f.</v>
          </cell>
          <cell r="D2160" t="str">
            <v>WATER TANK TRUCK</v>
          </cell>
        </row>
        <row r="2161">
          <cell r="D2161" t="str">
            <v>Volume tangki air</v>
          </cell>
          <cell r="I2161" t="str">
            <v>V</v>
          </cell>
          <cell r="J2161">
            <v>4</v>
          </cell>
          <cell r="K2161" t="str">
            <v>M3</v>
          </cell>
        </row>
        <row r="2162">
          <cell r="D2162" t="str">
            <v>Kebutuhan air / M3 material padat</v>
          </cell>
          <cell r="I2162" t="str">
            <v>Wc</v>
          </cell>
          <cell r="J2162">
            <v>7.0000000000000007E-2</v>
          </cell>
          <cell r="K2162" t="str">
            <v>M3</v>
          </cell>
        </row>
        <row r="2163">
          <cell r="D2163" t="str">
            <v>Pengisian Tangki / jam</v>
          </cell>
          <cell r="I2163" t="str">
            <v>n</v>
          </cell>
          <cell r="J2163">
            <v>1</v>
          </cell>
          <cell r="K2163" t="str">
            <v>Kali</v>
          </cell>
        </row>
        <row r="2164">
          <cell r="D2164" t="str">
            <v>Faktor efesiensi alat</v>
          </cell>
          <cell r="I2164" t="str">
            <v>Fa</v>
          </cell>
          <cell r="J2164">
            <v>0.75</v>
          </cell>
          <cell r="K2164" t="str">
            <v>-</v>
          </cell>
          <cell r="L2164" t="str">
            <v>Baik</v>
          </cell>
        </row>
        <row r="2166">
          <cell r="D2166" t="str">
            <v>Kapasitas Produksi / Jam   =</v>
          </cell>
          <cell r="G2166" t="str">
            <v>V x n x Fa</v>
          </cell>
          <cell r="I2166" t="str">
            <v>Q6</v>
          </cell>
          <cell r="J2166">
            <v>42.857142857142854</v>
          </cell>
          <cell r="K2166" t="str">
            <v>M3</v>
          </cell>
        </row>
        <row r="2167">
          <cell r="G2167" t="str">
            <v>Wc</v>
          </cell>
        </row>
        <row r="2169">
          <cell r="D2169" t="str">
            <v>Koefisien Alat / M3</v>
          </cell>
          <cell r="F2169" t="str">
            <v xml:space="preserve"> =  1  :  Q6</v>
          </cell>
          <cell r="J2169">
            <v>2.3333333333333334E-2</v>
          </cell>
          <cell r="K2169" t="str">
            <v>Jam</v>
          </cell>
        </row>
        <row r="2171">
          <cell r="B2171" t="str">
            <v xml:space="preserve">   2.g.</v>
          </cell>
          <cell r="D2171" t="str">
            <v>ALAT BANTU</v>
          </cell>
          <cell r="L2171" t="str">
            <v xml:space="preserve"> Lump Sum</v>
          </cell>
        </row>
        <row r="2172">
          <cell r="D2172" t="str">
            <v>Diperlukan   :</v>
          </cell>
        </row>
        <row r="2173">
          <cell r="D2173" t="str">
            <v>- Kereta dorong</v>
          </cell>
          <cell r="F2173" t="str">
            <v>=  2  buah.</v>
          </cell>
        </row>
        <row r="2174">
          <cell r="D2174" t="str">
            <v>- Sekop</v>
          </cell>
          <cell r="F2174" t="str">
            <v>=  3  buah.</v>
          </cell>
        </row>
        <row r="2175">
          <cell r="D2175" t="str">
            <v>- Garpu</v>
          </cell>
          <cell r="F2175" t="str">
            <v>=  2  buah.</v>
          </cell>
        </row>
        <row r="2177">
          <cell r="B2177" t="str">
            <v xml:space="preserve">   3.</v>
          </cell>
          <cell r="D2177" t="str">
            <v>TENAGA</v>
          </cell>
        </row>
        <row r="2178">
          <cell r="D2178" t="str">
            <v>Produksi menentukan : WHELL LOADER</v>
          </cell>
          <cell r="I2178" t="str">
            <v>Q1</v>
          </cell>
          <cell r="J2178">
            <v>60.000000000000007</v>
          </cell>
          <cell r="K2178" t="str">
            <v>M3/jam</v>
          </cell>
        </row>
        <row r="2179">
          <cell r="D2179" t="str">
            <v>Produksi agregat / hari  =  Tk x Q1</v>
          </cell>
          <cell r="I2179" t="str">
            <v>Qt</v>
          </cell>
          <cell r="J2179">
            <v>420.00000000000006</v>
          </cell>
          <cell r="K2179" t="str">
            <v>M3</v>
          </cell>
        </row>
        <row r="2180">
          <cell r="D2180" t="str">
            <v>Kebutuhan tenaga :</v>
          </cell>
        </row>
        <row r="2181">
          <cell r="E2181" t="str">
            <v>-</v>
          </cell>
          <cell r="F2181" t="str">
            <v>Pekerja</v>
          </cell>
          <cell r="I2181" t="str">
            <v>P</v>
          </cell>
          <cell r="J2181">
            <v>5</v>
          </cell>
          <cell r="K2181" t="str">
            <v>orang</v>
          </cell>
        </row>
        <row r="2182">
          <cell r="E2182" t="str">
            <v>-</v>
          </cell>
          <cell r="F2182" t="str">
            <v>Mandor</v>
          </cell>
          <cell r="I2182" t="str">
            <v>M</v>
          </cell>
          <cell r="J2182">
            <v>1</v>
          </cell>
          <cell r="K2182" t="str">
            <v>orang</v>
          </cell>
        </row>
        <row r="2184">
          <cell r="D2184" t="str">
            <v>Koefisien tenaga / M3   :</v>
          </cell>
        </row>
        <row r="2185">
          <cell r="E2185" t="str">
            <v>-</v>
          </cell>
          <cell r="F2185" t="str">
            <v>Pekerja</v>
          </cell>
          <cell r="G2185" t="str">
            <v>= (Tk x P) : Qt</v>
          </cell>
          <cell r="I2185" t="str">
            <v>-</v>
          </cell>
          <cell r="J2185">
            <v>8.3333333333333329E-2</v>
          </cell>
          <cell r="K2185" t="str">
            <v>jam</v>
          </cell>
        </row>
        <row r="2186">
          <cell r="E2186" t="str">
            <v>-</v>
          </cell>
          <cell r="F2186" t="str">
            <v>Mandor</v>
          </cell>
          <cell r="G2186" t="str">
            <v>= (Tk x M) : Qt</v>
          </cell>
          <cell r="I2186" t="str">
            <v>-</v>
          </cell>
          <cell r="J2186">
            <v>1.6666666666666663E-2</v>
          </cell>
          <cell r="K2186" t="str">
            <v>jam</v>
          </cell>
        </row>
        <row r="2188">
          <cell r="B2188" t="str">
            <v>4.</v>
          </cell>
          <cell r="D2188" t="str">
            <v>HARGA DASAR SATUAN UPAH, BAHAN DAN ALAT</v>
          </cell>
        </row>
        <row r="2189">
          <cell r="D2189" t="str">
            <v>Lihat lampiran.</v>
          </cell>
        </row>
        <row r="2192">
          <cell r="B2192" t="str">
            <v xml:space="preserve"> URAIAN ANALISA HARGA SATUAN</v>
          </cell>
        </row>
        <row r="2193">
          <cell r="B2193" t="str">
            <v>ITEM PEMBAYARAN NO.</v>
          </cell>
          <cell r="E2193" t="str">
            <v>:  5.1 (2)</v>
          </cell>
        </row>
        <row r="2194">
          <cell r="B2194" t="str">
            <v>JENIS PEKERJAAN</v>
          </cell>
          <cell r="E2194" t="str">
            <v>:  LAPIS PONDASI AGREGAT KELAS B</v>
          </cell>
        </row>
        <row r="2195">
          <cell r="B2195" t="str">
            <v>SATUAN PEMBAYARAN</v>
          </cell>
          <cell r="E2195" t="str">
            <v>:  M3</v>
          </cell>
        </row>
        <row r="2197">
          <cell r="B2197" t="str">
            <v>NO.</v>
          </cell>
          <cell r="D2197" t="str">
            <v>U R A I A N</v>
          </cell>
          <cell r="I2197" t="str">
            <v>KODE</v>
          </cell>
          <cell r="J2197" t="str">
            <v>KOEF.</v>
          </cell>
          <cell r="K2197" t="str">
            <v>SATUAN</v>
          </cell>
          <cell r="L2197" t="str">
            <v>KETERANGAN</v>
          </cell>
        </row>
        <row r="2199">
          <cell r="B2199" t="str">
            <v>I.</v>
          </cell>
          <cell r="D2199" t="str">
            <v>ASUMSI</v>
          </cell>
        </row>
        <row r="2200">
          <cell r="B2200">
            <v>1</v>
          </cell>
          <cell r="D2200" t="str">
            <v>Menggunakan alat berat (cara mekanik)</v>
          </cell>
        </row>
        <row r="2201">
          <cell r="B2201">
            <v>2</v>
          </cell>
          <cell r="D2201" t="str">
            <v>Lokasi pekerjaan : sepanjang jalan</v>
          </cell>
        </row>
        <row r="2202">
          <cell r="B2202">
            <v>3</v>
          </cell>
          <cell r="D2202" t="str">
            <v>Kondisi existing jalan : sedang</v>
          </cell>
        </row>
        <row r="2203">
          <cell r="B2203">
            <v>4</v>
          </cell>
          <cell r="D2203" t="str">
            <v>Jarak rata-rata Base Camp ke lokasi pekerjaan</v>
          </cell>
          <cell r="I2203" t="str">
            <v>L</v>
          </cell>
          <cell r="J2203">
            <v>45.71</v>
          </cell>
          <cell r="K2203" t="str">
            <v>KM</v>
          </cell>
        </row>
        <row r="2204">
          <cell r="B2204">
            <v>5</v>
          </cell>
          <cell r="D2204" t="str">
            <v>Tebal lapis agregat padat</v>
          </cell>
          <cell r="I2204" t="str">
            <v>t</v>
          </cell>
          <cell r="J2204">
            <v>0.2</v>
          </cell>
          <cell r="K2204" t="str">
            <v>M</v>
          </cell>
        </row>
        <row r="2205">
          <cell r="B2205">
            <v>6</v>
          </cell>
          <cell r="D2205" t="str">
            <v>Faktor kembang material (Padat-Lepas)</v>
          </cell>
          <cell r="I2205" t="str">
            <v>Fk</v>
          </cell>
          <cell r="J2205">
            <v>1.2</v>
          </cell>
          <cell r="K2205" t="str">
            <v>-</v>
          </cell>
        </row>
        <row r="2206">
          <cell r="B2206">
            <v>7</v>
          </cell>
          <cell r="D2206" t="str">
            <v>Jam kerja efektif per-hari</v>
          </cell>
          <cell r="I2206" t="str">
            <v>Tk</v>
          </cell>
          <cell r="J2206">
            <v>7</v>
          </cell>
          <cell r="K2206" t="str">
            <v>jam</v>
          </cell>
        </row>
        <row r="2207">
          <cell r="B2207">
            <v>8</v>
          </cell>
          <cell r="D2207" t="str">
            <v>Proporsi campuran :</v>
          </cell>
          <cell r="E2207" t="str">
            <v>-</v>
          </cell>
          <cell r="F2207" t="str">
            <v>Agregat Kasar</v>
          </cell>
          <cell r="I2207" t="str">
            <v>Ak</v>
          </cell>
          <cell r="J2207">
            <v>35</v>
          </cell>
          <cell r="K2207" t="str">
            <v>%</v>
          </cell>
        </row>
        <row r="2208">
          <cell r="E2208" t="str">
            <v>-</v>
          </cell>
          <cell r="F2208" t="str">
            <v>Agregat Halus</v>
          </cell>
          <cell r="I2208" t="str">
            <v>Ah</v>
          </cell>
          <cell r="J2208">
            <v>20</v>
          </cell>
          <cell r="K2208" t="str">
            <v>%</v>
          </cell>
        </row>
        <row r="2209">
          <cell r="E2209" t="str">
            <v xml:space="preserve">- </v>
          </cell>
          <cell r="F2209" t="str">
            <v>Sirtu</v>
          </cell>
          <cell r="I2209" t="str">
            <v>St</v>
          </cell>
          <cell r="J2209">
            <v>45</v>
          </cell>
          <cell r="K2209" t="str">
            <v>%</v>
          </cell>
        </row>
        <row r="2211">
          <cell r="B2211" t="str">
            <v>II.</v>
          </cell>
          <cell r="D2211" t="str">
            <v>METHODE PELAKSANAAN</v>
          </cell>
        </row>
        <row r="2212">
          <cell r="B2212">
            <v>1</v>
          </cell>
          <cell r="D2212" t="str">
            <v>Whell Loader mencampur dan memuat Agregat ke dalam</v>
          </cell>
        </row>
        <row r="2213">
          <cell r="D2213" t="str">
            <v>Dump Truck di Base Camp</v>
          </cell>
        </row>
        <row r="2214">
          <cell r="B2214">
            <v>2</v>
          </cell>
          <cell r="D2214" t="str">
            <v>Dump Truck mengangkut Agregat ke lokasi pekerjaan dan</v>
          </cell>
        </row>
        <row r="2215">
          <cell r="D2215" t="str">
            <v>dihampar dengan Motor Grader</v>
          </cell>
        </row>
        <row r="2216">
          <cell r="B2216">
            <v>3</v>
          </cell>
          <cell r="D2216" t="str">
            <v>Hamparan Agregat dibasahi dengan Water Tank</v>
          </cell>
        </row>
        <row r="2217">
          <cell r="D2217" t="str">
            <v>Truck sebelum dipadatkan dengan Vibratory Roller</v>
          </cell>
        </row>
        <row r="2218">
          <cell r="B2218">
            <v>4</v>
          </cell>
          <cell r="D2218" t="str">
            <v>Selama pemadatan, sekelompok pekerja akan</v>
          </cell>
        </row>
        <row r="2219">
          <cell r="D2219" t="str">
            <v>merapikan tepi hamparan dan level permukaan</v>
          </cell>
        </row>
        <row r="2220">
          <cell r="D2220" t="str">
            <v>dengan menggunakan Alat Bantu</v>
          </cell>
        </row>
        <row r="2222">
          <cell r="B2222" t="str">
            <v>III.</v>
          </cell>
          <cell r="D2222" t="str">
            <v>PEMAKAIAN BAHAN, ALAT DAN TENAGA</v>
          </cell>
        </row>
        <row r="2224">
          <cell r="B2224" t="str">
            <v xml:space="preserve">   1.</v>
          </cell>
          <cell r="D2224" t="str">
            <v>BAHAN</v>
          </cell>
        </row>
        <row r="2225">
          <cell r="D2225" t="str">
            <v>Agregat Kasar</v>
          </cell>
          <cell r="F2225" t="str">
            <v>= Ak x 1 m3 x Fk</v>
          </cell>
          <cell r="J2225">
            <v>0.42</v>
          </cell>
          <cell r="K2225" t="str">
            <v>m3</v>
          </cell>
        </row>
        <row r="2226">
          <cell r="D2226" t="str">
            <v>Agregat Halus</v>
          </cell>
          <cell r="F2226" t="str">
            <v>= Ah x 1 m3 x Fk</v>
          </cell>
          <cell r="J2226">
            <v>0.24</v>
          </cell>
          <cell r="K2226" t="str">
            <v>m3</v>
          </cell>
        </row>
        <row r="2227">
          <cell r="D2227" t="str">
            <v>Sirtu</v>
          </cell>
          <cell r="F2227" t="str">
            <v>= St x 1 m3 x Fk</v>
          </cell>
          <cell r="J2227">
            <v>0.54</v>
          </cell>
          <cell r="K2227" t="str">
            <v>m3</v>
          </cell>
        </row>
        <row r="2229">
          <cell r="B2229" t="str">
            <v xml:space="preserve">   2.</v>
          </cell>
          <cell r="D2229" t="str">
            <v>ALAT</v>
          </cell>
        </row>
        <row r="2230">
          <cell r="B2230" t="str">
            <v>2.a</v>
          </cell>
          <cell r="D2230" t="str">
            <v>WHEEL LOADER</v>
          </cell>
        </row>
        <row r="2231">
          <cell r="D2231" t="str">
            <v>Kapasitas Bucket</v>
          </cell>
          <cell r="I2231" t="str">
            <v>V</v>
          </cell>
          <cell r="J2231">
            <v>2.5</v>
          </cell>
          <cell r="K2231" t="str">
            <v>M</v>
          </cell>
        </row>
        <row r="2232">
          <cell r="D2232" t="str">
            <v>Faktor Bucket</v>
          </cell>
          <cell r="I2232" t="str">
            <v>Fb</v>
          </cell>
          <cell r="J2232">
            <v>0.9</v>
          </cell>
          <cell r="K2232" t="str">
            <v>M</v>
          </cell>
        </row>
        <row r="2233">
          <cell r="D2233" t="str">
            <v>Faktor Efisiensi alat</v>
          </cell>
          <cell r="I2233" t="str">
            <v>Fa</v>
          </cell>
          <cell r="J2233">
            <v>0.8</v>
          </cell>
          <cell r="K2233" t="str">
            <v>-</v>
          </cell>
          <cell r="L2233" t="str">
            <v xml:space="preserve"> Baik</v>
          </cell>
        </row>
        <row r="2234">
          <cell r="D2234" t="str">
            <v>Waktu Siklus :</v>
          </cell>
          <cell r="I2234" t="str">
            <v>Ts1</v>
          </cell>
        </row>
        <row r="2235">
          <cell r="D2235" t="str">
            <v>- Mencampur</v>
          </cell>
          <cell r="I2235" t="str">
            <v>T1</v>
          </cell>
          <cell r="J2235">
            <v>1</v>
          </cell>
          <cell r="K2235" t="str">
            <v>menit</v>
          </cell>
        </row>
        <row r="2236">
          <cell r="D2236" t="str">
            <v>- Memuat dan lain-lain</v>
          </cell>
          <cell r="I2236" t="str">
            <v>T2</v>
          </cell>
          <cell r="J2236">
            <v>0.5</v>
          </cell>
          <cell r="K2236" t="str">
            <v>menit</v>
          </cell>
        </row>
        <row r="2237">
          <cell r="I2237" t="str">
            <v>Ts1</v>
          </cell>
          <cell r="J2237">
            <v>1.5</v>
          </cell>
          <cell r="K2237" t="str">
            <v>menit</v>
          </cell>
        </row>
        <row r="2239">
          <cell r="D2239" t="str">
            <v>Kap. Prod. / jam =</v>
          </cell>
          <cell r="F2239" t="str">
            <v>V x Fb x Fa x 60</v>
          </cell>
          <cell r="I2239" t="str">
            <v>Q1</v>
          </cell>
          <cell r="J2239">
            <v>60.000000000000007</v>
          </cell>
          <cell r="K2239" t="str">
            <v>M3</v>
          </cell>
        </row>
        <row r="2240">
          <cell r="F2240" t="str">
            <v>Fk x Ts1</v>
          </cell>
        </row>
        <row r="2242">
          <cell r="D2242" t="str">
            <v>Koefisien Alat / M3</v>
          </cell>
          <cell r="F2242" t="str">
            <v xml:space="preserve"> =  1  :  Q1</v>
          </cell>
          <cell r="J2242">
            <v>1.6666666666666663E-2</v>
          </cell>
          <cell r="K2242" t="str">
            <v>jam</v>
          </cell>
        </row>
        <row r="2244">
          <cell r="B2244" t="str">
            <v>2.b.</v>
          </cell>
          <cell r="D2244" t="str">
            <v>DUMP TRUCK</v>
          </cell>
        </row>
        <row r="2245">
          <cell r="D2245" t="str">
            <v>Kapasitas Bak</v>
          </cell>
          <cell r="I2245" t="str">
            <v>V</v>
          </cell>
          <cell r="J2245">
            <v>8.5</v>
          </cell>
          <cell r="K2245" t="str">
            <v>M3</v>
          </cell>
        </row>
        <row r="2246">
          <cell r="D2246" t="str">
            <v>Faktor Efesiensi Alat</v>
          </cell>
          <cell r="I2246" t="str">
            <v>Fa</v>
          </cell>
          <cell r="J2246">
            <v>0.8</v>
          </cell>
          <cell r="K2246" t="str">
            <v>-</v>
          </cell>
        </row>
        <row r="2247">
          <cell r="D2247" t="str">
            <v>Kecepatan rata-rata bermuatan</v>
          </cell>
          <cell r="I2247" t="str">
            <v>v1</v>
          </cell>
          <cell r="J2247">
            <v>45</v>
          </cell>
          <cell r="K2247" t="str">
            <v>Km/jam</v>
          </cell>
        </row>
        <row r="2248">
          <cell r="D2248" t="str">
            <v>Kecepatan rata-rata Kosong</v>
          </cell>
          <cell r="I2248" t="str">
            <v>v2</v>
          </cell>
          <cell r="J2248">
            <v>60</v>
          </cell>
          <cell r="K2248" t="str">
            <v>Km/jam</v>
          </cell>
        </row>
        <row r="2249">
          <cell r="D2249" t="str">
            <v>Waktu Wiklus</v>
          </cell>
          <cell r="I2249" t="str">
            <v>Ts2</v>
          </cell>
        </row>
        <row r="2250">
          <cell r="D2250" t="str">
            <v>- Waktu tempuh isi</v>
          </cell>
          <cell r="F2250" t="str">
            <v>= (L : V1) x 60</v>
          </cell>
          <cell r="I2250" t="str">
            <v>T1</v>
          </cell>
          <cell r="J2250">
            <v>60.946666666666673</v>
          </cell>
          <cell r="K2250" t="str">
            <v>Menit</v>
          </cell>
        </row>
        <row r="2251">
          <cell r="D2251" t="str">
            <v>- Waktu tempuh Kosong</v>
          </cell>
          <cell r="F2251" t="str">
            <v>= (L : V2) x 60</v>
          </cell>
          <cell r="I2251" t="str">
            <v>T2</v>
          </cell>
          <cell r="J2251">
            <v>45.71</v>
          </cell>
          <cell r="K2251" t="str">
            <v>Menit</v>
          </cell>
        </row>
        <row r="2252">
          <cell r="D2252" t="str">
            <v>- Lain-lain</v>
          </cell>
          <cell r="I2252" t="str">
            <v>T3</v>
          </cell>
          <cell r="J2252">
            <v>10</v>
          </cell>
          <cell r="K2252" t="str">
            <v>Menit</v>
          </cell>
        </row>
        <row r="2253">
          <cell r="I2253" t="str">
            <v>Ts2</v>
          </cell>
          <cell r="J2253">
            <v>116.65666666666667</v>
          </cell>
          <cell r="K2253" t="str">
            <v>Menit</v>
          </cell>
        </row>
        <row r="2255">
          <cell r="D2255" t="str">
            <v>Kapasitas Produksi / Jam</v>
          </cell>
          <cell r="G2255" t="str">
            <v>V x Fa x 60</v>
          </cell>
          <cell r="I2255" t="str">
            <v>Q2</v>
          </cell>
          <cell r="J2255">
            <v>2.9145355316169961</v>
          </cell>
          <cell r="K2255" t="str">
            <v>M3</v>
          </cell>
        </row>
        <row r="2256">
          <cell r="G2256" t="str">
            <v>Fk x Ts2</v>
          </cell>
        </row>
        <row r="2258">
          <cell r="D2258" t="str">
            <v>Koefisien alat / M3</v>
          </cell>
          <cell r="E2258" t="str">
            <v>= 1 : Q2</v>
          </cell>
          <cell r="J2258">
            <v>0.34310784313725484</v>
          </cell>
          <cell r="K2258" t="str">
            <v>Jam</v>
          </cell>
        </row>
        <row r="2261">
          <cell r="B2261" t="str">
            <v xml:space="preserve"> URAIAN ANALISA HARGA SATUAN</v>
          </cell>
        </row>
        <row r="2262">
          <cell r="B2262" t="str">
            <v>ITEM PEMBAYARAN NO.</v>
          </cell>
          <cell r="E2262" t="str">
            <v>:  5.1 (2)</v>
          </cell>
        </row>
        <row r="2263">
          <cell r="B2263" t="str">
            <v>JENIS PEKERJAAN</v>
          </cell>
          <cell r="E2263" t="str">
            <v>:  LAPIS PONDASI AGREGAT KELAS B</v>
          </cell>
        </row>
        <row r="2264">
          <cell r="B2264" t="str">
            <v>SATUAN PEMBAYARAN</v>
          </cell>
          <cell r="E2264" t="str">
            <v>:  M3</v>
          </cell>
        </row>
        <row r="2266">
          <cell r="B2266" t="str">
            <v>NO.</v>
          </cell>
          <cell r="D2266" t="str">
            <v>U R A I A N</v>
          </cell>
          <cell r="I2266" t="str">
            <v>KODE</v>
          </cell>
          <cell r="J2266" t="str">
            <v>KOEF.</v>
          </cell>
          <cell r="K2266" t="str">
            <v>SATUAN</v>
          </cell>
          <cell r="L2266" t="str">
            <v>KETERANGAN</v>
          </cell>
        </row>
        <row r="2268">
          <cell r="B2268" t="str">
            <v>2.c.</v>
          </cell>
          <cell r="D2268" t="str">
            <v>MOTOR GRADER</v>
          </cell>
        </row>
        <row r="2269">
          <cell r="D2269" t="str">
            <v>Panjang Hamparan</v>
          </cell>
          <cell r="I2269" t="str">
            <v>Lh</v>
          </cell>
          <cell r="J2269">
            <v>50</v>
          </cell>
          <cell r="K2269" t="str">
            <v>M</v>
          </cell>
        </row>
        <row r="2270">
          <cell r="D2270" t="str">
            <v>Lebar Efektif Kerja Blade</v>
          </cell>
          <cell r="I2270" t="str">
            <v>B</v>
          </cell>
          <cell r="J2270">
            <v>2.4</v>
          </cell>
          <cell r="K2270" t="str">
            <v>M</v>
          </cell>
        </row>
        <row r="2271">
          <cell r="D2271" t="str">
            <v>Faktor Efesiensi Alat</v>
          </cell>
          <cell r="I2271" t="str">
            <v>Fa</v>
          </cell>
          <cell r="J2271">
            <v>0.8</v>
          </cell>
          <cell r="K2271" t="str">
            <v>-</v>
          </cell>
        </row>
        <row r="2272">
          <cell r="D2272" t="str">
            <v>Kecepatan rata-rata alat</v>
          </cell>
          <cell r="I2272" t="str">
            <v>V</v>
          </cell>
          <cell r="J2272">
            <v>4</v>
          </cell>
          <cell r="K2272" t="str">
            <v>Km/jam</v>
          </cell>
        </row>
        <row r="2273">
          <cell r="D2273" t="str">
            <v>Jumlah Lintasan</v>
          </cell>
          <cell r="I2273" t="str">
            <v>n</v>
          </cell>
          <cell r="J2273">
            <v>6</v>
          </cell>
          <cell r="K2273" t="str">
            <v>Lintasan</v>
          </cell>
        </row>
        <row r="2274">
          <cell r="D2274" t="str">
            <v>Waktu Wiklus</v>
          </cell>
          <cell r="I2274" t="str">
            <v>Ts3</v>
          </cell>
        </row>
        <row r="2275">
          <cell r="D2275" t="str">
            <v>- Perataan 1 x Lintasan</v>
          </cell>
          <cell r="F2275" t="str">
            <v>= Lh : (V x 1000) x 60</v>
          </cell>
          <cell r="I2275" t="str">
            <v>T1</v>
          </cell>
          <cell r="J2275">
            <v>1</v>
          </cell>
          <cell r="K2275" t="str">
            <v>Menit</v>
          </cell>
        </row>
        <row r="2276">
          <cell r="D2276" t="str">
            <v>- Lain-lain</v>
          </cell>
          <cell r="I2276" t="str">
            <v>T2</v>
          </cell>
          <cell r="J2276">
            <v>2</v>
          </cell>
          <cell r="K2276" t="str">
            <v>Menit</v>
          </cell>
        </row>
        <row r="2277">
          <cell r="I2277" t="str">
            <v>Ts3</v>
          </cell>
          <cell r="J2277">
            <v>3</v>
          </cell>
          <cell r="K2277" t="str">
            <v>Menit</v>
          </cell>
        </row>
        <row r="2279">
          <cell r="D2279" t="str">
            <v>Kapasitas Produksi / Jam</v>
          </cell>
          <cell r="G2279" t="str">
            <v>Lh x b x t x Fa x 60</v>
          </cell>
          <cell r="I2279" t="str">
            <v>Q3</v>
          </cell>
          <cell r="J2279">
            <v>64.000000000000014</v>
          </cell>
          <cell r="K2279" t="str">
            <v>M3</v>
          </cell>
        </row>
        <row r="2280">
          <cell r="G2280" t="str">
            <v>n x Ts3</v>
          </cell>
        </row>
        <row r="2282">
          <cell r="D2282" t="str">
            <v>Koefisien alat / M3</v>
          </cell>
          <cell r="E2282" t="str">
            <v>= 1 : Q3</v>
          </cell>
          <cell r="J2282">
            <v>1.5624999999999997E-2</v>
          </cell>
          <cell r="K2282" t="str">
            <v>Jam</v>
          </cell>
        </row>
        <row r="2284">
          <cell r="B2284" t="str">
            <v>2.d.</v>
          </cell>
          <cell r="D2284" t="str">
            <v>VIBRATOR ROLLER</v>
          </cell>
        </row>
        <row r="2285">
          <cell r="D2285" t="str">
            <v>Kecepatan rata-rata alat</v>
          </cell>
          <cell r="I2285" t="str">
            <v>V</v>
          </cell>
          <cell r="J2285">
            <v>3</v>
          </cell>
          <cell r="K2285" t="str">
            <v>Km/jam</v>
          </cell>
        </row>
        <row r="2286">
          <cell r="D2286" t="str">
            <v>Lebar Efektif Pemadatan</v>
          </cell>
          <cell r="I2286" t="str">
            <v>b</v>
          </cell>
          <cell r="J2286">
            <v>1.2</v>
          </cell>
          <cell r="K2286" t="str">
            <v>M</v>
          </cell>
        </row>
        <row r="2287">
          <cell r="D2287" t="str">
            <v>Jumlah Lintasan</v>
          </cell>
          <cell r="I2287" t="str">
            <v>n</v>
          </cell>
          <cell r="J2287">
            <v>8</v>
          </cell>
          <cell r="K2287" t="str">
            <v>Lintasan</v>
          </cell>
        </row>
        <row r="2288">
          <cell r="D2288" t="str">
            <v>Faktor Efesiensi Alat</v>
          </cell>
          <cell r="I2288" t="str">
            <v>Fa</v>
          </cell>
          <cell r="J2288">
            <v>0.8</v>
          </cell>
          <cell r="K2288" t="str">
            <v>-</v>
          </cell>
        </row>
        <row r="2290">
          <cell r="D2290" t="str">
            <v>Kapasitas Produksi/Jam</v>
          </cell>
          <cell r="F2290" t="str">
            <v>(Vx1000) x b x t x Fa</v>
          </cell>
          <cell r="I2290" t="str">
            <v>Q4</v>
          </cell>
          <cell r="J2290">
            <v>72</v>
          </cell>
          <cell r="K2290" t="str">
            <v>M3</v>
          </cell>
        </row>
        <row r="2291">
          <cell r="F2291" t="str">
            <v>n</v>
          </cell>
        </row>
        <row r="2292">
          <cell r="D2292" t="str">
            <v>Koefisien alat / M3</v>
          </cell>
          <cell r="E2292" t="str">
            <v>= 1 : Q4</v>
          </cell>
          <cell r="J2292">
            <v>1.3888888888888888E-2</v>
          </cell>
          <cell r="K2292" t="str">
            <v>Jam</v>
          </cell>
        </row>
        <row r="2294">
          <cell r="B2294" t="str">
            <v>2.e.</v>
          </cell>
          <cell r="D2294" t="str">
            <v>TIRE ROLLER</v>
          </cell>
        </row>
        <row r="2295">
          <cell r="D2295" t="str">
            <v>Kecepatan rata-rata alat</v>
          </cell>
          <cell r="I2295" t="str">
            <v>V</v>
          </cell>
          <cell r="J2295">
            <v>6</v>
          </cell>
          <cell r="K2295" t="str">
            <v>Km/jam</v>
          </cell>
        </row>
        <row r="2296">
          <cell r="D2296" t="str">
            <v>Lebar Efektif Pemadatan</v>
          </cell>
          <cell r="I2296" t="str">
            <v>b</v>
          </cell>
          <cell r="J2296">
            <v>1.5</v>
          </cell>
          <cell r="K2296" t="str">
            <v>M</v>
          </cell>
        </row>
        <row r="2297">
          <cell r="D2297" t="str">
            <v>Jumlah Lintasan</v>
          </cell>
          <cell r="I2297" t="str">
            <v>n</v>
          </cell>
          <cell r="J2297">
            <v>8</v>
          </cell>
          <cell r="K2297" t="str">
            <v>Lintasan</v>
          </cell>
        </row>
        <row r="2298">
          <cell r="D2298" t="str">
            <v>Faktor Efesiensi Alat</v>
          </cell>
          <cell r="I2298" t="str">
            <v>Fa</v>
          </cell>
          <cell r="J2298">
            <v>0.8</v>
          </cell>
          <cell r="K2298" t="str">
            <v>-</v>
          </cell>
        </row>
        <row r="2300">
          <cell r="D2300" t="str">
            <v>Kapasitas Produksi/Jam</v>
          </cell>
          <cell r="F2300" t="str">
            <v>(Vx1000) x b x t x Fa</v>
          </cell>
          <cell r="I2300" t="str">
            <v>Q5</v>
          </cell>
          <cell r="J2300">
            <v>180</v>
          </cell>
          <cell r="K2300" t="str">
            <v>M3</v>
          </cell>
        </row>
        <row r="2301">
          <cell r="F2301" t="str">
            <v>n</v>
          </cell>
        </row>
        <row r="2303">
          <cell r="D2303" t="str">
            <v>Koefisien alat / M3</v>
          </cell>
          <cell r="E2303" t="str">
            <v>= 1 : Q5</v>
          </cell>
          <cell r="J2303">
            <v>5.5555555555555558E-3</v>
          </cell>
          <cell r="K2303" t="str">
            <v>Jam</v>
          </cell>
        </row>
        <row r="2306">
          <cell r="B2306" t="str">
            <v>2.f.</v>
          </cell>
          <cell r="D2306" t="str">
            <v>WATER TANK TRUCK</v>
          </cell>
        </row>
        <row r="2307">
          <cell r="D2307" t="str">
            <v>Volume tangki air</v>
          </cell>
          <cell r="I2307" t="str">
            <v>V</v>
          </cell>
          <cell r="J2307">
            <v>4</v>
          </cell>
          <cell r="K2307" t="str">
            <v>M3</v>
          </cell>
        </row>
        <row r="2308">
          <cell r="D2308" t="str">
            <v>Kebutuhan air / M3 material padat</v>
          </cell>
          <cell r="I2308" t="str">
            <v>Wc</v>
          </cell>
          <cell r="J2308">
            <v>7.0000000000000007E-2</v>
          </cell>
          <cell r="K2308" t="str">
            <v>M3</v>
          </cell>
        </row>
        <row r="2309">
          <cell r="D2309" t="str">
            <v>Pengisian Tangki / jam</v>
          </cell>
          <cell r="I2309" t="str">
            <v>n</v>
          </cell>
          <cell r="J2309">
            <v>1</v>
          </cell>
          <cell r="K2309" t="str">
            <v>Kali</v>
          </cell>
        </row>
        <row r="2310">
          <cell r="D2310" t="str">
            <v>Faktor efesiensi alat</v>
          </cell>
          <cell r="I2310" t="str">
            <v>Fa</v>
          </cell>
          <cell r="J2310">
            <v>0.8</v>
          </cell>
          <cell r="K2310" t="str">
            <v>-</v>
          </cell>
          <cell r="L2310" t="str">
            <v>Baik</v>
          </cell>
        </row>
        <row r="2312">
          <cell r="D2312" t="str">
            <v>Kapasitas Produksi / Jam   =</v>
          </cell>
          <cell r="G2312" t="str">
            <v>V x n x Fa</v>
          </cell>
          <cell r="I2312" t="str">
            <v>Q6</v>
          </cell>
          <cell r="J2312">
            <v>45.714285714285715</v>
          </cell>
          <cell r="K2312" t="str">
            <v>M3</v>
          </cell>
        </row>
        <row r="2313">
          <cell r="G2313" t="str">
            <v>Wc</v>
          </cell>
        </row>
        <row r="2315">
          <cell r="D2315" t="str">
            <v>Koefisien Alat / M3</v>
          </cell>
          <cell r="F2315" t="str">
            <v xml:space="preserve"> =  1  :  Q6</v>
          </cell>
          <cell r="J2315">
            <v>2.1874999999999999E-2</v>
          </cell>
          <cell r="K2315" t="str">
            <v>Jam</v>
          </cell>
        </row>
        <row r="2318">
          <cell r="L2318" t="str">
            <v>Bersambung</v>
          </cell>
        </row>
        <row r="2319">
          <cell r="B2319" t="str">
            <v xml:space="preserve"> URAIAN ANALISA HARGA SATUAN</v>
          </cell>
        </row>
        <row r="2320">
          <cell r="B2320" t="str">
            <v>ITEM PEMBAYARAN NO.</v>
          </cell>
          <cell r="E2320" t="str">
            <v>:  5.1 (2)</v>
          </cell>
        </row>
        <row r="2321">
          <cell r="B2321" t="str">
            <v>JENIS PEKERJAAN</v>
          </cell>
          <cell r="E2321" t="str">
            <v>:  LAPIS PONDASI AGREGAT KELAS B</v>
          </cell>
        </row>
        <row r="2322">
          <cell r="B2322" t="str">
            <v>SATUAN PEMBAYARAN</v>
          </cell>
          <cell r="E2322" t="str">
            <v>:  M3</v>
          </cell>
        </row>
        <row r="2324">
          <cell r="B2324" t="str">
            <v>NO.</v>
          </cell>
          <cell r="D2324" t="str">
            <v>U R A I A N</v>
          </cell>
          <cell r="I2324" t="str">
            <v>KODE</v>
          </cell>
          <cell r="J2324" t="str">
            <v>KOEF.</v>
          </cell>
          <cell r="K2324" t="str">
            <v>SATUAN</v>
          </cell>
          <cell r="L2324" t="str">
            <v>KETERANGAN</v>
          </cell>
        </row>
        <row r="2326">
          <cell r="B2326" t="str">
            <v xml:space="preserve">   2.f.</v>
          </cell>
          <cell r="D2326" t="str">
            <v>ALAT BANTU</v>
          </cell>
          <cell r="L2326" t="str">
            <v xml:space="preserve"> Lump Sum</v>
          </cell>
        </row>
        <row r="2327">
          <cell r="D2327" t="str">
            <v>Diperlukan   :</v>
          </cell>
        </row>
        <row r="2328">
          <cell r="D2328" t="str">
            <v>- Kereta dorong</v>
          </cell>
          <cell r="F2328" t="str">
            <v>=  2  buah.</v>
          </cell>
        </row>
        <row r="2329">
          <cell r="D2329" t="str">
            <v>- Sekop</v>
          </cell>
          <cell r="F2329" t="str">
            <v>=  3  buah.</v>
          </cell>
        </row>
        <row r="2330">
          <cell r="D2330" t="str">
            <v>- Garpu</v>
          </cell>
          <cell r="F2330" t="str">
            <v>=  2  buah.</v>
          </cell>
        </row>
        <row r="2332">
          <cell r="B2332" t="str">
            <v xml:space="preserve">   3.</v>
          </cell>
          <cell r="D2332" t="str">
            <v>TENAGA</v>
          </cell>
        </row>
        <row r="2333">
          <cell r="D2333" t="str">
            <v>Produksi menentukan : WHELL LOADER</v>
          </cell>
          <cell r="I2333" t="str">
            <v>Q1</v>
          </cell>
          <cell r="J2333">
            <v>60.000000000000007</v>
          </cell>
          <cell r="K2333" t="str">
            <v>M3/jam</v>
          </cell>
        </row>
        <row r="2334">
          <cell r="D2334" t="str">
            <v>Produksi agregat / hari  =  Tk x Q1</v>
          </cell>
          <cell r="I2334" t="str">
            <v>Qt</v>
          </cell>
          <cell r="J2334">
            <v>420.00000000000006</v>
          </cell>
          <cell r="K2334" t="str">
            <v>M3</v>
          </cell>
        </row>
        <row r="2335">
          <cell r="D2335" t="str">
            <v>Kebutuhan tenaga :</v>
          </cell>
        </row>
        <row r="2336">
          <cell r="E2336" t="str">
            <v>-</v>
          </cell>
          <cell r="F2336" t="str">
            <v>Pekerja</v>
          </cell>
          <cell r="I2336" t="str">
            <v>P</v>
          </cell>
          <cell r="J2336">
            <v>5</v>
          </cell>
          <cell r="K2336" t="str">
            <v>orang</v>
          </cell>
        </row>
        <row r="2337">
          <cell r="E2337" t="str">
            <v>-</v>
          </cell>
          <cell r="F2337" t="str">
            <v>Mandor</v>
          </cell>
          <cell r="I2337" t="str">
            <v>M</v>
          </cell>
          <cell r="J2337">
            <v>1</v>
          </cell>
          <cell r="K2337" t="str">
            <v>orang</v>
          </cell>
        </row>
        <row r="2339">
          <cell r="D2339" t="str">
            <v>Koefisien tenaga / M3   :</v>
          </cell>
        </row>
        <row r="2340">
          <cell r="E2340" t="str">
            <v>-</v>
          </cell>
          <cell r="F2340" t="str">
            <v>Pekerja</v>
          </cell>
          <cell r="G2340" t="str">
            <v>= (Tk x P) : Qt</v>
          </cell>
          <cell r="I2340" t="str">
            <v>-</v>
          </cell>
          <cell r="J2340">
            <v>8.3333333333333329E-2</v>
          </cell>
          <cell r="K2340" t="str">
            <v>jam</v>
          </cell>
        </row>
        <row r="2341">
          <cell r="E2341" t="str">
            <v>-</v>
          </cell>
          <cell r="F2341" t="str">
            <v>Mandor</v>
          </cell>
          <cell r="G2341" t="str">
            <v>= (Tk x M) : Qt</v>
          </cell>
          <cell r="I2341" t="str">
            <v>-</v>
          </cell>
          <cell r="J2341">
            <v>1.6666666666666663E-2</v>
          </cell>
          <cell r="K2341" t="str">
            <v>jam</v>
          </cell>
        </row>
        <row r="2343">
          <cell r="B2343" t="str">
            <v>4.</v>
          </cell>
          <cell r="D2343" t="str">
            <v>HARGA DASAR SATUAN UPAH, BAHAN DAN ALAT</v>
          </cell>
        </row>
        <row r="2344">
          <cell r="D2344" t="str">
            <v>Lihat lampiran.</v>
          </cell>
        </row>
        <row r="2358">
          <cell r="B2358" t="str">
            <v xml:space="preserve"> URAIAN ANALISA HARGA SATUAN</v>
          </cell>
        </row>
        <row r="2359">
          <cell r="B2359" t="str">
            <v>ITEM PEMBAYARAN NO.</v>
          </cell>
          <cell r="E2359" t="str">
            <v>: 5.2 (1)</v>
          </cell>
        </row>
        <row r="2360">
          <cell r="B2360" t="str">
            <v>JENIS PEKERJAAN</v>
          </cell>
          <cell r="E2360" t="str">
            <v>: LAPIS PONDASI AGREGAT KELAS C</v>
          </cell>
        </row>
        <row r="2361">
          <cell r="B2361" t="str">
            <v>SATUAN PEMBAYARAN</v>
          </cell>
          <cell r="E2361" t="str">
            <v>: M3</v>
          </cell>
        </row>
        <row r="2363">
          <cell r="B2363" t="str">
            <v>NO.</v>
          </cell>
          <cell r="D2363" t="str">
            <v>U R A I A N</v>
          </cell>
          <cell r="I2363" t="str">
            <v>KODE</v>
          </cell>
          <cell r="J2363" t="str">
            <v>KOEF.</v>
          </cell>
          <cell r="K2363" t="str">
            <v>SATUAN</v>
          </cell>
          <cell r="L2363" t="str">
            <v>KETERANGAN</v>
          </cell>
        </row>
        <row r="2365">
          <cell r="B2365" t="str">
            <v>I.</v>
          </cell>
          <cell r="D2365" t="str">
            <v>ASUMSI</v>
          </cell>
        </row>
        <row r="2366">
          <cell r="B2366">
            <v>1</v>
          </cell>
          <cell r="D2366" t="str">
            <v>Menggunakan alat berat (cara mekanik)</v>
          </cell>
        </row>
        <row r="2367">
          <cell r="B2367">
            <v>2</v>
          </cell>
          <cell r="D2367" t="str">
            <v>Lokasi pekerjaan : sepanjang jalan</v>
          </cell>
        </row>
        <row r="2368">
          <cell r="B2368">
            <v>3</v>
          </cell>
          <cell r="D2368" t="str">
            <v>Kondisi existing jalan : sedang</v>
          </cell>
        </row>
        <row r="2369">
          <cell r="B2369">
            <v>4</v>
          </cell>
          <cell r="D2369" t="str">
            <v>Jarak rata-rata Base Camp ke lokasi pekerjaan</v>
          </cell>
          <cell r="I2369" t="str">
            <v>L</v>
          </cell>
          <cell r="J2369">
            <v>45.71</v>
          </cell>
          <cell r="K2369" t="str">
            <v>KM</v>
          </cell>
        </row>
        <row r="2370">
          <cell r="B2370">
            <v>5</v>
          </cell>
          <cell r="D2370" t="str">
            <v>Tebal lapis Agregat padat</v>
          </cell>
          <cell r="I2370" t="str">
            <v>t</v>
          </cell>
          <cell r="J2370">
            <v>0.15</v>
          </cell>
          <cell r="K2370" t="str">
            <v>M</v>
          </cell>
        </row>
        <row r="2371">
          <cell r="B2371">
            <v>6</v>
          </cell>
          <cell r="D2371" t="str">
            <v>Faktor kembang material (Padat-Lepas)</v>
          </cell>
          <cell r="I2371" t="str">
            <v>Fk</v>
          </cell>
          <cell r="J2371">
            <v>1.2</v>
          </cell>
          <cell r="K2371" t="str">
            <v>-</v>
          </cell>
        </row>
        <row r="2372">
          <cell r="B2372">
            <v>7</v>
          </cell>
          <cell r="D2372" t="str">
            <v>Jam kerja efektif per-hari</v>
          </cell>
          <cell r="I2372" t="str">
            <v>Tk</v>
          </cell>
          <cell r="J2372">
            <v>7</v>
          </cell>
          <cell r="K2372" t="str">
            <v>Jam</v>
          </cell>
        </row>
        <row r="2374">
          <cell r="B2374" t="str">
            <v>II.</v>
          </cell>
          <cell r="D2374" t="str">
            <v>METHODE PELAKSANAAN</v>
          </cell>
        </row>
        <row r="2375">
          <cell r="B2375">
            <v>1</v>
          </cell>
          <cell r="D2375" t="str">
            <v>Wheel Loader memuat Agregat ke dalam Dump</v>
          </cell>
        </row>
        <row r="2376">
          <cell r="D2376" t="str">
            <v>Tuck di Base Camp</v>
          </cell>
        </row>
        <row r="2377">
          <cell r="B2377">
            <v>2</v>
          </cell>
          <cell r="D2377" t="str">
            <v>Dump Truck mengangkut Agregat ke lokasi</v>
          </cell>
        </row>
        <row r="2378">
          <cell r="D2378" t="str">
            <v>pekerjaandan dihampar dengan Motor Grader</v>
          </cell>
        </row>
        <row r="2379">
          <cell r="B2379">
            <v>3</v>
          </cell>
          <cell r="D2379" t="str">
            <v>Hamparaan Agregat dibasahi dengan Water Tank</v>
          </cell>
        </row>
        <row r="2380">
          <cell r="D2380" t="str">
            <v>Truck sebelum dipadatkan dengan Tandem</v>
          </cell>
        </row>
        <row r="2381">
          <cell r="D2381" t="str">
            <v>Roller dan Pneumatic  Tire Roller</v>
          </cell>
        </row>
        <row r="2382">
          <cell r="B2382">
            <v>4</v>
          </cell>
          <cell r="D2382" t="str">
            <v>Selama pemadatan sekelompok pekerja akan</v>
          </cell>
        </row>
        <row r="2383">
          <cell r="D2383" t="str">
            <v>merapikan tepi hamparan dan level permukaan</v>
          </cell>
        </row>
        <row r="2384">
          <cell r="D2384" t="str">
            <v>dengan menggunakan alat bantu</v>
          </cell>
        </row>
        <row r="2386">
          <cell r="B2386" t="str">
            <v>III.</v>
          </cell>
          <cell r="D2386" t="str">
            <v>PEMAKAIAN BAHAN, ALAT DAN TENAGA</v>
          </cell>
        </row>
        <row r="2388">
          <cell r="B2388" t="str">
            <v xml:space="preserve">   1.</v>
          </cell>
          <cell r="D2388" t="str">
            <v>BAHAN</v>
          </cell>
        </row>
        <row r="2389">
          <cell r="D2389" t="str">
            <v>Material Klas C</v>
          </cell>
        </row>
        <row r="2390">
          <cell r="D2390" t="str">
            <v>Material Agregat Kelas C hasil produksi di Base Camp</v>
          </cell>
        </row>
        <row r="2391">
          <cell r="D2391" t="str">
            <v>Setiap 1 M3 Agregat padat diperlukan : 1 x Fk</v>
          </cell>
          <cell r="I2391" t="str">
            <v>(M28)</v>
          </cell>
          <cell r="J2391">
            <v>1.2</v>
          </cell>
          <cell r="K2391" t="str">
            <v>M3</v>
          </cell>
          <cell r="L2391" t="str">
            <v>Agregat lepas</v>
          </cell>
        </row>
        <row r="2393">
          <cell r="B2393" t="str">
            <v xml:space="preserve">   2.</v>
          </cell>
          <cell r="D2393" t="str">
            <v>ALAT</v>
          </cell>
        </row>
        <row r="2394">
          <cell r="B2394" t="str">
            <v>2.a.</v>
          </cell>
          <cell r="D2394" t="str">
            <v>WHEEL LOADER</v>
          </cell>
        </row>
        <row r="2395">
          <cell r="D2395" t="str">
            <v>Kapasitas bucket</v>
          </cell>
          <cell r="I2395" t="str">
            <v>V</v>
          </cell>
          <cell r="J2395">
            <v>1.5</v>
          </cell>
          <cell r="K2395" t="str">
            <v>M3</v>
          </cell>
          <cell r="L2395" t="str">
            <v>Sedang</v>
          </cell>
        </row>
        <row r="2396">
          <cell r="D2396" t="str">
            <v>Faktor bucket</v>
          </cell>
          <cell r="I2396" t="str">
            <v>Fb</v>
          </cell>
          <cell r="J2396">
            <v>0.9</v>
          </cell>
          <cell r="K2396" t="str">
            <v>-</v>
          </cell>
          <cell r="L2396" t="str">
            <v>Pemuatan ringan</v>
          </cell>
        </row>
        <row r="2397">
          <cell r="D2397" t="str">
            <v>Faktor Efisiensi alat</v>
          </cell>
          <cell r="I2397" t="str">
            <v>Fa</v>
          </cell>
          <cell r="J2397">
            <v>0.8</v>
          </cell>
          <cell r="K2397" t="str">
            <v>-</v>
          </cell>
          <cell r="L2397" t="str">
            <v>Baik</v>
          </cell>
        </row>
        <row r="2398">
          <cell r="D2398" t="str">
            <v>Waktu siklus</v>
          </cell>
          <cell r="I2398" t="str">
            <v>Ts1</v>
          </cell>
        </row>
        <row r="2399">
          <cell r="D2399" t="str">
            <v>- Muat</v>
          </cell>
          <cell r="I2399" t="str">
            <v>T1</v>
          </cell>
          <cell r="J2399">
            <v>3</v>
          </cell>
          <cell r="K2399" t="str">
            <v>menit</v>
          </cell>
        </row>
        <row r="2400">
          <cell r="D2400" t="str">
            <v>- Lain-lain</v>
          </cell>
          <cell r="I2400" t="str">
            <v>T2</v>
          </cell>
          <cell r="J2400">
            <v>3</v>
          </cell>
          <cell r="K2400" t="str">
            <v>menit</v>
          </cell>
        </row>
        <row r="2401">
          <cell r="I2401" t="str">
            <v>Ts1</v>
          </cell>
          <cell r="J2401">
            <v>6</v>
          </cell>
          <cell r="K2401" t="str">
            <v>menit</v>
          </cell>
        </row>
        <row r="2403">
          <cell r="D2403" t="str">
            <v>Kap. Prod. / jam =</v>
          </cell>
          <cell r="F2403" t="str">
            <v>V x Fb x Fa x 60</v>
          </cell>
          <cell r="I2403" t="str">
            <v>Q1</v>
          </cell>
          <cell r="J2403">
            <v>9.0000000000000018</v>
          </cell>
          <cell r="K2403" t="str">
            <v>M3</v>
          </cell>
        </row>
        <row r="2404">
          <cell r="F2404" t="str">
            <v>Fk x Ts1</v>
          </cell>
        </row>
        <row r="2406">
          <cell r="D2406" t="str">
            <v>Koefisien Alat / M3</v>
          </cell>
          <cell r="F2406" t="str">
            <v xml:space="preserve"> =  1  :  Q1</v>
          </cell>
          <cell r="I2406" t="str">
            <v>(E15)</v>
          </cell>
          <cell r="J2406">
            <v>0.11111111111111109</v>
          </cell>
          <cell r="K2406" t="str">
            <v>Jam</v>
          </cell>
        </row>
        <row r="2408">
          <cell r="B2408" t="str">
            <v>2.b.</v>
          </cell>
          <cell r="D2408" t="str">
            <v>DUMP TRUCK</v>
          </cell>
          <cell r="I2408" t="str">
            <v>(E08)</v>
          </cell>
        </row>
        <row r="2409">
          <cell r="D2409" t="str">
            <v>Kapasitas bak</v>
          </cell>
          <cell r="I2409" t="str">
            <v>V</v>
          </cell>
          <cell r="J2409">
            <v>6</v>
          </cell>
          <cell r="K2409" t="str">
            <v>M3</v>
          </cell>
        </row>
        <row r="2410">
          <cell r="D2410" t="str">
            <v>Faktor Efisiensi alat</v>
          </cell>
          <cell r="I2410" t="str">
            <v>Fa</v>
          </cell>
          <cell r="J2410">
            <v>0.8</v>
          </cell>
          <cell r="K2410" t="str">
            <v>-</v>
          </cell>
          <cell r="L2410" t="str">
            <v>Baik</v>
          </cell>
        </row>
        <row r="2411">
          <cell r="D2411" t="str">
            <v>Kecepatan rata-rata bermuatan</v>
          </cell>
          <cell r="I2411" t="str">
            <v>v1</v>
          </cell>
          <cell r="J2411">
            <v>45</v>
          </cell>
          <cell r="K2411" t="str">
            <v>KM / Jam</v>
          </cell>
          <cell r="L2411" t="str">
            <v>Max.aman</v>
          </cell>
        </row>
        <row r="2412">
          <cell r="D2412" t="str">
            <v>Kecepatan rata-rata kosong</v>
          </cell>
          <cell r="I2412" t="str">
            <v>v2</v>
          </cell>
          <cell r="J2412">
            <v>60</v>
          </cell>
          <cell r="K2412" t="str">
            <v>KM / Jam</v>
          </cell>
          <cell r="L2412" t="str">
            <v>Max.aman</v>
          </cell>
        </row>
        <row r="2413">
          <cell r="D2413" t="str">
            <v>Waktu Siklus</v>
          </cell>
          <cell r="I2413" t="str">
            <v>Ts2</v>
          </cell>
        </row>
        <row r="2414">
          <cell r="D2414" t="str">
            <v>- Waktu tempuh isi = (L : v1) x 60 menit</v>
          </cell>
          <cell r="I2414" t="str">
            <v>T1</v>
          </cell>
          <cell r="J2414">
            <v>60.946666666666673</v>
          </cell>
          <cell r="K2414" t="str">
            <v>menit</v>
          </cell>
        </row>
        <row r="2415">
          <cell r="D2415" t="str">
            <v>- Waktu tempuh kosong = (L : v2) x 60 menit</v>
          </cell>
          <cell r="I2415" t="str">
            <v>T2</v>
          </cell>
          <cell r="J2415">
            <v>45.71</v>
          </cell>
          <cell r="K2415" t="str">
            <v>menit</v>
          </cell>
          <cell r="L2415" t="e">
            <v>#REF!</v>
          </cell>
        </row>
        <row r="2416">
          <cell r="D2416" t="str">
            <v>- Lain-lain</v>
          </cell>
          <cell r="I2416" t="str">
            <v>T3</v>
          </cell>
          <cell r="J2416">
            <v>5</v>
          </cell>
          <cell r="K2416" t="str">
            <v>menit</v>
          </cell>
        </row>
        <row r="2417">
          <cell r="I2417" t="str">
            <v>Ts2</v>
          </cell>
          <cell r="J2417">
            <v>111.65666666666667</v>
          </cell>
          <cell r="K2417" t="str">
            <v>menit</v>
          </cell>
        </row>
        <row r="2419">
          <cell r="D2419" t="str">
            <v xml:space="preserve">Kap. Prod./jam = </v>
          </cell>
          <cell r="F2419" t="str">
            <v>V x Fa x 60</v>
          </cell>
          <cell r="I2419" t="str">
            <v>Q2</v>
          </cell>
          <cell r="J2419">
            <v>2.1494462190643944</v>
          </cell>
          <cell r="K2419" t="str">
            <v>M3</v>
          </cell>
        </row>
        <row r="2420">
          <cell r="F2420" t="str">
            <v>Fk x Ts2</v>
          </cell>
        </row>
        <row r="2421">
          <cell r="D2421" t="str">
            <v>Koefisien Alat / M3</v>
          </cell>
          <cell r="F2421" t="str">
            <v xml:space="preserve"> = 1 : Q2</v>
          </cell>
          <cell r="I2421" t="str">
            <v>(E08)</v>
          </cell>
          <cell r="J2421">
            <v>0.46523611111111102</v>
          </cell>
          <cell r="K2421" t="str">
            <v>Jam</v>
          </cell>
        </row>
        <row r="2423">
          <cell r="B2423" t="str">
            <v>2.c.</v>
          </cell>
          <cell r="D2423" t="str">
            <v>MOTOR GRADER</v>
          </cell>
          <cell r="I2423" t="str">
            <v>(E13)</v>
          </cell>
        </row>
        <row r="2424">
          <cell r="D2424" t="str">
            <v>Panjang hamparan</v>
          </cell>
          <cell r="I2424" t="str">
            <v>Lh</v>
          </cell>
          <cell r="J2424">
            <v>50</v>
          </cell>
          <cell r="K2424" t="str">
            <v>M</v>
          </cell>
        </row>
        <row r="2425">
          <cell r="D2425" t="str">
            <v>Lebar efektif kerja blade</v>
          </cell>
          <cell r="I2425" t="str">
            <v>b</v>
          </cell>
          <cell r="J2425">
            <v>2.4</v>
          </cell>
          <cell r="K2425" t="str">
            <v>M</v>
          </cell>
        </row>
        <row r="2426">
          <cell r="D2426" t="str">
            <v>Faktor Efisiensi alat</v>
          </cell>
          <cell r="I2426" t="str">
            <v>Fa</v>
          </cell>
          <cell r="J2426">
            <v>0.8</v>
          </cell>
          <cell r="K2426" t="str">
            <v>-</v>
          </cell>
          <cell r="L2426" t="str">
            <v>Baik</v>
          </cell>
        </row>
        <row r="2427">
          <cell r="D2427" t="str">
            <v>Kecepatan rata-rata alat</v>
          </cell>
          <cell r="I2427" t="str">
            <v>v</v>
          </cell>
          <cell r="J2427">
            <v>4</v>
          </cell>
          <cell r="K2427" t="str">
            <v>KM / Jam</v>
          </cell>
        </row>
        <row r="2428">
          <cell r="D2428" t="str">
            <v>Jumlah lintasan</v>
          </cell>
          <cell r="I2428" t="str">
            <v>n</v>
          </cell>
          <cell r="J2428">
            <v>6</v>
          </cell>
          <cell r="K2428" t="str">
            <v>lintasan</v>
          </cell>
          <cell r="L2428" t="str">
            <v>3 x pp</v>
          </cell>
        </row>
        <row r="2429">
          <cell r="D2429" t="str">
            <v>Waktu Siklus</v>
          </cell>
          <cell r="I2429" t="str">
            <v>Ts3</v>
          </cell>
        </row>
        <row r="2430">
          <cell r="D2430" t="str">
            <v>- Perataan 1 lintasan  = (Lh x 60) : (v x 1000)</v>
          </cell>
          <cell r="I2430" t="str">
            <v>T1</v>
          </cell>
          <cell r="J2430">
            <v>0.75</v>
          </cell>
          <cell r="K2430" t="str">
            <v>menit</v>
          </cell>
        </row>
        <row r="2431">
          <cell r="D2431" t="str">
            <v>- Lain-lain</v>
          </cell>
          <cell r="I2431" t="str">
            <v>T2</v>
          </cell>
          <cell r="J2431">
            <v>3</v>
          </cell>
          <cell r="K2431" t="str">
            <v>menit</v>
          </cell>
        </row>
        <row r="2432">
          <cell r="I2432" t="str">
            <v>Ts3</v>
          </cell>
          <cell r="J2432">
            <v>3.75</v>
          </cell>
          <cell r="K2432" t="str">
            <v>menit</v>
          </cell>
        </row>
        <row r="2434">
          <cell r="D2434" t="str">
            <v>Kap.Prod. / jam =</v>
          </cell>
          <cell r="F2434" t="str">
            <v>Lh x b x t x Fa x 60</v>
          </cell>
          <cell r="I2434" t="str">
            <v>Q3</v>
          </cell>
          <cell r="J2434">
            <v>38.4</v>
          </cell>
          <cell r="K2434" t="str">
            <v>M3</v>
          </cell>
        </row>
        <row r="2435">
          <cell r="F2435" t="str">
            <v>n x Ts3</v>
          </cell>
        </row>
        <row r="2437">
          <cell r="D2437" t="str">
            <v>Koefisien Alat / M3</v>
          </cell>
          <cell r="F2437" t="str">
            <v xml:space="preserve"> = 1 : Q3</v>
          </cell>
          <cell r="J2437">
            <v>2.6041666666666668E-2</v>
          </cell>
          <cell r="K2437" t="str">
            <v>Jam</v>
          </cell>
        </row>
        <row r="2439">
          <cell r="L2439" t="str">
            <v>Bersambung</v>
          </cell>
        </row>
        <row r="2440">
          <cell r="B2440" t="str">
            <v xml:space="preserve"> URAIAN ANALISA HARGA SATUAN</v>
          </cell>
        </row>
        <row r="2441">
          <cell r="B2441" t="str">
            <v>ITEM PEMBAYARAN NO.</v>
          </cell>
          <cell r="E2441" t="str">
            <v>: 5.2 (1)</v>
          </cell>
        </row>
        <row r="2442">
          <cell r="B2442" t="str">
            <v>JENIS PEKERJAAN</v>
          </cell>
          <cell r="E2442" t="str">
            <v>: LAPIS PONDASI AGREGAT KELAS C</v>
          </cell>
        </row>
        <row r="2443">
          <cell r="B2443" t="str">
            <v>SATUAN PEMBAYARAN</v>
          </cell>
          <cell r="E2443" t="str">
            <v>: M3</v>
          </cell>
        </row>
        <row r="2445">
          <cell r="B2445" t="str">
            <v>NO.</v>
          </cell>
          <cell r="D2445" t="str">
            <v>U R A I A N</v>
          </cell>
          <cell r="I2445" t="str">
            <v>KODE</v>
          </cell>
          <cell r="J2445" t="str">
            <v>KOEF.</v>
          </cell>
          <cell r="K2445" t="str">
            <v>SATUAN</v>
          </cell>
          <cell r="L2445" t="str">
            <v>KETERANGAN</v>
          </cell>
        </row>
        <row r="2447">
          <cell r="B2447" t="str">
            <v>2.d.</v>
          </cell>
          <cell r="D2447" t="str">
            <v>VIBRATOR ROLLER</v>
          </cell>
        </row>
        <row r="2448">
          <cell r="D2448" t="str">
            <v>Kecepatan rata-rata</v>
          </cell>
          <cell r="I2448" t="str">
            <v>v</v>
          </cell>
          <cell r="J2448">
            <v>3</v>
          </cell>
          <cell r="K2448" t="str">
            <v>KM / Jam</v>
          </cell>
        </row>
        <row r="2449">
          <cell r="D2449" t="str">
            <v>Lebar efektif pemadatan</v>
          </cell>
          <cell r="I2449" t="str">
            <v>b</v>
          </cell>
          <cell r="J2449">
            <v>1.2</v>
          </cell>
          <cell r="K2449" t="str">
            <v>M</v>
          </cell>
        </row>
        <row r="2450">
          <cell r="D2450" t="str">
            <v>Jumlah lintasan</v>
          </cell>
          <cell r="I2450" t="str">
            <v>n</v>
          </cell>
          <cell r="J2450">
            <v>8</v>
          </cell>
          <cell r="K2450" t="str">
            <v>lintasan</v>
          </cell>
        </row>
        <row r="2451">
          <cell r="D2451" t="str">
            <v>Faktor Efisiensi alat</v>
          </cell>
          <cell r="I2451" t="str">
            <v>Fa</v>
          </cell>
          <cell r="J2451">
            <v>0.8</v>
          </cell>
          <cell r="K2451" t="str">
            <v>-</v>
          </cell>
        </row>
        <row r="2453">
          <cell r="D2453" t="str">
            <v>Kap.Prod. / jam =</v>
          </cell>
          <cell r="F2453" t="str">
            <v>(v x 1000) x b x t x Fa</v>
          </cell>
          <cell r="I2453" t="str">
            <v>Q4</v>
          </cell>
          <cell r="J2453">
            <v>54</v>
          </cell>
          <cell r="K2453" t="str">
            <v>M3</v>
          </cell>
        </row>
        <row r="2454">
          <cell r="F2454" t="str">
            <v>n</v>
          </cell>
        </row>
        <row r="2456">
          <cell r="D2456" t="str">
            <v>Koefisien Alat / M3</v>
          </cell>
          <cell r="F2456" t="str">
            <v xml:space="preserve"> = 1 : Q4</v>
          </cell>
          <cell r="J2456">
            <v>1.8518518518518517E-2</v>
          </cell>
          <cell r="K2456" t="str">
            <v>Jam</v>
          </cell>
        </row>
        <row r="2458">
          <cell r="B2458" t="str">
            <v>2.e.</v>
          </cell>
          <cell r="D2458" t="str">
            <v>WATER TANK TRUCK</v>
          </cell>
        </row>
        <row r="2459">
          <cell r="D2459" t="str">
            <v>Volume tangki air</v>
          </cell>
          <cell r="I2459" t="str">
            <v>V</v>
          </cell>
          <cell r="J2459">
            <v>4</v>
          </cell>
          <cell r="K2459" t="str">
            <v>M3</v>
          </cell>
        </row>
        <row r="2460">
          <cell r="D2460" t="str">
            <v>Kebutuhan air / M3 agregat padat</v>
          </cell>
          <cell r="I2460" t="str">
            <v>Wc</v>
          </cell>
          <cell r="J2460">
            <v>7.0000000000000007E-2</v>
          </cell>
          <cell r="K2460" t="str">
            <v>M3</v>
          </cell>
        </row>
        <row r="2461">
          <cell r="D2461" t="str">
            <v>Pengisian tangki / jam</v>
          </cell>
          <cell r="I2461" t="str">
            <v>n</v>
          </cell>
          <cell r="J2461">
            <v>1</v>
          </cell>
          <cell r="K2461" t="str">
            <v>kali</v>
          </cell>
        </row>
        <row r="2462">
          <cell r="D2462" t="str">
            <v>Faktor Efisiensi alat</v>
          </cell>
          <cell r="I2462" t="str">
            <v>Fa</v>
          </cell>
          <cell r="J2462">
            <v>0.8</v>
          </cell>
          <cell r="K2462" t="str">
            <v>-</v>
          </cell>
          <cell r="L2462" t="str">
            <v>Baik</v>
          </cell>
        </row>
        <row r="2464">
          <cell r="D2464" t="str">
            <v>Kap.Prod. / jam =</v>
          </cell>
          <cell r="F2464" t="str">
            <v>V x n x Fa</v>
          </cell>
          <cell r="I2464" t="str">
            <v>Q5</v>
          </cell>
          <cell r="J2464">
            <v>45.714285714285715</v>
          </cell>
          <cell r="K2464" t="str">
            <v>M3</v>
          </cell>
        </row>
        <row r="2465">
          <cell r="F2465" t="str">
            <v>Wc</v>
          </cell>
        </row>
        <row r="2466">
          <cell r="D2466" t="str">
            <v>Koefisien Alat / M3</v>
          </cell>
          <cell r="F2466" t="str">
            <v xml:space="preserve"> = 1 : Q5</v>
          </cell>
          <cell r="J2466">
            <v>2.1874999999999999E-2</v>
          </cell>
          <cell r="K2466" t="str">
            <v>Jam</v>
          </cell>
        </row>
        <row r="2468">
          <cell r="B2468" t="str">
            <v>2.f.</v>
          </cell>
          <cell r="D2468" t="str">
            <v>ALAT BANTU</v>
          </cell>
        </row>
        <row r="2469">
          <cell r="D2469" t="str">
            <v>diperlukan :</v>
          </cell>
          <cell r="L2469" t="str">
            <v>Lump Sum</v>
          </cell>
        </row>
        <row r="2470">
          <cell r="D2470" t="str">
            <v>- Kereta dorong   = 2 buah</v>
          </cell>
        </row>
        <row r="2471">
          <cell r="D2471" t="str">
            <v>- Sekop                = 3 buah</v>
          </cell>
        </row>
        <row r="2472">
          <cell r="D2472" t="str">
            <v>- Garpu                = 2 buah</v>
          </cell>
        </row>
        <row r="2474">
          <cell r="B2474" t="str">
            <v xml:space="preserve">   3.</v>
          </cell>
          <cell r="D2474" t="str">
            <v>TENAGA</v>
          </cell>
        </row>
        <row r="2475">
          <cell r="D2475" t="str">
            <v>Produksi menentukan : WHEEL LOADER</v>
          </cell>
          <cell r="I2475" t="str">
            <v>Q1</v>
          </cell>
          <cell r="J2475">
            <v>9.0000000000000018</v>
          </cell>
          <cell r="K2475" t="str">
            <v>M3 / Jam</v>
          </cell>
        </row>
        <row r="2476">
          <cell r="D2476" t="str">
            <v>Produksi Agregat / hari  =  Tk x Q1</v>
          </cell>
          <cell r="I2476" t="str">
            <v>Qt</v>
          </cell>
          <cell r="J2476">
            <v>63.000000000000014</v>
          </cell>
          <cell r="K2476" t="str">
            <v>M3</v>
          </cell>
        </row>
        <row r="2477">
          <cell r="D2477" t="str">
            <v>Kebutuhan tenaga :</v>
          </cell>
        </row>
        <row r="2478">
          <cell r="E2478" t="str">
            <v>-</v>
          </cell>
          <cell r="F2478" t="str">
            <v>Pekerja</v>
          </cell>
          <cell r="I2478" t="str">
            <v>P</v>
          </cell>
          <cell r="J2478">
            <v>7</v>
          </cell>
          <cell r="K2478" t="str">
            <v>orang</v>
          </cell>
        </row>
        <row r="2479">
          <cell r="E2479" t="str">
            <v>-</v>
          </cell>
          <cell r="F2479" t="str">
            <v>Mandor</v>
          </cell>
          <cell r="I2479" t="str">
            <v>M</v>
          </cell>
          <cell r="J2479">
            <v>1</v>
          </cell>
          <cell r="K2479" t="str">
            <v>orang</v>
          </cell>
        </row>
        <row r="2481">
          <cell r="D2481" t="str">
            <v>Koefisien tenaga / M3     :</v>
          </cell>
        </row>
        <row r="2482">
          <cell r="E2482" t="str">
            <v>-</v>
          </cell>
          <cell r="F2482" t="str">
            <v>Pekerja</v>
          </cell>
          <cell r="G2482" t="str">
            <v>= (Tk x P) : Qt</v>
          </cell>
          <cell r="J2482">
            <v>0.77777777777777757</v>
          </cell>
          <cell r="K2482" t="str">
            <v>Jam</v>
          </cell>
        </row>
        <row r="2483">
          <cell r="E2483" t="str">
            <v>-</v>
          </cell>
          <cell r="F2483" t="str">
            <v>Mandor</v>
          </cell>
          <cell r="G2483" t="str">
            <v>= (Tk x M) : Qt</v>
          </cell>
          <cell r="J2483">
            <v>0.11111111111111109</v>
          </cell>
          <cell r="K2483" t="str">
            <v>Jam</v>
          </cell>
        </row>
        <row r="2485">
          <cell r="B2485" t="str">
            <v>4.</v>
          </cell>
          <cell r="D2485" t="str">
            <v>HARGA DASAR SATUAN UPAH, BAHAN DAN ALAT</v>
          </cell>
        </row>
        <row r="2486">
          <cell r="D2486" t="str">
            <v>Lihat lampiran.</v>
          </cell>
        </row>
        <row r="2495">
          <cell r="B2495" t="str">
            <v xml:space="preserve"> URAIAN ANALISA HARGA SATUAN</v>
          </cell>
        </row>
        <row r="2496">
          <cell r="B2496" t="str">
            <v>ITEM PEMBAYARAN NO.</v>
          </cell>
          <cell r="E2496" t="str">
            <v>:  6.1 (1)</v>
          </cell>
        </row>
        <row r="2497">
          <cell r="B2497" t="str">
            <v>JENIS PEKERJAAN</v>
          </cell>
          <cell r="E2497" t="str">
            <v>:  LAPIS RESAP PENGIKAT</v>
          </cell>
        </row>
        <row r="2498">
          <cell r="B2498" t="str">
            <v>SATUAN PEMBAYARAN</v>
          </cell>
          <cell r="E2498" t="str">
            <v>:  LITER</v>
          </cell>
        </row>
        <row r="2500">
          <cell r="B2500" t="str">
            <v>NO.</v>
          </cell>
          <cell r="D2500" t="str">
            <v>U R A I A N</v>
          </cell>
          <cell r="I2500" t="str">
            <v>KODE</v>
          </cell>
          <cell r="J2500" t="str">
            <v>KOEF.</v>
          </cell>
          <cell r="K2500" t="str">
            <v>SATUAN</v>
          </cell>
          <cell r="L2500" t="str">
            <v>KETERANGAN</v>
          </cell>
        </row>
        <row r="2502">
          <cell r="B2502" t="str">
            <v>I.</v>
          </cell>
          <cell r="D2502" t="str">
            <v>ASUMSI</v>
          </cell>
        </row>
        <row r="2503">
          <cell r="B2503">
            <v>1</v>
          </cell>
          <cell r="D2503" t="str">
            <v>Menggunakan alat berat (cara mekanik)</v>
          </cell>
        </row>
        <row r="2504">
          <cell r="B2504">
            <v>2</v>
          </cell>
          <cell r="D2504" t="str">
            <v>Lokasi pekerjaan : sepanjang jalan</v>
          </cell>
        </row>
        <row r="2505">
          <cell r="B2505">
            <v>3</v>
          </cell>
          <cell r="D2505" t="str">
            <v>Jarak rata-rata Base Camp ke lokasi pekerjaan</v>
          </cell>
          <cell r="I2505" t="str">
            <v>L</v>
          </cell>
          <cell r="J2505">
            <v>45.71</v>
          </cell>
          <cell r="K2505" t="str">
            <v>KM</v>
          </cell>
        </row>
        <row r="2506">
          <cell r="B2506">
            <v>4</v>
          </cell>
          <cell r="D2506" t="str">
            <v>Jam kerja efektif per-hari</v>
          </cell>
          <cell r="I2506" t="str">
            <v>Tk</v>
          </cell>
          <cell r="J2506">
            <v>7</v>
          </cell>
          <cell r="K2506" t="str">
            <v>Jam</v>
          </cell>
        </row>
        <row r="2507">
          <cell r="B2507">
            <v>5</v>
          </cell>
          <cell r="D2507" t="str">
            <v>Faktor kehilangan bahan</v>
          </cell>
          <cell r="I2507" t="str">
            <v>Fh</v>
          </cell>
          <cell r="J2507">
            <v>1.1000000000000001</v>
          </cell>
          <cell r="K2507" t="str">
            <v>-</v>
          </cell>
        </row>
        <row r="2508">
          <cell r="B2508">
            <v>6</v>
          </cell>
          <cell r="D2508" t="str">
            <v>Komposisi campuran :</v>
          </cell>
        </row>
        <row r="2509">
          <cell r="D2509" t="str">
            <v>- Aspal AC-10 atau AC-20</v>
          </cell>
          <cell r="I2509" t="str">
            <v>As</v>
          </cell>
          <cell r="J2509">
            <v>55.555555555555557</v>
          </cell>
          <cell r="K2509" t="str">
            <v>%</v>
          </cell>
          <cell r="L2509" t="str">
            <v xml:space="preserve"> 100 bagian</v>
          </cell>
        </row>
        <row r="2510">
          <cell r="D2510" t="str">
            <v>- Minyak Flux / Pencair</v>
          </cell>
          <cell r="I2510" t="str">
            <v>K</v>
          </cell>
          <cell r="J2510">
            <v>44.444444444444443</v>
          </cell>
          <cell r="K2510" t="str">
            <v>%</v>
          </cell>
          <cell r="L2510" t="str">
            <v xml:space="preserve"> 80   bagian</v>
          </cell>
        </row>
        <row r="2511">
          <cell r="B2511">
            <v>7</v>
          </cell>
          <cell r="D2511" t="str">
            <v>Berat jenis bahan :</v>
          </cell>
        </row>
        <row r="2512">
          <cell r="D2512" t="str">
            <v>- Aspal AC-10 atau AC-20</v>
          </cell>
          <cell r="I2512" t="str">
            <v>D1</v>
          </cell>
          <cell r="J2512">
            <v>1.05</v>
          </cell>
          <cell r="K2512" t="str">
            <v>Kg / liter</v>
          </cell>
        </row>
        <row r="2513">
          <cell r="D2513" t="str">
            <v>- Minyak Flux / Pencair</v>
          </cell>
          <cell r="I2513" t="str">
            <v>D2</v>
          </cell>
          <cell r="J2513">
            <v>0.8</v>
          </cell>
          <cell r="K2513" t="str">
            <v>Kg / liter</v>
          </cell>
        </row>
        <row r="2514">
          <cell r="B2514">
            <v>8</v>
          </cell>
          <cell r="D2514" t="str">
            <v>Bahan dasar (aspal &amp; minyak pencair) semuanya</v>
          </cell>
        </row>
        <row r="2515">
          <cell r="D2515" t="str">
            <v>diterima di lokasi pekerjaan</v>
          </cell>
        </row>
        <row r="2517">
          <cell r="B2517" t="str">
            <v>II.</v>
          </cell>
          <cell r="D2517" t="str">
            <v>METHODE PELAKSANAAN</v>
          </cell>
        </row>
        <row r="2518">
          <cell r="B2518">
            <v>1</v>
          </cell>
          <cell r="D2518" t="str">
            <v>Aspal dan Minyak Flux dicampur dan dipanaskan</v>
          </cell>
        </row>
        <row r="2519">
          <cell r="D2519" t="str">
            <v>sehingga menjadi campuran aspal cair</v>
          </cell>
        </row>
        <row r="2520">
          <cell r="B2520">
            <v>2</v>
          </cell>
          <cell r="D2520" t="str">
            <v>Permukaan yang akan dilapis dibersihkan dari debu</v>
          </cell>
        </row>
        <row r="2521">
          <cell r="D2521" t="str">
            <v>dan kotoran dengan Air Compressor</v>
          </cell>
        </row>
        <row r="2522">
          <cell r="B2522">
            <v>3</v>
          </cell>
          <cell r="D2522" t="str">
            <v>Campuran aspal cair disemprotkan dengan Asphalt</v>
          </cell>
        </row>
        <row r="2523">
          <cell r="D2523" t="str">
            <v>Sprayer ke atas permukaan yang akan dilapis.</v>
          </cell>
        </row>
        <row r="2524">
          <cell r="B2524">
            <v>4</v>
          </cell>
          <cell r="D2524" t="str">
            <v>Angkutan Aspal &amp; Minyak Flux menggunakan Dump</v>
          </cell>
        </row>
        <row r="2525">
          <cell r="D2525" t="str">
            <v>Truck</v>
          </cell>
        </row>
        <row r="2527">
          <cell r="B2527" t="str">
            <v>III.</v>
          </cell>
          <cell r="D2527" t="str">
            <v>PEMAKAIAN BAHAN, ALAT DAN TENAGA</v>
          </cell>
        </row>
        <row r="2529">
          <cell r="B2529" t="str">
            <v xml:space="preserve">   1.</v>
          </cell>
          <cell r="D2529" t="str">
            <v>BAHAN</v>
          </cell>
        </row>
        <row r="2530">
          <cell r="D2530" t="str">
            <v>Untuk mendapatkan 1 liter Lapis Resap Pengikat</v>
          </cell>
        </row>
        <row r="2531">
          <cell r="D2531" t="str">
            <v>diperlukan :</v>
          </cell>
          <cell r="F2531" t="str">
            <v>( 1 liter x Fh )</v>
          </cell>
          <cell r="I2531" t="str">
            <v>PC</v>
          </cell>
          <cell r="J2531">
            <v>1.1000000000000001</v>
          </cell>
          <cell r="K2531" t="str">
            <v>liter</v>
          </cell>
          <cell r="L2531" t="str">
            <v xml:space="preserve"> campuran</v>
          </cell>
        </row>
        <row r="2533">
          <cell r="B2533" t="str">
            <v xml:space="preserve">   1.a.</v>
          </cell>
          <cell r="D2533" t="str">
            <v>- Aspal</v>
          </cell>
          <cell r="F2533" t="str">
            <v>=   As x PC x D1</v>
          </cell>
          <cell r="J2533">
            <v>0.64170000000000005</v>
          </cell>
          <cell r="K2533" t="str">
            <v>Kg</v>
          </cell>
        </row>
        <row r="2534">
          <cell r="B2534" t="str">
            <v xml:space="preserve">   1.b.</v>
          </cell>
          <cell r="D2534" t="str">
            <v>- Kerosen</v>
          </cell>
          <cell r="F2534" t="str">
            <v xml:space="preserve">=   K x PC </v>
          </cell>
          <cell r="J2534">
            <v>0.4889</v>
          </cell>
          <cell r="K2534" t="str">
            <v>Liter</v>
          </cell>
        </row>
        <row r="2536">
          <cell r="B2536" t="str">
            <v xml:space="preserve">   2.</v>
          </cell>
          <cell r="D2536" t="str">
            <v>ALAT</v>
          </cell>
        </row>
        <row r="2537">
          <cell r="B2537" t="str">
            <v xml:space="preserve">   2.a.</v>
          </cell>
          <cell r="D2537" t="str">
            <v>ASPHALT SPRAYER</v>
          </cell>
        </row>
        <row r="2538">
          <cell r="D2538" t="str">
            <v>Kapasitas alat</v>
          </cell>
          <cell r="I2538" t="str">
            <v>V</v>
          </cell>
          <cell r="J2538">
            <v>1200</v>
          </cell>
          <cell r="K2538" t="str">
            <v>liter</v>
          </cell>
        </row>
        <row r="2539">
          <cell r="D2539" t="str">
            <v>Faktor efisiensi alat</v>
          </cell>
          <cell r="I2539" t="str">
            <v>Fa</v>
          </cell>
          <cell r="J2539">
            <v>0.8</v>
          </cell>
          <cell r="K2539" t="str">
            <v>-</v>
          </cell>
          <cell r="L2539" t="str">
            <v xml:space="preserve"> Baik</v>
          </cell>
        </row>
        <row r="2540">
          <cell r="D2540" t="str">
            <v>Waktu Siklus (termasuk proses pemanasan)</v>
          </cell>
          <cell r="I2540" t="str">
            <v>Ts</v>
          </cell>
          <cell r="J2540">
            <v>1.25</v>
          </cell>
          <cell r="K2540" t="str">
            <v>Jam</v>
          </cell>
        </row>
        <row r="2542">
          <cell r="D2542" t="str">
            <v>Kap. Prod. / jam =</v>
          </cell>
          <cell r="F2542" t="str">
            <v>V x Fa</v>
          </cell>
          <cell r="I2542" t="str">
            <v>Q1</v>
          </cell>
          <cell r="J2542">
            <v>768</v>
          </cell>
          <cell r="K2542" t="str">
            <v>liter</v>
          </cell>
        </row>
        <row r="2543">
          <cell r="F2543" t="str">
            <v>Ts</v>
          </cell>
        </row>
        <row r="2544">
          <cell r="D2544" t="str">
            <v>Koefisien Alat / Ltr</v>
          </cell>
          <cell r="F2544" t="str">
            <v xml:space="preserve"> =  1  :  Q1</v>
          </cell>
          <cell r="J2544">
            <v>1.3020833333333333E-3</v>
          </cell>
          <cell r="K2544" t="str">
            <v>Jam</v>
          </cell>
        </row>
        <row r="2546">
          <cell r="B2546" t="str">
            <v xml:space="preserve">   2.b.</v>
          </cell>
          <cell r="D2546" t="str">
            <v>AIR COMPRESSOR</v>
          </cell>
        </row>
        <row r="2547">
          <cell r="D2547" t="str">
            <v xml:space="preserve">Kapasitas alat   -----&gt;   diambil </v>
          </cell>
          <cell r="I2547" t="str">
            <v>V</v>
          </cell>
          <cell r="J2547">
            <v>400</v>
          </cell>
          <cell r="K2547" t="str">
            <v>M2 / Jam</v>
          </cell>
        </row>
        <row r="2548">
          <cell r="D2548" t="str">
            <v>Aplikasi Lapis Resap Pengikat rata-rata (Spesifikasi)</v>
          </cell>
          <cell r="I2548" t="str">
            <v>Ap</v>
          </cell>
          <cell r="J2548">
            <v>0.8</v>
          </cell>
          <cell r="K2548" t="str">
            <v>liter / M2</v>
          </cell>
        </row>
        <row r="2550">
          <cell r="D2550" t="str">
            <v>Kap. Prod. / jam =</v>
          </cell>
          <cell r="F2550" t="str">
            <v>( V x Ap )</v>
          </cell>
          <cell r="I2550" t="str">
            <v>Q2</v>
          </cell>
          <cell r="J2550">
            <v>320</v>
          </cell>
          <cell r="K2550" t="str">
            <v>liter</v>
          </cell>
        </row>
        <row r="2552">
          <cell r="D2552" t="str">
            <v>Koefisien Alat / Ltr</v>
          </cell>
          <cell r="F2552" t="str">
            <v xml:space="preserve"> =  1  :  Q2</v>
          </cell>
          <cell r="J2552">
            <v>3.1250000000000002E-3</v>
          </cell>
          <cell r="K2552" t="str">
            <v>Jam</v>
          </cell>
        </row>
        <row r="2554">
          <cell r="B2554" t="str">
            <v xml:space="preserve">   2.c.</v>
          </cell>
          <cell r="D2554" t="str">
            <v>DUMP TRUCK</v>
          </cell>
        </row>
        <row r="2555">
          <cell r="D2555" t="str">
            <v>Sebagai alat pengangkut bahan di lokasi pekerjaan,</v>
          </cell>
        </row>
        <row r="2556">
          <cell r="D2556" t="str">
            <v>Dump Truck melayani alat Asphalt Sprayer.</v>
          </cell>
        </row>
        <row r="2557">
          <cell r="D2557" t="str">
            <v>Kap. Prod. / jam =</v>
          </cell>
          <cell r="F2557" t="str">
            <v>sama dengan Asphalt Sprayer</v>
          </cell>
          <cell r="I2557" t="str">
            <v>Q3</v>
          </cell>
          <cell r="J2557">
            <v>768</v>
          </cell>
          <cell r="K2557" t="str">
            <v>liter</v>
          </cell>
        </row>
        <row r="2559">
          <cell r="D2559" t="str">
            <v>Koefisien Alat / Ltr</v>
          </cell>
          <cell r="F2559" t="str">
            <v xml:space="preserve"> =  1  :  Q3</v>
          </cell>
          <cell r="J2559">
            <v>1.3020833333333333E-3</v>
          </cell>
          <cell r="K2559" t="str">
            <v>Jam</v>
          </cell>
        </row>
        <row r="2563">
          <cell r="L2563" t="str">
            <v>Bersambung</v>
          </cell>
        </row>
        <row r="2564">
          <cell r="B2564" t="str">
            <v xml:space="preserve"> URAIAN ANALISA HARGA SATUAN</v>
          </cell>
        </row>
        <row r="2565">
          <cell r="B2565" t="str">
            <v>ITEM PEMBAYARAN NO.</v>
          </cell>
          <cell r="E2565" t="str">
            <v>:  6.1 (1)</v>
          </cell>
        </row>
        <row r="2566">
          <cell r="B2566" t="str">
            <v>JENIS PEKERJAAN</v>
          </cell>
          <cell r="E2566" t="str">
            <v>:  LAPIS RESAP PENGIKAT</v>
          </cell>
        </row>
        <row r="2567">
          <cell r="B2567" t="str">
            <v>SATUAN PEMBAYARAN</v>
          </cell>
          <cell r="E2567" t="str">
            <v>:  LITER</v>
          </cell>
        </row>
        <row r="2569">
          <cell r="B2569" t="str">
            <v>NO.</v>
          </cell>
          <cell r="D2569" t="str">
            <v>U R A I A N</v>
          </cell>
          <cell r="I2569" t="str">
            <v>KODE</v>
          </cell>
          <cell r="J2569" t="str">
            <v>KOEF.</v>
          </cell>
          <cell r="K2569" t="str">
            <v>SATUAN</v>
          </cell>
          <cell r="L2569" t="str">
            <v>KETERANGAN</v>
          </cell>
        </row>
        <row r="2571">
          <cell r="B2571" t="str">
            <v xml:space="preserve">   3.</v>
          </cell>
          <cell r="D2571" t="str">
            <v>TENAGA</v>
          </cell>
        </row>
        <row r="2572">
          <cell r="D2572" t="str">
            <v>Produksi menentukan : ASPHALT SPRAYER</v>
          </cell>
          <cell r="I2572" t="str">
            <v>Q1</v>
          </cell>
          <cell r="J2572">
            <v>768</v>
          </cell>
          <cell r="K2572" t="str">
            <v>liter</v>
          </cell>
        </row>
        <row r="2573">
          <cell r="D2573" t="str">
            <v>Produksi Lapis Resap Pengikat / hari  =  Tk x Q1</v>
          </cell>
          <cell r="I2573" t="str">
            <v>Qt</v>
          </cell>
          <cell r="J2573">
            <v>5376</v>
          </cell>
          <cell r="K2573" t="str">
            <v>liter</v>
          </cell>
        </row>
        <row r="2574">
          <cell r="D2574" t="str">
            <v>Kebutuhan tenaga :</v>
          </cell>
        </row>
        <row r="2575">
          <cell r="E2575" t="str">
            <v>-</v>
          </cell>
          <cell r="F2575" t="str">
            <v>Pekerja</v>
          </cell>
          <cell r="I2575" t="str">
            <v>P</v>
          </cell>
          <cell r="J2575">
            <v>3</v>
          </cell>
          <cell r="K2575" t="str">
            <v>orang</v>
          </cell>
        </row>
        <row r="2576">
          <cell r="E2576" t="str">
            <v>-</v>
          </cell>
          <cell r="F2576" t="str">
            <v>Mandor</v>
          </cell>
          <cell r="I2576" t="str">
            <v>M</v>
          </cell>
          <cell r="J2576">
            <v>1</v>
          </cell>
          <cell r="K2576" t="str">
            <v>orang</v>
          </cell>
        </row>
        <row r="2578">
          <cell r="D2578" t="str">
            <v>Koefisien tenaga / liter   :</v>
          </cell>
        </row>
        <row r="2579">
          <cell r="E2579" t="str">
            <v>-</v>
          </cell>
          <cell r="F2579" t="str">
            <v>Pekerja</v>
          </cell>
          <cell r="G2579" t="str">
            <v>= (Tk x P) : Qt</v>
          </cell>
          <cell r="J2579">
            <v>3.90625E-3</v>
          </cell>
          <cell r="K2579" t="str">
            <v>Jam</v>
          </cell>
        </row>
        <row r="2580">
          <cell r="E2580" t="str">
            <v>-</v>
          </cell>
          <cell r="F2580" t="str">
            <v>Mandor</v>
          </cell>
          <cell r="G2580" t="str">
            <v>= (Tk x M) : Qt</v>
          </cell>
          <cell r="J2580">
            <v>1.3020833333333333E-3</v>
          </cell>
          <cell r="K2580" t="str">
            <v>Jam</v>
          </cell>
        </row>
        <row r="2582">
          <cell r="B2582" t="str">
            <v>4.</v>
          </cell>
          <cell r="D2582" t="str">
            <v>HARGA DASAR SATUAN UPAH, BAHAN DAN ALAT</v>
          </cell>
        </row>
        <row r="2583">
          <cell r="D2583" t="str">
            <v>Lihat lampiran.</v>
          </cell>
        </row>
        <row r="2612">
          <cell r="B2612" t="str">
            <v xml:space="preserve"> URAIAN ANALISA HARGA SATUAN</v>
          </cell>
        </row>
        <row r="2613">
          <cell r="B2613" t="str">
            <v>ITEM PEMBAYARAN NO.</v>
          </cell>
          <cell r="E2613" t="str">
            <v>:  6.1 (2)</v>
          </cell>
        </row>
        <row r="2614">
          <cell r="B2614" t="str">
            <v>JENIS PEKERJAAN</v>
          </cell>
          <cell r="E2614" t="str">
            <v>:  LAPIS PEREKAT</v>
          </cell>
        </row>
        <row r="2615">
          <cell r="B2615" t="str">
            <v>SATUAN PEMBAYARAN</v>
          </cell>
          <cell r="E2615" t="str">
            <v>:  LITER</v>
          </cell>
        </row>
        <row r="2617">
          <cell r="B2617" t="str">
            <v>NO.</v>
          </cell>
          <cell r="D2617" t="str">
            <v>U R A I A N</v>
          </cell>
          <cell r="I2617" t="str">
            <v>KODE</v>
          </cell>
          <cell r="J2617" t="str">
            <v>KOEF.</v>
          </cell>
          <cell r="K2617" t="str">
            <v>SATUAN</v>
          </cell>
          <cell r="L2617" t="str">
            <v>KETERANGAN</v>
          </cell>
        </row>
        <row r="2619">
          <cell r="B2619" t="str">
            <v>I.</v>
          </cell>
          <cell r="D2619" t="str">
            <v>ASUMSI</v>
          </cell>
        </row>
        <row r="2620">
          <cell r="B2620">
            <v>1</v>
          </cell>
          <cell r="D2620" t="str">
            <v>Menggunakan alat berat (cara mekanik)</v>
          </cell>
        </row>
        <row r="2621">
          <cell r="B2621">
            <v>2</v>
          </cell>
          <cell r="D2621" t="str">
            <v>Lokasi pekerjaan : sepanjang jalan</v>
          </cell>
        </row>
        <row r="2622">
          <cell r="B2622">
            <v>3</v>
          </cell>
          <cell r="D2622" t="str">
            <v>Jarak rata-rata Base Camp ke lokasi pekerjaan</v>
          </cell>
          <cell r="I2622" t="str">
            <v>L</v>
          </cell>
          <cell r="J2622">
            <v>45.71</v>
          </cell>
          <cell r="K2622" t="str">
            <v>KM</v>
          </cell>
        </row>
        <row r="2623">
          <cell r="B2623">
            <v>4</v>
          </cell>
          <cell r="D2623" t="str">
            <v>Jam kerja efektif per-hari</v>
          </cell>
          <cell r="I2623" t="str">
            <v>Tk</v>
          </cell>
          <cell r="J2623">
            <v>7</v>
          </cell>
          <cell r="K2623" t="str">
            <v>Jam</v>
          </cell>
        </row>
        <row r="2624">
          <cell r="B2624">
            <v>5</v>
          </cell>
          <cell r="D2624" t="str">
            <v>Faktor kehilangan bahan</v>
          </cell>
          <cell r="I2624" t="str">
            <v>Fh</v>
          </cell>
          <cell r="J2624">
            <v>1.1000000000000001</v>
          </cell>
          <cell r="K2624" t="str">
            <v>-</v>
          </cell>
        </row>
        <row r="2625">
          <cell r="B2625">
            <v>6</v>
          </cell>
          <cell r="D2625" t="str">
            <v>Komposisi campuran :</v>
          </cell>
        </row>
        <row r="2626">
          <cell r="D2626" t="str">
            <v>- Aspal AC-10 atau AC-20</v>
          </cell>
          <cell r="I2626" t="str">
            <v>As</v>
          </cell>
          <cell r="J2626">
            <v>77</v>
          </cell>
          <cell r="K2626" t="str">
            <v>%</v>
          </cell>
          <cell r="L2626" t="str">
            <v xml:space="preserve"> 100 bagian</v>
          </cell>
        </row>
        <row r="2627">
          <cell r="D2627" t="str">
            <v>- Minyak Flux / Pencair</v>
          </cell>
          <cell r="I2627" t="str">
            <v>K</v>
          </cell>
          <cell r="J2627">
            <v>23</v>
          </cell>
          <cell r="K2627" t="str">
            <v>%</v>
          </cell>
          <cell r="L2627" t="str">
            <v xml:space="preserve"> 30   bagian</v>
          </cell>
        </row>
        <row r="2628">
          <cell r="B2628">
            <v>7</v>
          </cell>
          <cell r="D2628" t="str">
            <v>Berat jenis bahan :</v>
          </cell>
        </row>
        <row r="2629">
          <cell r="D2629" t="str">
            <v>- Aspal AC-10 atau AC-20</v>
          </cell>
          <cell r="I2629" t="str">
            <v>D1</v>
          </cell>
          <cell r="J2629">
            <v>1.03</v>
          </cell>
          <cell r="K2629" t="str">
            <v>Kg / liter</v>
          </cell>
        </row>
        <row r="2630">
          <cell r="D2630" t="str">
            <v>- Minyak Flux / Pencair</v>
          </cell>
          <cell r="I2630" t="str">
            <v>D2</v>
          </cell>
          <cell r="J2630">
            <v>0.8</v>
          </cell>
          <cell r="K2630" t="str">
            <v>Kg / liter</v>
          </cell>
        </row>
        <row r="2631">
          <cell r="B2631">
            <v>8</v>
          </cell>
          <cell r="D2631" t="str">
            <v>Bahan dasar (aspal &amp; minyak pencair) semuanya</v>
          </cell>
        </row>
        <row r="2632">
          <cell r="D2632" t="str">
            <v>diterima di lokasi pekerjaan</v>
          </cell>
        </row>
        <row r="2634">
          <cell r="B2634" t="str">
            <v>II.</v>
          </cell>
          <cell r="D2634" t="str">
            <v>METHODE PELAKSANAAN</v>
          </cell>
        </row>
        <row r="2635">
          <cell r="B2635">
            <v>1</v>
          </cell>
          <cell r="D2635" t="str">
            <v>Aspal dan Minyak Flux dicampur dan dipanaskan</v>
          </cell>
        </row>
        <row r="2636">
          <cell r="D2636" t="str">
            <v>sehingga menjadi campuran aspal cair</v>
          </cell>
        </row>
        <row r="2637">
          <cell r="B2637">
            <v>2</v>
          </cell>
          <cell r="D2637" t="str">
            <v>Permukaan yang akan dilapis dibersihkan dari debu</v>
          </cell>
        </row>
        <row r="2638">
          <cell r="D2638" t="str">
            <v>dan kotoran dengan Air Compressor</v>
          </cell>
        </row>
        <row r="2639">
          <cell r="B2639">
            <v>3</v>
          </cell>
          <cell r="D2639" t="str">
            <v>Campuran aspal cair disemprotkan dengan Asphalt</v>
          </cell>
        </row>
        <row r="2640">
          <cell r="D2640" t="str">
            <v>Sprayer ke atas permukaan yang akan dilapis.</v>
          </cell>
        </row>
        <row r="2641">
          <cell r="B2641">
            <v>4</v>
          </cell>
          <cell r="D2641" t="str">
            <v>Angkutan Aspal &amp; Minyak Flux menggunakan Dump</v>
          </cell>
        </row>
        <row r="2642">
          <cell r="D2642" t="str">
            <v>Truck</v>
          </cell>
        </row>
        <row r="2644">
          <cell r="B2644" t="str">
            <v>III.</v>
          </cell>
          <cell r="D2644" t="str">
            <v>PEMAKAIAN BAHAN, ALAT DAN TENAGA</v>
          </cell>
        </row>
        <row r="2646">
          <cell r="B2646" t="str">
            <v xml:space="preserve">   1.</v>
          </cell>
          <cell r="D2646" t="str">
            <v>BAHAN</v>
          </cell>
        </row>
        <row r="2647">
          <cell r="D2647" t="str">
            <v>Untuk mendapatkan 1 liter Lapis Resap Pengikat</v>
          </cell>
        </row>
        <row r="2648">
          <cell r="D2648" t="str">
            <v>diperlukan :</v>
          </cell>
          <cell r="F2648" t="str">
            <v>( 1 liter x Fh )</v>
          </cell>
          <cell r="I2648" t="str">
            <v>PC</v>
          </cell>
          <cell r="J2648">
            <v>1.1000000000000001</v>
          </cell>
          <cell r="K2648" t="str">
            <v>liter</v>
          </cell>
          <cell r="L2648" t="str">
            <v xml:space="preserve"> campuran</v>
          </cell>
        </row>
        <row r="2650">
          <cell r="B2650" t="str">
            <v xml:space="preserve">   1.a.</v>
          </cell>
          <cell r="D2650" t="str">
            <v>Aspal</v>
          </cell>
          <cell r="F2650" t="str">
            <v>=   As x PC x D1</v>
          </cell>
          <cell r="J2650">
            <v>0.87239999999999995</v>
          </cell>
          <cell r="K2650" t="str">
            <v>Kg</v>
          </cell>
        </row>
        <row r="2651">
          <cell r="B2651" t="str">
            <v xml:space="preserve">   1.b.</v>
          </cell>
          <cell r="D2651" t="str">
            <v>Kerosene</v>
          </cell>
          <cell r="F2651" t="str">
            <v>=   K x PC</v>
          </cell>
          <cell r="J2651">
            <v>0.253</v>
          </cell>
          <cell r="K2651" t="str">
            <v>Liter</v>
          </cell>
        </row>
        <row r="2653">
          <cell r="B2653" t="str">
            <v xml:space="preserve">   2.</v>
          </cell>
          <cell r="D2653" t="str">
            <v>ALAT</v>
          </cell>
        </row>
        <row r="2654">
          <cell r="B2654" t="str">
            <v xml:space="preserve">   2.a.</v>
          </cell>
          <cell r="D2654" t="str">
            <v>ASPHALT SPRAYER</v>
          </cell>
        </row>
        <row r="2655">
          <cell r="D2655" t="str">
            <v>Kapasitas alat</v>
          </cell>
          <cell r="I2655" t="str">
            <v>V</v>
          </cell>
          <cell r="J2655">
            <v>1200</v>
          </cell>
          <cell r="K2655" t="str">
            <v>liter</v>
          </cell>
        </row>
        <row r="2656">
          <cell r="D2656" t="str">
            <v>Faktor efisiensi alat</v>
          </cell>
          <cell r="I2656" t="str">
            <v>Fa</v>
          </cell>
          <cell r="J2656">
            <v>0.78</v>
          </cell>
          <cell r="K2656" t="str">
            <v>-</v>
          </cell>
          <cell r="L2656" t="str">
            <v xml:space="preserve"> Baik</v>
          </cell>
        </row>
        <row r="2657">
          <cell r="D2657" t="str">
            <v>Waktu Siklus (termasuk proses pemanasan)</v>
          </cell>
          <cell r="I2657" t="str">
            <v>Ts</v>
          </cell>
          <cell r="J2657">
            <v>1</v>
          </cell>
          <cell r="K2657" t="str">
            <v>Jam</v>
          </cell>
        </row>
        <row r="2659">
          <cell r="D2659" t="str">
            <v>Kap. Prod. / jam =</v>
          </cell>
          <cell r="F2659" t="str">
            <v>V x Fa</v>
          </cell>
          <cell r="I2659" t="str">
            <v>Q1</v>
          </cell>
          <cell r="J2659">
            <v>936</v>
          </cell>
          <cell r="K2659" t="str">
            <v>liter</v>
          </cell>
        </row>
        <row r="2660">
          <cell r="F2660" t="str">
            <v>Ts</v>
          </cell>
        </row>
        <row r="2661">
          <cell r="D2661" t="str">
            <v>Koefisien Alat / Ltr</v>
          </cell>
          <cell r="F2661" t="str">
            <v xml:space="preserve"> =  1  :  Q1</v>
          </cell>
          <cell r="J2661">
            <v>1.0683760683760685E-3</v>
          </cell>
          <cell r="K2661" t="str">
            <v>Jam</v>
          </cell>
        </row>
        <row r="2663">
          <cell r="B2663" t="str">
            <v xml:space="preserve">   2.b.</v>
          </cell>
          <cell r="D2663" t="str">
            <v>AIR COMPRESSOR</v>
          </cell>
        </row>
        <row r="2664">
          <cell r="D2664" t="str">
            <v xml:space="preserve">Kapasitas alat   -----&gt;   diambil </v>
          </cell>
          <cell r="I2664" t="str">
            <v>V</v>
          </cell>
          <cell r="J2664">
            <v>400</v>
          </cell>
          <cell r="K2664" t="str">
            <v>M2 / Jam</v>
          </cell>
        </row>
        <row r="2665">
          <cell r="D2665" t="str">
            <v>Aplikasi Lapis Resap Pengikat rata-rata (Spesifikasi)</v>
          </cell>
          <cell r="I2665" t="str">
            <v>Ap</v>
          </cell>
          <cell r="J2665">
            <v>0.26</v>
          </cell>
          <cell r="K2665" t="str">
            <v>liter / M2</v>
          </cell>
        </row>
        <row r="2667">
          <cell r="D2667" t="str">
            <v>Kap. Prod. / jam =</v>
          </cell>
          <cell r="F2667" t="str">
            <v>( V x Ap )</v>
          </cell>
          <cell r="I2667" t="str">
            <v>Q2</v>
          </cell>
          <cell r="J2667">
            <v>104</v>
          </cell>
          <cell r="K2667" t="str">
            <v>liter</v>
          </cell>
        </row>
        <row r="2669">
          <cell r="D2669" t="str">
            <v>Koefisien Alat / Ltr</v>
          </cell>
          <cell r="F2669" t="str">
            <v xml:space="preserve"> =  1  :  Q2</v>
          </cell>
          <cell r="J2669">
            <v>9.6153846153846159E-3</v>
          </cell>
          <cell r="K2669" t="str">
            <v>Jam</v>
          </cell>
        </row>
        <row r="2671">
          <cell r="B2671" t="str">
            <v xml:space="preserve">   2.c.</v>
          </cell>
          <cell r="D2671" t="str">
            <v>DUMP TRUCK</v>
          </cell>
        </row>
        <row r="2672">
          <cell r="D2672" t="str">
            <v>Sebagai alat pengangkut bahan di lokasi pekerjaan,</v>
          </cell>
        </row>
        <row r="2673">
          <cell r="D2673" t="str">
            <v>Dump Truck melayani alat Asphalt Sprayer.</v>
          </cell>
        </row>
        <row r="2674">
          <cell r="D2674" t="str">
            <v>Kap. Prod. / jam =</v>
          </cell>
          <cell r="F2674" t="str">
            <v>sama dengan Asphalt Sprayer</v>
          </cell>
          <cell r="I2674" t="str">
            <v>Q3</v>
          </cell>
          <cell r="J2674">
            <v>936</v>
          </cell>
          <cell r="K2674" t="str">
            <v>liter</v>
          </cell>
        </row>
        <row r="2676">
          <cell r="D2676" t="str">
            <v>Koefisien Alat / Ltr</v>
          </cell>
          <cell r="F2676" t="str">
            <v xml:space="preserve"> =  1  :  Q3</v>
          </cell>
          <cell r="J2676">
            <v>1.0683760683760685E-3</v>
          </cell>
          <cell r="K2676" t="str">
            <v>Jam</v>
          </cell>
        </row>
        <row r="2679">
          <cell r="L2679" t="str">
            <v>Bersambung</v>
          </cell>
        </row>
        <row r="2680">
          <cell r="B2680" t="str">
            <v xml:space="preserve"> URAIAN ANALISA HARGA SATUAN</v>
          </cell>
        </row>
        <row r="2681">
          <cell r="B2681" t="str">
            <v>ITEM PEMBAYARAN NO.</v>
          </cell>
          <cell r="E2681" t="str">
            <v>:  6.1 (2)</v>
          </cell>
        </row>
        <row r="2682">
          <cell r="B2682" t="str">
            <v>JENIS PEKERJAAN</v>
          </cell>
          <cell r="E2682" t="str">
            <v>:  LAPIS PEREKAT</v>
          </cell>
        </row>
        <row r="2683">
          <cell r="B2683" t="str">
            <v>SATUAN PEMBAYARAN</v>
          </cell>
          <cell r="E2683" t="str">
            <v>:  LITER</v>
          </cell>
        </row>
        <row r="2685">
          <cell r="B2685" t="str">
            <v>NO.</v>
          </cell>
          <cell r="D2685" t="str">
            <v>U R A I A N</v>
          </cell>
          <cell r="I2685" t="str">
            <v>KODE</v>
          </cell>
          <cell r="J2685" t="str">
            <v>KOEF.</v>
          </cell>
          <cell r="K2685" t="str">
            <v>SATUAN</v>
          </cell>
          <cell r="L2685" t="str">
            <v>KETERANGAN</v>
          </cell>
        </row>
        <row r="2687">
          <cell r="B2687" t="str">
            <v xml:space="preserve">   3.</v>
          </cell>
          <cell r="D2687" t="str">
            <v>TENAGA</v>
          </cell>
        </row>
        <row r="2688">
          <cell r="D2688" t="str">
            <v>Produksi menentukan : ASPHALT SPRAYER</v>
          </cell>
          <cell r="I2688" t="str">
            <v>Q1</v>
          </cell>
          <cell r="J2688">
            <v>936</v>
          </cell>
          <cell r="K2688" t="str">
            <v>liter</v>
          </cell>
        </row>
        <row r="2689">
          <cell r="D2689" t="str">
            <v>Produksi Lapis Resap Pengikat / hari  =  Tk x Q1</v>
          </cell>
          <cell r="I2689" t="str">
            <v>Qt</v>
          </cell>
          <cell r="J2689">
            <v>6552</v>
          </cell>
          <cell r="K2689" t="str">
            <v>liter</v>
          </cell>
        </row>
        <row r="2690">
          <cell r="D2690" t="str">
            <v>Kebutuhan tenaga :</v>
          </cell>
        </row>
        <row r="2691">
          <cell r="E2691" t="str">
            <v>-</v>
          </cell>
          <cell r="F2691" t="str">
            <v>Pekerja</v>
          </cell>
          <cell r="I2691" t="str">
            <v>P</v>
          </cell>
          <cell r="J2691">
            <v>3</v>
          </cell>
          <cell r="K2691" t="str">
            <v>orang</v>
          </cell>
        </row>
        <row r="2692">
          <cell r="E2692" t="str">
            <v>-</v>
          </cell>
          <cell r="F2692" t="str">
            <v>Mandor</v>
          </cell>
          <cell r="I2692" t="str">
            <v>M</v>
          </cell>
          <cell r="J2692">
            <v>1</v>
          </cell>
          <cell r="K2692" t="str">
            <v>orang</v>
          </cell>
        </row>
        <row r="2694">
          <cell r="D2694" t="str">
            <v>Koefisien tenaga / liter   :</v>
          </cell>
        </row>
        <row r="2695">
          <cell r="E2695" t="str">
            <v>-</v>
          </cell>
          <cell r="F2695" t="str">
            <v>Pekerja</v>
          </cell>
          <cell r="G2695" t="str">
            <v>= (Tk x P) : Qt</v>
          </cell>
          <cell r="J2695">
            <v>3.90625E-3</v>
          </cell>
          <cell r="K2695" t="str">
            <v>Jam</v>
          </cell>
        </row>
        <row r="2696">
          <cell r="E2696" t="str">
            <v>-</v>
          </cell>
          <cell r="F2696" t="str">
            <v>Mandor</v>
          </cell>
          <cell r="G2696" t="str">
            <v>= (Tk x M) : Qt</v>
          </cell>
          <cell r="J2696">
            <v>1.3020833333333333E-3</v>
          </cell>
          <cell r="K2696" t="str">
            <v>Jam</v>
          </cell>
        </row>
        <row r="2698">
          <cell r="B2698" t="str">
            <v>4.</v>
          </cell>
          <cell r="D2698" t="str">
            <v>HARGA DASAR SATUAN UPAH, BAHAN DAN ALAT</v>
          </cell>
        </row>
        <row r="2699">
          <cell r="D2699" t="str">
            <v>Lihat lampiran.</v>
          </cell>
        </row>
        <row r="2722">
          <cell r="B2722" t="str">
            <v xml:space="preserve"> URAIAN ANALISA HARGA SATUAN</v>
          </cell>
        </row>
        <row r="2723">
          <cell r="B2723" t="str">
            <v>ITEM PEMBAYARAN NO.</v>
          </cell>
          <cell r="E2723" t="str">
            <v>:  6.3 (3)</v>
          </cell>
        </row>
        <row r="2724">
          <cell r="B2724" t="str">
            <v>JENIS PEKERJAAN</v>
          </cell>
          <cell r="E2724" t="str">
            <v>: LATASTON (HRS)</v>
          </cell>
        </row>
        <row r="2725">
          <cell r="B2725" t="str">
            <v>SATUAN PEMBAYARAN</v>
          </cell>
          <cell r="E2725" t="str">
            <v>:  M2</v>
          </cell>
        </row>
        <row r="2727">
          <cell r="B2727" t="str">
            <v>NO.</v>
          </cell>
          <cell r="D2727" t="str">
            <v>U R A I A N</v>
          </cell>
          <cell r="I2727" t="str">
            <v>KODE</v>
          </cell>
          <cell r="J2727" t="str">
            <v>KOEF.</v>
          </cell>
          <cell r="K2727" t="str">
            <v>SATUAN</v>
          </cell>
          <cell r="L2727" t="str">
            <v>KETERANGAN</v>
          </cell>
        </row>
        <row r="2729">
          <cell r="B2729" t="str">
            <v>I.</v>
          </cell>
          <cell r="D2729" t="str">
            <v>ASUMSI</v>
          </cell>
        </row>
        <row r="2730">
          <cell r="B2730">
            <v>1</v>
          </cell>
          <cell r="D2730" t="str">
            <v>Menggunakan alat berat (cara mekanik)</v>
          </cell>
        </row>
        <row r="2731">
          <cell r="B2731">
            <v>2</v>
          </cell>
          <cell r="D2731" t="str">
            <v>Lokasi pekerjaan : sepanjang jalan</v>
          </cell>
        </row>
        <row r="2732">
          <cell r="B2732">
            <v>3</v>
          </cell>
          <cell r="D2732" t="str">
            <v>Kondisi existing jalan : sedang</v>
          </cell>
        </row>
        <row r="2733">
          <cell r="B2733">
            <v>4</v>
          </cell>
          <cell r="D2733" t="str">
            <v>Jarak rata-rata Base Camp ke lokasi pekerjaan</v>
          </cell>
          <cell r="I2733" t="str">
            <v>L</v>
          </cell>
          <cell r="J2733">
            <v>30</v>
          </cell>
          <cell r="K2733" t="str">
            <v>KM</v>
          </cell>
        </row>
        <row r="2734">
          <cell r="B2734">
            <v>5</v>
          </cell>
          <cell r="D2734" t="str">
            <v>Tebal Lapis (HRS) padat</v>
          </cell>
          <cell r="I2734" t="str">
            <v>t</v>
          </cell>
          <cell r="J2734">
            <v>0.03</v>
          </cell>
          <cell r="K2734" t="str">
            <v>M</v>
          </cell>
        </row>
        <row r="2735">
          <cell r="B2735">
            <v>6</v>
          </cell>
          <cell r="D2735" t="str">
            <v>Jam kerja efektif per-hari</v>
          </cell>
          <cell r="I2735" t="str">
            <v>Tk</v>
          </cell>
          <cell r="J2735">
            <v>7</v>
          </cell>
          <cell r="K2735" t="str">
            <v>Jam</v>
          </cell>
        </row>
        <row r="2736">
          <cell r="B2736">
            <v>7</v>
          </cell>
          <cell r="D2736" t="str">
            <v>Faktor kehilanganmaterial :</v>
          </cell>
          <cell r="G2736" t="str">
            <v>- Agregat</v>
          </cell>
          <cell r="I2736" t="str">
            <v>Fh1</v>
          </cell>
          <cell r="J2736">
            <v>1.1000000000000001</v>
          </cell>
          <cell r="K2736" t="str">
            <v>-</v>
          </cell>
        </row>
        <row r="2737">
          <cell r="B2737" t="str">
            <v xml:space="preserve"> </v>
          </cell>
          <cell r="G2737" t="str">
            <v>- Aspal</v>
          </cell>
          <cell r="I2737" t="str">
            <v>Fh2</v>
          </cell>
          <cell r="J2737">
            <v>1.05</v>
          </cell>
          <cell r="K2737" t="str">
            <v>-</v>
          </cell>
        </row>
        <row r="2738">
          <cell r="B2738">
            <v>8</v>
          </cell>
          <cell r="D2738" t="str">
            <v>Komposisi campuran ATB (spesifikasi)  :</v>
          </cell>
        </row>
        <row r="2739">
          <cell r="D2739" t="str">
            <v xml:space="preserve">- Coarse Agregat  </v>
          </cell>
          <cell r="F2739" t="str">
            <v>20 - 46 %</v>
          </cell>
          <cell r="I2739" t="str">
            <v>CA</v>
          </cell>
          <cell r="J2739">
            <v>29.5</v>
          </cell>
          <cell r="K2739" t="str">
            <v>%</v>
          </cell>
        </row>
        <row r="2740">
          <cell r="D2740" t="str">
            <v>- Fine Agregat</v>
          </cell>
          <cell r="F2740" t="str">
            <v>47 - 67 %</v>
          </cell>
          <cell r="I2740" t="str">
            <v>FA</v>
          </cell>
          <cell r="J2740">
            <v>56.5</v>
          </cell>
          <cell r="K2740" t="str">
            <v>%</v>
          </cell>
        </row>
        <row r="2741">
          <cell r="D2741" t="str">
            <v>- Fraksi Filler</v>
          </cell>
          <cell r="F2741" t="str">
            <v>5 - 9 %</v>
          </cell>
          <cell r="I2741" t="str">
            <v>FF</v>
          </cell>
          <cell r="J2741">
            <v>6.49</v>
          </cell>
          <cell r="K2741" t="str">
            <v>%</v>
          </cell>
        </row>
        <row r="2742">
          <cell r="D2742" t="str">
            <v>- Asphalt</v>
          </cell>
          <cell r="F2742" t="str">
            <v>minimum 7,3 %</v>
          </cell>
          <cell r="I2742" t="str">
            <v>As</v>
          </cell>
          <cell r="J2742">
            <v>7.51</v>
          </cell>
          <cell r="K2742" t="str">
            <v>%</v>
          </cell>
        </row>
        <row r="2743">
          <cell r="B2743">
            <v>9</v>
          </cell>
          <cell r="D2743" t="str">
            <v>Berat jenis bahan  :</v>
          </cell>
        </row>
        <row r="2744">
          <cell r="D2744" t="str">
            <v>- HRS</v>
          </cell>
          <cell r="I2744" t="str">
            <v>D1</v>
          </cell>
          <cell r="J2744">
            <v>2.2400000000000002</v>
          </cell>
          <cell r="K2744" t="str">
            <v>ton / M3</v>
          </cell>
        </row>
        <row r="2745">
          <cell r="D2745" t="str">
            <v>- Coarse Agregat &amp; Fine Agregat</v>
          </cell>
          <cell r="I2745" t="str">
            <v>D2</v>
          </cell>
          <cell r="J2745">
            <v>1.8</v>
          </cell>
          <cell r="K2745" t="str">
            <v>ton / M3</v>
          </cell>
        </row>
        <row r="2746">
          <cell r="D2746" t="str">
            <v>- Fraksi Filler</v>
          </cell>
          <cell r="I2746" t="str">
            <v>D3</v>
          </cell>
          <cell r="J2746">
            <v>2</v>
          </cell>
          <cell r="K2746" t="str">
            <v>ton / M3</v>
          </cell>
        </row>
        <row r="2747">
          <cell r="D2747" t="str">
            <v>- Asphalt</v>
          </cell>
          <cell r="I2747" t="str">
            <v>D4</v>
          </cell>
          <cell r="J2747">
            <v>1.03</v>
          </cell>
          <cell r="K2747" t="str">
            <v>ton / M3</v>
          </cell>
        </row>
        <row r="2749">
          <cell r="B2749" t="str">
            <v>II.</v>
          </cell>
          <cell r="D2749" t="str">
            <v>METHODE PELAKSANAAN</v>
          </cell>
        </row>
        <row r="2750">
          <cell r="B2750">
            <v>1</v>
          </cell>
          <cell r="D2750" t="str">
            <v xml:space="preserve">Wheel Loader memuat Agregat dan Asphalt ke dalam </v>
          </cell>
        </row>
        <row r="2751">
          <cell r="B2751" t="str">
            <v xml:space="preserve"> </v>
          </cell>
          <cell r="D2751" t="str">
            <v>Cold Bin AMP</v>
          </cell>
        </row>
        <row r="2752">
          <cell r="B2752">
            <v>2</v>
          </cell>
          <cell r="D2752" t="str">
            <v>Agregat dan aspal dicampur dan dipanaskan</v>
          </cell>
        </row>
        <row r="2753">
          <cell r="D2753" t="str">
            <v>dengan AMP untuk dimuat langsung ke dalam</v>
          </cell>
        </row>
        <row r="2754">
          <cell r="B2754" t="str">
            <v xml:space="preserve"> </v>
          </cell>
          <cell r="D2754" t="str">
            <v>Dump Truck dan diangkut ke lokasi pekerjaan</v>
          </cell>
        </row>
        <row r="2755">
          <cell r="B2755">
            <v>3</v>
          </cell>
          <cell r="D2755" t="str">
            <v>Campuran panas HRS dihampar dengan Finisher</v>
          </cell>
        </row>
        <row r="2756">
          <cell r="D2756" t="str">
            <v>dan dipadatkan dengan Tandem &amp; Pneumatic</v>
          </cell>
        </row>
        <row r="2757">
          <cell r="B2757" t="str">
            <v xml:space="preserve"> </v>
          </cell>
          <cell r="D2757" t="str">
            <v>Tire Roller</v>
          </cell>
        </row>
        <row r="2758">
          <cell r="B2758">
            <v>4</v>
          </cell>
          <cell r="D2758" t="str">
            <v>Selama pemadatan, sekelompok  pekerja akan</v>
          </cell>
        </row>
        <row r="2759">
          <cell r="B2759" t="str">
            <v xml:space="preserve"> </v>
          </cell>
          <cell r="D2759" t="str">
            <v>merapikan tepi hamparaan dengan menggunakan</v>
          </cell>
        </row>
        <row r="2760">
          <cell r="B2760" t="str">
            <v xml:space="preserve"> </v>
          </cell>
          <cell r="D2760" t="str">
            <v>Alat Bantu</v>
          </cell>
        </row>
        <row r="2762">
          <cell r="B2762" t="str">
            <v>III.</v>
          </cell>
          <cell r="D2762" t="str">
            <v>PEMAKAIAN BAHAN, ALAT DAN TENAGA</v>
          </cell>
        </row>
        <row r="2764">
          <cell r="B2764" t="str">
            <v xml:space="preserve">   1.</v>
          </cell>
          <cell r="D2764" t="str">
            <v>BAHAN</v>
          </cell>
        </row>
        <row r="2765">
          <cell r="B2765" t="str">
            <v>1.a.</v>
          </cell>
          <cell r="D2765" t="str">
            <v>- Coarse Agregat</v>
          </cell>
          <cell r="F2765" t="str">
            <v>= (CA x (D1 x t M3) x Fh1) : D2</v>
          </cell>
          <cell r="I2765" t="str">
            <v>(M03)</v>
          </cell>
          <cell r="J2765">
            <v>1.2114666666666668E-2</v>
          </cell>
          <cell r="K2765" t="str">
            <v>M3</v>
          </cell>
        </row>
        <row r="2766">
          <cell r="B2766" t="str">
            <v>1.b.</v>
          </cell>
          <cell r="D2766" t="str">
            <v>- Fine Agregat</v>
          </cell>
          <cell r="F2766" t="str">
            <v>= (FA x (D1 x t M3) x Fh1) : D2</v>
          </cell>
          <cell r="I2766" t="str">
            <v>(M04)</v>
          </cell>
          <cell r="J2766">
            <v>2.3202666666666667E-2</v>
          </cell>
          <cell r="K2766" t="str">
            <v>M3</v>
          </cell>
        </row>
        <row r="2767">
          <cell r="B2767" t="str">
            <v>1.c.</v>
          </cell>
          <cell r="D2767" t="str">
            <v>- Fraksi Filler</v>
          </cell>
          <cell r="F2767" t="str">
            <v>= (FF x (D1 x t M3) x Fh1) x 1000</v>
          </cell>
          <cell r="I2767" t="str">
            <v>(M05)</v>
          </cell>
          <cell r="J2767">
            <v>4.7974080000000008</v>
          </cell>
          <cell r="K2767" t="str">
            <v>Kg</v>
          </cell>
        </row>
        <row r="2768">
          <cell r="B2768" t="str">
            <v>1.d.</v>
          </cell>
          <cell r="D2768" t="str">
            <v>- Asphalt</v>
          </cell>
          <cell r="F2768" t="str">
            <v>= (AS x (D1 x t M3) x Fh2) x 1000</v>
          </cell>
          <cell r="I2768" t="str">
            <v>(M10)</v>
          </cell>
          <cell r="J2768">
            <v>5.2990560000000011</v>
          </cell>
          <cell r="K2768" t="str">
            <v>Kg</v>
          </cell>
        </row>
        <row r="2770">
          <cell r="B2770" t="str">
            <v>2.</v>
          </cell>
          <cell r="D2770" t="str">
            <v>ALAT</v>
          </cell>
        </row>
        <row r="2771">
          <cell r="B2771" t="str">
            <v>2.a.</v>
          </cell>
          <cell r="D2771" t="str">
            <v>WHEEL LOADER</v>
          </cell>
          <cell r="I2771" t="str">
            <v>(E15)</v>
          </cell>
        </row>
        <row r="2772">
          <cell r="D2772" t="str">
            <v>Kapasitas bucket</v>
          </cell>
          <cell r="I2772" t="str">
            <v>V</v>
          </cell>
          <cell r="J2772">
            <v>1.5</v>
          </cell>
          <cell r="K2772" t="str">
            <v>M3</v>
          </cell>
          <cell r="L2772" t="str">
            <v xml:space="preserve"> Sedang</v>
          </cell>
        </row>
        <row r="2773">
          <cell r="D2773" t="str">
            <v>Faktor bucket</v>
          </cell>
          <cell r="I2773" t="str">
            <v>Fb</v>
          </cell>
          <cell r="J2773">
            <v>0.9</v>
          </cell>
          <cell r="K2773" t="str">
            <v>-</v>
          </cell>
          <cell r="L2773" t="str">
            <v xml:space="preserve"> Pemuatan ringan</v>
          </cell>
        </row>
        <row r="2774">
          <cell r="D2774" t="str">
            <v>Faktor efisiensi alat</v>
          </cell>
          <cell r="I2774" t="str">
            <v>Fa</v>
          </cell>
          <cell r="J2774">
            <v>0.75</v>
          </cell>
          <cell r="K2774" t="str">
            <v>-</v>
          </cell>
          <cell r="L2774" t="str">
            <v xml:space="preserve"> Baik</v>
          </cell>
        </row>
        <row r="2775">
          <cell r="D2775" t="str">
            <v>Waktu Siklus</v>
          </cell>
          <cell r="I2775" t="str">
            <v>Ts1</v>
          </cell>
        </row>
        <row r="2776">
          <cell r="D2776" t="str">
            <v>- Muat</v>
          </cell>
          <cell r="I2776" t="str">
            <v>T1</v>
          </cell>
          <cell r="J2776">
            <v>1.5</v>
          </cell>
          <cell r="K2776" t="str">
            <v>menit</v>
          </cell>
        </row>
        <row r="2777">
          <cell r="D2777" t="str">
            <v>- Lain lain</v>
          </cell>
          <cell r="I2777" t="str">
            <v>T2</v>
          </cell>
          <cell r="J2777">
            <v>0.5</v>
          </cell>
          <cell r="K2777" t="str">
            <v>menit</v>
          </cell>
        </row>
        <row r="2778">
          <cell r="I2778" t="str">
            <v>Ts1</v>
          </cell>
          <cell r="J2778">
            <v>2</v>
          </cell>
          <cell r="K2778" t="str">
            <v>menit</v>
          </cell>
        </row>
        <row r="2779">
          <cell r="D2779" t="str">
            <v xml:space="preserve">Kap. Prod./jam = </v>
          </cell>
          <cell r="F2779" t="str">
            <v>D2 x V x Fb x Fa x 60</v>
          </cell>
          <cell r="I2779" t="str">
            <v>Q1</v>
          </cell>
          <cell r="J2779">
            <v>813.61607142857133</v>
          </cell>
          <cell r="K2779" t="str">
            <v>M3</v>
          </cell>
          <cell r="L2779" t="str">
            <v xml:space="preserve"> </v>
          </cell>
        </row>
        <row r="2780">
          <cell r="F2780" t="str">
            <v>D1 x t x Ts1</v>
          </cell>
        </row>
        <row r="2782">
          <cell r="D2782" t="str">
            <v>Koefisien Alat / M3</v>
          </cell>
          <cell r="F2782" t="str">
            <v xml:space="preserve"> = 1 : Q1</v>
          </cell>
          <cell r="I2782" t="str">
            <v>(E15)</v>
          </cell>
          <cell r="J2782">
            <v>1.2290809327846367E-3</v>
          </cell>
          <cell r="K2782" t="str">
            <v>Jam</v>
          </cell>
        </row>
        <row r="2784">
          <cell r="B2784" t="str">
            <v>2.b.</v>
          </cell>
          <cell r="D2784" t="str">
            <v>ASPHALT MIXING PLANT</v>
          </cell>
          <cell r="I2784" t="str">
            <v>(E01)</v>
          </cell>
        </row>
        <row r="2785">
          <cell r="D2785" t="str">
            <v>Kapasitas produksi</v>
          </cell>
          <cell r="I2785" t="str">
            <v>V</v>
          </cell>
          <cell r="J2785">
            <v>50</v>
          </cell>
          <cell r="K2785" t="str">
            <v>ton / Jam</v>
          </cell>
        </row>
        <row r="2786">
          <cell r="D2786" t="str">
            <v>Faktor Efisiensi alat</v>
          </cell>
          <cell r="I2786" t="str">
            <v>Fa</v>
          </cell>
          <cell r="J2786">
            <v>0.7</v>
          </cell>
          <cell r="K2786" t="str">
            <v>-</v>
          </cell>
          <cell r="L2786" t="str">
            <v xml:space="preserve"> Normal</v>
          </cell>
        </row>
        <row r="2788">
          <cell r="D2788" t="str">
            <v>Kap.Prod. / jam =</v>
          </cell>
          <cell r="F2788" t="str">
            <v>V x Fa</v>
          </cell>
          <cell r="I2788" t="str">
            <v>Q2</v>
          </cell>
          <cell r="J2788">
            <v>520.83333333333326</v>
          </cell>
          <cell r="K2788" t="str">
            <v>M3</v>
          </cell>
        </row>
        <row r="2789">
          <cell r="F2789" t="str">
            <v>D1 x t</v>
          </cell>
        </row>
        <row r="2791">
          <cell r="D2791" t="str">
            <v>Koefisien Alat / M3</v>
          </cell>
          <cell r="F2791" t="str">
            <v xml:space="preserve"> = 1 : Q2</v>
          </cell>
          <cell r="I2791" t="str">
            <v>(E01)</v>
          </cell>
          <cell r="J2791">
            <v>1.9200000000000003E-3</v>
          </cell>
          <cell r="K2791" t="str">
            <v>Jam</v>
          </cell>
        </row>
        <row r="2793">
          <cell r="L2793" t="str">
            <v>Bersambung</v>
          </cell>
        </row>
        <row r="2794">
          <cell r="B2794" t="str">
            <v xml:space="preserve"> URAIAN ANALISA HARGA SATUAN</v>
          </cell>
        </row>
        <row r="2795">
          <cell r="B2795" t="str">
            <v>ITEM PEMBAYARAN NO.</v>
          </cell>
          <cell r="E2795" t="str">
            <v>:  6.3 (3)</v>
          </cell>
        </row>
        <row r="2796">
          <cell r="B2796" t="str">
            <v xml:space="preserve">JENIS PEKERJAAN                                  </v>
          </cell>
          <cell r="E2796" t="str">
            <v>: LATASTON (HRS)</v>
          </cell>
        </row>
        <row r="2797">
          <cell r="B2797" t="str">
            <v>SATUAN PEMBAYARAN</v>
          </cell>
          <cell r="E2797" t="str">
            <v>:  M2</v>
          </cell>
        </row>
        <row r="2799">
          <cell r="B2799" t="str">
            <v>NO.</v>
          </cell>
          <cell r="D2799" t="str">
            <v>U R A I A N</v>
          </cell>
          <cell r="I2799" t="str">
            <v>KODE</v>
          </cell>
          <cell r="J2799" t="str">
            <v>KOEF.</v>
          </cell>
          <cell r="K2799" t="str">
            <v>SATUAN</v>
          </cell>
          <cell r="L2799" t="str">
            <v>KETERANGAN</v>
          </cell>
        </row>
        <row r="2801">
          <cell r="B2801" t="str">
            <v>2.c.</v>
          </cell>
          <cell r="D2801" t="str">
            <v>GENERATOR SET (GENSET)</v>
          </cell>
          <cell r="I2801" t="str">
            <v>(E12)</v>
          </cell>
        </row>
        <row r="2802">
          <cell r="D2802" t="str">
            <v>Kap.Prod. / Jam = SAMA DENGAN AMP</v>
          </cell>
          <cell r="I2802" t="str">
            <v>Q3</v>
          </cell>
          <cell r="J2802">
            <v>520.83333333333326</v>
          </cell>
          <cell r="K2802" t="str">
            <v>M2</v>
          </cell>
        </row>
        <row r="2803">
          <cell r="D2803" t="str">
            <v>Koefisien Alat / M3</v>
          </cell>
          <cell r="F2803" t="str">
            <v xml:space="preserve"> = 1 : Q3</v>
          </cell>
          <cell r="I2803" t="str">
            <v>(E12)</v>
          </cell>
          <cell r="J2803">
            <v>1.9200000000000003E-3</v>
          </cell>
          <cell r="K2803" t="str">
            <v>Jam</v>
          </cell>
        </row>
        <row r="2805">
          <cell r="B2805" t="str">
            <v>2.d.</v>
          </cell>
          <cell r="D2805" t="str">
            <v>DUMP TRUCK</v>
          </cell>
          <cell r="I2805" t="str">
            <v>(E09)</v>
          </cell>
        </row>
        <row r="2806">
          <cell r="D2806" t="str">
            <v>Kapasitas bak</v>
          </cell>
          <cell r="I2806" t="str">
            <v>V</v>
          </cell>
          <cell r="J2806">
            <v>8</v>
          </cell>
          <cell r="K2806" t="str">
            <v>ton</v>
          </cell>
          <cell r="L2806" t="str">
            <v xml:space="preserve"> Sedang</v>
          </cell>
        </row>
        <row r="2807">
          <cell r="D2807" t="str">
            <v>Faktor Efisiensi alat</v>
          </cell>
          <cell r="I2807" t="str">
            <v>Fa</v>
          </cell>
          <cell r="J2807">
            <v>0.75</v>
          </cell>
          <cell r="K2807" t="str">
            <v>-</v>
          </cell>
          <cell r="L2807" t="str">
            <v xml:space="preserve"> Baik</v>
          </cell>
        </row>
        <row r="2808">
          <cell r="D2808" t="str">
            <v>Kecepatan rata-rata bermuatan</v>
          </cell>
          <cell r="I2808" t="str">
            <v>v1</v>
          </cell>
          <cell r="J2808">
            <v>40</v>
          </cell>
          <cell r="K2808" t="str">
            <v>Km / Jam</v>
          </cell>
          <cell r="L2808" t="str">
            <v xml:space="preserve"> Max aman</v>
          </cell>
        </row>
        <row r="2809">
          <cell r="D2809" t="str">
            <v>Kecepatan rata-rata kosong</v>
          </cell>
          <cell r="I2809" t="str">
            <v>v2</v>
          </cell>
          <cell r="J2809">
            <v>50</v>
          </cell>
          <cell r="K2809" t="str">
            <v>Km / Jam</v>
          </cell>
          <cell r="L2809" t="str">
            <v xml:space="preserve"> Max.aman</v>
          </cell>
        </row>
        <row r="2810">
          <cell r="D2810" t="str">
            <v>Kapasitas AMP / batch</v>
          </cell>
          <cell r="I2810" t="str">
            <v>Q2b</v>
          </cell>
          <cell r="J2810">
            <v>0.5</v>
          </cell>
          <cell r="K2810" t="str">
            <v>ton</v>
          </cell>
        </row>
        <row r="2811">
          <cell r="D2811" t="str">
            <v>Waktu menyiapkan 1 batch ATB</v>
          </cell>
          <cell r="I2811" t="str">
            <v>Tb</v>
          </cell>
          <cell r="J2811">
            <v>1</v>
          </cell>
          <cell r="K2811" t="str">
            <v>menit</v>
          </cell>
        </row>
        <row r="2812">
          <cell r="D2812" t="str">
            <v>Waktu Siklus</v>
          </cell>
          <cell r="I2812" t="str">
            <v>Ts2</v>
          </cell>
        </row>
        <row r="2813">
          <cell r="D2813" t="str">
            <v xml:space="preserve">- Mengisi Bak </v>
          </cell>
          <cell r="F2813" t="str">
            <v>= (V : Q2b) x Tb</v>
          </cell>
          <cell r="I2813" t="str">
            <v>T1</v>
          </cell>
          <cell r="J2813">
            <v>16</v>
          </cell>
          <cell r="K2813" t="str">
            <v>menit</v>
          </cell>
        </row>
        <row r="2814">
          <cell r="D2814" t="str">
            <v>- Angkut</v>
          </cell>
          <cell r="F2814" t="str">
            <v>= (L : v1) x 60 menit</v>
          </cell>
          <cell r="I2814" t="str">
            <v>T2</v>
          </cell>
          <cell r="J2814">
            <v>45</v>
          </cell>
          <cell r="K2814" t="str">
            <v>menit</v>
          </cell>
        </row>
        <row r="2815">
          <cell r="D2815" t="str">
            <v>- Tunggu + dump + Putar</v>
          </cell>
          <cell r="I2815" t="str">
            <v>T3</v>
          </cell>
          <cell r="J2815">
            <v>1</v>
          </cell>
          <cell r="K2815" t="str">
            <v>menit</v>
          </cell>
        </row>
        <row r="2816">
          <cell r="D2816" t="str">
            <v>- Kembali</v>
          </cell>
          <cell r="F2816" t="str">
            <v>= (L : v2) x 60 menit</v>
          </cell>
          <cell r="I2816" t="str">
            <v>T4</v>
          </cell>
          <cell r="J2816">
            <v>36</v>
          </cell>
          <cell r="K2816" t="str">
            <v>menit</v>
          </cell>
        </row>
        <row r="2817">
          <cell r="I2817" t="str">
            <v>Ts2</v>
          </cell>
          <cell r="J2817">
            <v>98</v>
          </cell>
          <cell r="K2817" t="str">
            <v>menit</v>
          </cell>
        </row>
        <row r="2819">
          <cell r="D2819" t="str">
            <v>Kap.Prod. / jam =</v>
          </cell>
          <cell r="F2819" t="str">
            <v>V x Fa x 60</v>
          </cell>
          <cell r="I2819" t="str">
            <v>Q4</v>
          </cell>
          <cell r="J2819">
            <v>54.664723032069958</v>
          </cell>
          <cell r="K2819" t="str">
            <v>M3</v>
          </cell>
        </row>
        <row r="2820">
          <cell r="F2820" t="str">
            <v>D1 x t x Ts2</v>
          </cell>
        </row>
        <row r="2822">
          <cell r="D2822" t="str">
            <v>Koefisien Alat / M3</v>
          </cell>
          <cell r="F2822" t="str">
            <v xml:space="preserve"> = 1 : Q4</v>
          </cell>
          <cell r="I2822" t="str">
            <v>(E09)</v>
          </cell>
          <cell r="J2822">
            <v>1.8293333333333339E-2</v>
          </cell>
          <cell r="K2822" t="str">
            <v>Jam</v>
          </cell>
        </row>
        <row r="2824">
          <cell r="B2824" t="str">
            <v>2.e.</v>
          </cell>
          <cell r="D2824" t="str">
            <v>ASPHALT FINISHER</v>
          </cell>
          <cell r="F2824" t="str">
            <v xml:space="preserve"> </v>
          </cell>
          <cell r="I2824" t="str">
            <v>(E02)</v>
          </cell>
        </row>
        <row r="2825">
          <cell r="D2825" t="str">
            <v>Kapasitas produksi</v>
          </cell>
          <cell r="I2825" t="str">
            <v>V</v>
          </cell>
          <cell r="J2825">
            <v>40</v>
          </cell>
          <cell r="K2825" t="str">
            <v>ton / Jam</v>
          </cell>
        </row>
        <row r="2826">
          <cell r="D2826" t="str">
            <v>Faktor efisiensi alat</v>
          </cell>
          <cell r="I2826" t="str">
            <v>Fa</v>
          </cell>
          <cell r="J2826">
            <v>0.75</v>
          </cell>
          <cell r="K2826" t="str">
            <v>-</v>
          </cell>
        </row>
        <row r="2828">
          <cell r="D2828" t="str">
            <v>Kap.Prod. / jam =</v>
          </cell>
          <cell r="F2828" t="str">
            <v xml:space="preserve">V x Fa </v>
          </cell>
          <cell r="I2828" t="str">
            <v>Q5</v>
          </cell>
          <cell r="J2828">
            <v>446.42857142857139</v>
          </cell>
          <cell r="K2828" t="str">
            <v>M3</v>
          </cell>
        </row>
        <row r="2829">
          <cell r="F2829" t="str">
            <v>D1  x t</v>
          </cell>
        </row>
        <row r="2830">
          <cell r="D2830" t="str">
            <v>Koefisien Alat / M3</v>
          </cell>
          <cell r="F2830" t="str">
            <v xml:space="preserve"> = 1 : Q5</v>
          </cell>
          <cell r="I2830" t="str">
            <v>(E02)</v>
          </cell>
          <cell r="J2830">
            <v>2.2400000000000002E-3</v>
          </cell>
          <cell r="K2830" t="str">
            <v>Jam</v>
          </cell>
          <cell r="L2830" t="str">
            <v xml:space="preserve"> </v>
          </cell>
        </row>
        <row r="2832">
          <cell r="B2832" t="str">
            <v>2.f.</v>
          </cell>
          <cell r="D2832" t="str">
            <v>TANDEM ROLLER</v>
          </cell>
          <cell r="I2832" t="str">
            <v>(E17)</v>
          </cell>
        </row>
        <row r="2833">
          <cell r="B2833" t="str">
            <v xml:space="preserve"> </v>
          </cell>
          <cell r="D2833" t="str">
            <v>Kecepatan rata-rata alat</v>
          </cell>
          <cell r="I2833" t="str">
            <v>v</v>
          </cell>
          <cell r="J2833">
            <v>3.5</v>
          </cell>
          <cell r="K2833" t="str">
            <v>Km / Jam</v>
          </cell>
        </row>
        <row r="2834">
          <cell r="D2834" t="str">
            <v>Lebar efektif pemadatan</v>
          </cell>
          <cell r="I2834" t="str">
            <v>b</v>
          </cell>
          <cell r="J2834">
            <v>1.2</v>
          </cell>
          <cell r="K2834" t="str">
            <v>M</v>
          </cell>
        </row>
        <row r="2835">
          <cell r="D2835" t="str">
            <v>Jumlah lintasan</v>
          </cell>
          <cell r="I2835" t="str">
            <v>n</v>
          </cell>
          <cell r="J2835">
            <v>4</v>
          </cell>
          <cell r="K2835" t="str">
            <v>lintasan</v>
          </cell>
        </row>
        <row r="2836">
          <cell r="D2836" t="str">
            <v>Faktor Efisiensi alat</v>
          </cell>
          <cell r="I2836" t="str">
            <v>Fa</v>
          </cell>
          <cell r="J2836">
            <v>0.75</v>
          </cell>
          <cell r="K2836" t="str">
            <v>-</v>
          </cell>
        </row>
        <row r="2838">
          <cell r="C2838" t="str">
            <v xml:space="preserve"> </v>
          </cell>
          <cell r="D2838" t="str">
            <v xml:space="preserve">Kap. Prod./jam = </v>
          </cell>
          <cell r="F2838" t="str">
            <v>(v x 1000) x b x  Fa</v>
          </cell>
          <cell r="I2838" t="str">
            <v>Q6</v>
          </cell>
          <cell r="J2838">
            <v>787.5</v>
          </cell>
          <cell r="K2838" t="str">
            <v>M3</v>
          </cell>
        </row>
        <row r="2839">
          <cell r="F2839" t="str">
            <v>n</v>
          </cell>
        </row>
        <row r="2840">
          <cell r="D2840" t="str">
            <v>Koefisien Alat / M3</v>
          </cell>
          <cell r="F2840" t="str">
            <v xml:space="preserve"> = 1 : Q6</v>
          </cell>
          <cell r="J2840">
            <v>1.2698412698412698E-3</v>
          </cell>
          <cell r="K2840" t="str">
            <v>Jam</v>
          </cell>
        </row>
        <row r="2841">
          <cell r="D2841" t="str">
            <v xml:space="preserve"> </v>
          </cell>
        </row>
        <row r="2842">
          <cell r="B2842" t="str">
            <v>2.g.</v>
          </cell>
          <cell r="D2842" t="str">
            <v>PNEUMATIC TYRED ROLLER</v>
          </cell>
        </row>
        <row r="2843">
          <cell r="D2843" t="str">
            <v>Kecepatan rata-rata</v>
          </cell>
          <cell r="I2843" t="str">
            <v>v</v>
          </cell>
          <cell r="J2843">
            <v>5</v>
          </cell>
          <cell r="K2843" t="str">
            <v>KM / Jam</v>
          </cell>
        </row>
        <row r="2844">
          <cell r="D2844" t="str">
            <v>Lebar efektif pemadatan</v>
          </cell>
          <cell r="I2844" t="str">
            <v>b</v>
          </cell>
          <cell r="J2844">
            <v>1.5</v>
          </cell>
          <cell r="K2844" t="str">
            <v>M</v>
          </cell>
        </row>
        <row r="2845">
          <cell r="D2845" t="str">
            <v>Jumlah lintasan</v>
          </cell>
          <cell r="I2845" t="str">
            <v>n</v>
          </cell>
          <cell r="J2845">
            <v>6</v>
          </cell>
          <cell r="K2845" t="str">
            <v>lintasan</v>
          </cell>
        </row>
        <row r="2846">
          <cell r="D2846" t="str">
            <v>Faktor Efisiensi alat</v>
          </cell>
          <cell r="I2846" t="str">
            <v>Fa</v>
          </cell>
          <cell r="J2846">
            <v>0.75</v>
          </cell>
          <cell r="K2846" t="str">
            <v>-</v>
          </cell>
          <cell r="L2846" t="str">
            <v xml:space="preserve"> Baik</v>
          </cell>
        </row>
        <row r="2848">
          <cell r="D2848" t="str">
            <v>Kap.Prod. / jam =</v>
          </cell>
          <cell r="F2848" t="str">
            <v>(v x 1000) x b x  Fa</v>
          </cell>
          <cell r="I2848" t="str">
            <v>Q7</v>
          </cell>
          <cell r="J2848">
            <v>937.5</v>
          </cell>
          <cell r="K2848" t="str">
            <v>M3</v>
          </cell>
        </row>
        <row r="2849">
          <cell r="F2849" t="str">
            <v>n</v>
          </cell>
        </row>
        <row r="2851">
          <cell r="D2851" t="str">
            <v>Koefisien Alat / M3</v>
          </cell>
          <cell r="F2851" t="str">
            <v xml:space="preserve"> = 1 : Q7</v>
          </cell>
          <cell r="J2851">
            <v>1.0666666666666667E-3</v>
          </cell>
          <cell r="K2851" t="str">
            <v>Jam</v>
          </cell>
        </row>
        <row r="2860">
          <cell r="D2860" t="str">
            <v xml:space="preserve"> </v>
          </cell>
        </row>
        <row r="2862">
          <cell r="B2862" t="str">
            <v xml:space="preserve"> URAIAN ANALISA HARGA SATUAN</v>
          </cell>
        </row>
        <row r="2863">
          <cell r="B2863" t="str">
            <v>ITEM PEMBAYARAN NO.</v>
          </cell>
          <cell r="E2863" t="str">
            <v>:  6.3 (3)</v>
          </cell>
        </row>
        <row r="2864">
          <cell r="B2864" t="str">
            <v>JENIS PEKERJAAN</v>
          </cell>
          <cell r="E2864" t="str">
            <v>: LATASTON (HRS)</v>
          </cell>
        </row>
        <row r="2865">
          <cell r="B2865" t="str">
            <v>SATUAN PEMBAYARAN</v>
          </cell>
          <cell r="E2865" t="str">
            <v>:  M2</v>
          </cell>
        </row>
        <row r="2867">
          <cell r="B2867" t="str">
            <v>NO.</v>
          </cell>
          <cell r="D2867" t="str">
            <v>U R A I A N</v>
          </cell>
          <cell r="I2867" t="str">
            <v>KODE</v>
          </cell>
          <cell r="J2867" t="str">
            <v>KOEF.</v>
          </cell>
          <cell r="K2867" t="str">
            <v>SATUAN</v>
          </cell>
          <cell r="L2867" t="str">
            <v>KETERANGAN</v>
          </cell>
        </row>
        <row r="2869">
          <cell r="B2869" t="str">
            <v>2.h.</v>
          </cell>
          <cell r="D2869" t="str">
            <v>ALAT BANTU</v>
          </cell>
        </row>
        <row r="2870">
          <cell r="D2870" t="str">
            <v>diperlukan :</v>
          </cell>
          <cell r="L2870" t="str">
            <v xml:space="preserve"> Lump Sum</v>
          </cell>
        </row>
        <row r="2871">
          <cell r="D2871" t="str">
            <v>- Kereta dorong   = 2 buah</v>
          </cell>
        </row>
        <row r="2872">
          <cell r="D2872" t="str">
            <v>- Sekop                = 3 buah</v>
          </cell>
        </row>
        <row r="2873">
          <cell r="D2873" t="str">
            <v>- Garpu                = 2 buah</v>
          </cell>
        </row>
        <row r="2874">
          <cell r="D2874" t="str">
            <v>- Tongkat Kontrol ketebalan hanparan</v>
          </cell>
        </row>
        <row r="2876">
          <cell r="B2876" t="str">
            <v xml:space="preserve">   3.</v>
          </cell>
          <cell r="D2876" t="str">
            <v>TENAGA</v>
          </cell>
        </row>
        <row r="2877">
          <cell r="D2877" t="str">
            <v>Produksi menentukan : ASPHALT MIXING PLANT (AMP)</v>
          </cell>
          <cell r="I2877" t="str">
            <v>Q2</v>
          </cell>
          <cell r="J2877">
            <v>520.83333333333326</v>
          </cell>
          <cell r="K2877" t="str">
            <v>M3/Jam</v>
          </cell>
        </row>
        <row r="2878">
          <cell r="D2878" t="str">
            <v>Produksi ATB / hari  =  Tk x Q2</v>
          </cell>
          <cell r="I2878" t="str">
            <v>Qt</v>
          </cell>
          <cell r="J2878">
            <v>3645.833333333333</v>
          </cell>
          <cell r="K2878" t="str">
            <v>M3</v>
          </cell>
        </row>
        <row r="2879">
          <cell r="D2879" t="str">
            <v>Kebutuhan tenaga :</v>
          </cell>
        </row>
        <row r="2880">
          <cell r="E2880" t="str">
            <v>-</v>
          </cell>
          <cell r="F2880" t="str">
            <v>Pekerja</v>
          </cell>
          <cell r="I2880" t="str">
            <v>P</v>
          </cell>
          <cell r="J2880">
            <v>7</v>
          </cell>
          <cell r="K2880" t="str">
            <v>orang</v>
          </cell>
        </row>
        <row r="2881">
          <cell r="E2881" t="str">
            <v>-</v>
          </cell>
          <cell r="F2881" t="str">
            <v>Mandor</v>
          </cell>
          <cell r="I2881" t="str">
            <v>M</v>
          </cell>
          <cell r="J2881">
            <v>1</v>
          </cell>
          <cell r="K2881" t="str">
            <v>orang</v>
          </cell>
        </row>
        <row r="2883">
          <cell r="D2883" t="str">
            <v>Koefisien Tenaga / M3     :</v>
          </cell>
        </row>
        <row r="2884">
          <cell r="E2884" t="str">
            <v>-</v>
          </cell>
          <cell r="F2884" t="str">
            <v>Pekerja</v>
          </cell>
          <cell r="G2884" t="str">
            <v>= (Tk x P) / Qt</v>
          </cell>
          <cell r="I2884" t="str">
            <v>(L01)</v>
          </cell>
          <cell r="J2884">
            <v>1.3440000000000001E-2</v>
          </cell>
          <cell r="K2884" t="str">
            <v>Jam</v>
          </cell>
        </row>
        <row r="2885">
          <cell r="E2885" t="str">
            <v>-</v>
          </cell>
          <cell r="F2885" t="str">
            <v>Mandor</v>
          </cell>
          <cell r="G2885" t="str">
            <v>= (Tk x M) / Qt</v>
          </cell>
          <cell r="I2885" t="str">
            <v>(L03)</v>
          </cell>
          <cell r="J2885">
            <v>1.9200000000000003E-3</v>
          </cell>
          <cell r="K2885" t="str">
            <v>Jam</v>
          </cell>
        </row>
        <row r="2887">
          <cell r="B2887" t="str">
            <v>4.</v>
          </cell>
          <cell r="D2887" t="str">
            <v>HARGA DASAR SATUAN UPAH, BAHAN DAN ALAT</v>
          </cell>
        </row>
        <row r="2888">
          <cell r="D2888" t="str">
            <v>Lihat lampiran.</v>
          </cell>
        </row>
        <row r="2906">
          <cell r="B2906" t="str">
            <v xml:space="preserve"> URAIAN ANALISA HARGA SATUAN</v>
          </cell>
        </row>
        <row r="2907">
          <cell r="B2907" t="str">
            <v>ITEM PEMBAYARAN NO.</v>
          </cell>
          <cell r="E2907" t="str">
            <v>:  6.3 (4)</v>
          </cell>
        </row>
        <row r="2908">
          <cell r="B2908" t="str">
            <v>JENIS PEKERJAAN</v>
          </cell>
          <cell r="E2908" t="str">
            <v>: LASTON (AC)</v>
          </cell>
        </row>
        <row r="2909">
          <cell r="B2909" t="str">
            <v>SATUAN PEMBAYARAN</v>
          </cell>
          <cell r="E2909" t="str">
            <v>:  M2</v>
          </cell>
        </row>
        <row r="2911">
          <cell r="B2911" t="str">
            <v>NO.</v>
          </cell>
          <cell r="D2911" t="str">
            <v>U R A I A N</v>
          </cell>
          <cell r="I2911" t="str">
            <v>KODE</v>
          </cell>
          <cell r="J2911" t="str">
            <v>KOEF.</v>
          </cell>
          <cell r="K2911" t="str">
            <v>SATUAN</v>
          </cell>
          <cell r="L2911" t="str">
            <v>KETERANGAN</v>
          </cell>
        </row>
        <row r="2913">
          <cell r="B2913" t="str">
            <v>I.</v>
          </cell>
          <cell r="D2913" t="str">
            <v>ASUMSI</v>
          </cell>
        </row>
        <row r="2914">
          <cell r="B2914">
            <v>1</v>
          </cell>
          <cell r="D2914" t="str">
            <v>Menggunakan alat berat (cara mekanik)</v>
          </cell>
        </row>
        <row r="2915">
          <cell r="B2915">
            <v>2</v>
          </cell>
          <cell r="D2915" t="str">
            <v>Lokasi pekerjaan : sepanjang jalan</v>
          </cell>
        </row>
        <row r="2916">
          <cell r="B2916">
            <v>3</v>
          </cell>
          <cell r="D2916" t="str">
            <v>Kondisi existing jalan : sedang</v>
          </cell>
        </row>
        <row r="2917">
          <cell r="B2917">
            <v>4</v>
          </cell>
          <cell r="D2917" t="str">
            <v>Jarak rata-rata Base Camp ke lokasi pekerjaan</v>
          </cell>
          <cell r="I2917" t="str">
            <v>L</v>
          </cell>
          <cell r="J2917">
            <v>30</v>
          </cell>
          <cell r="K2917" t="str">
            <v>KM</v>
          </cell>
        </row>
        <row r="2918">
          <cell r="B2918">
            <v>5</v>
          </cell>
          <cell r="D2918" t="str">
            <v>Tebal Lapis (AC) padat</v>
          </cell>
          <cell r="I2918" t="str">
            <v>t</v>
          </cell>
          <cell r="J2918">
            <v>0.04</v>
          </cell>
          <cell r="K2918" t="str">
            <v>M</v>
          </cell>
        </row>
        <row r="2919">
          <cell r="B2919">
            <v>6</v>
          </cell>
          <cell r="D2919" t="str">
            <v>Jam kerja efektif per-hari</v>
          </cell>
          <cell r="I2919" t="str">
            <v>Tk</v>
          </cell>
          <cell r="J2919">
            <v>7</v>
          </cell>
          <cell r="K2919" t="str">
            <v>Jam</v>
          </cell>
        </row>
        <row r="2920">
          <cell r="B2920">
            <v>7</v>
          </cell>
          <cell r="D2920" t="str">
            <v>Faktor kehilanganmaterial :</v>
          </cell>
          <cell r="G2920" t="str">
            <v>- Agregat</v>
          </cell>
          <cell r="I2920" t="str">
            <v>Fh1</v>
          </cell>
          <cell r="J2920">
            <v>1.1000000000000001</v>
          </cell>
          <cell r="K2920" t="str">
            <v>-</v>
          </cell>
        </row>
        <row r="2921">
          <cell r="B2921" t="str">
            <v xml:space="preserve"> </v>
          </cell>
          <cell r="G2921" t="str">
            <v>- Aspal</v>
          </cell>
          <cell r="I2921" t="str">
            <v>Fh2</v>
          </cell>
          <cell r="J2921">
            <v>1.05</v>
          </cell>
          <cell r="K2921" t="str">
            <v>-</v>
          </cell>
        </row>
        <row r="2922">
          <cell r="B2922">
            <v>8</v>
          </cell>
          <cell r="D2922" t="str">
            <v>Komposisi campuran AC (spesifikasi)  :</v>
          </cell>
        </row>
        <row r="2923">
          <cell r="D2923" t="str">
            <v xml:space="preserve">- Coarse Agregat  </v>
          </cell>
          <cell r="F2923" t="str">
            <v>35 - 55 %</v>
          </cell>
          <cell r="I2923" t="str">
            <v>CA</v>
          </cell>
          <cell r="J2923">
            <v>45</v>
          </cell>
          <cell r="K2923" t="str">
            <v>%</v>
          </cell>
        </row>
        <row r="2924">
          <cell r="D2924" t="str">
            <v>- Fine Agregat</v>
          </cell>
          <cell r="F2924" t="str">
            <v>32,5 - 54,25 %</v>
          </cell>
          <cell r="I2924" t="str">
            <v>FA</v>
          </cell>
          <cell r="J2924">
            <v>42</v>
          </cell>
          <cell r="K2924" t="str">
            <v>%</v>
          </cell>
        </row>
        <row r="2925">
          <cell r="D2925" t="str">
            <v>- Fraksi Filler</v>
          </cell>
          <cell r="F2925" t="str">
            <v>4,5 - 7,5 %</v>
          </cell>
          <cell r="I2925" t="str">
            <v>FF</v>
          </cell>
          <cell r="J2925">
            <v>6</v>
          </cell>
          <cell r="K2925" t="str">
            <v>%</v>
          </cell>
        </row>
        <row r="2926">
          <cell r="D2926" t="str">
            <v>- Asphalt</v>
          </cell>
          <cell r="F2926" t="str">
            <v>minimum 5 %</v>
          </cell>
          <cell r="I2926" t="str">
            <v>As</v>
          </cell>
          <cell r="J2926">
            <v>7</v>
          </cell>
          <cell r="K2926" t="str">
            <v>%</v>
          </cell>
        </row>
        <row r="2927">
          <cell r="B2927">
            <v>9</v>
          </cell>
          <cell r="D2927" t="str">
            <v>Berat jenis bahan  :</v>
          </cell>
        </row>
        <row r="2928">
          <cell r="D2928" t="str">
            <v>- AC</v>
          </cell>
          <cell r="I2928" t="str">
            <v>D1</v>
          </cell>
          <cell r="J2928">
            <v>2.25</v>
          </cell>
          <cell r="K2928" t="str">
            <v>ton / M3</v>
          </cell>
        </row>
        <row r="2929">
          <cell r="D2929" t="str">
            <v>- Coarse Agregat &amp; Fine Agregat</v>
          </cell>
          <cell r="I2929" t="str">
            <v>D2</v>
          </cell>
          <cell r="J2929">
            <v>1.8</v>
          </cell>
          <cell r="K2929" t="str">
            <v>ton / M3</v>
          </cell>
        </row>
        <row r="2930">
          <cell r="D2930" t="str">
            <v>- Fraksi Filler</v>
          </cell>
          <cell r="I2930" t="str">
            <v>D3</v>
          </cell>
          <cell r="J2930">
            <v>2</v>
          </cell>
          <cell r="K2930" t="str">
            <v>ton / M3</v>
          </cell>
        </row>
        <row r="2931">
          <cell r="D2931" t="str">
            <v>- Asphalt</v>
          </cell>
          <cell r="I2931" t="str">
            <v>D4</v>
          </cell>
          <cell r="J2931">
            <v>1.03</v>
          </cell>
          <cell r="K2931" t="str">
            <v>ton / M3</v>
          </cell>
        </row>
        <row r="2933">
          <cell r="B2933" t="str">
            <v>II.</v>
          </cell>
          <cell r="D2933" t="str">
            <v>METHODE PELAKSANAAN</v>
          </cell>
        </row>
        <row r="2934">
          <cell r="B2934">
            <v>1</v>
          </cell>
          <cell r="D2934" t="str">
            <v xml:space="preserve">Wheel Loader memuat Agregat dan Asphalt ke dalam </v>
          </cell>
        </row>
        <row r="2935">
          <cell r="B2935" t="str">
            <v xml:space="preserve"> </v>
          </cell>
          <cell r="D2935" t="str">
            <v>Cold Bin AMP</v>
          </cell>
        </row>
        <row r="2936">
          <cell r="B2936">
            <v>2</v>
          </cell>
          <cell r="D2936" t="str">
            <v>Agregat dan aspal dicampur dan dipanaskan</v>
          </cell>
        </row>
        <row r="2937">
          <cell r="D2937" t="str">
            <v>dengan AMP untuk dimuat langsung ke dalam</v>
          </cell>
        </row>
        <row r="2938">
          <cell r="B2938" t="str">
            <v xml:space="preserve"> </v>
          </cell>
          <cell r="D2938" t="str">
            <v>Dump Truck dan diangkut ke lokasi pekerjaan</v>
          </cell>
        </row>
        <row r="2939">
          <cell r="B2939">
            <v>3</v>
          </cell>
          <cell r="D2939" t="str">
            <v>Campuran panas AC dihampar dengan Finisher</v>
          </cell>
        </row>
        <row r="2940">
          <cell r="D2940" t="str">
            <v>dan dipadatkan dengan Tandem &amp; Pneumatic</v>
          </cell>
        </row>
        <row r="2941">
          <cell r="B2941" t="str">
            <v xml:space="preserve"> </v>
          </cell>
          <cell r="D2941" t="str">
            <v>Tire Roller</v>
          </cell>
        </row>
        <row r="2942">
          <cell r="B2942">
            <v>4</v>
          </cell>
          <cell r="D2942" t="str">
            <v>Selama pemadatan, sekelompok  pekerja akan</v>
          </cell>
        </row>
        <row r="2943">
          <cell r="B2943" t="str">
            <v xml:space="preserve"> </v>
          </cell>
          <cell r="D2943" t="str">
            <v>merapikan tepi hamparaan dengan menggunakan</v>
          </cell>
        </row>
        <row r="2944">
          <cell r="B2944" t="str">
            <v xml:space="preserve"> </v>
          </cell>
          <cell r="D2944" t="str">
            <v>Alat Bantu</v>
          </cell>
        </row>
        <row r="2946">
          <cell r="B2946" t="str">
            <v>III.</v>
          </cell>
          <cell r="D2946" t="str">
            <v>PEMAKAIAN BAHAN, ALAT DAN TENAGA</v>
          </cell>
        </row>
        <row r="2948">
          <cell r="B2948" t="str">
            <v xml:space="preserve">   1.</v>
          </cell>
          <cell r="D2948" t="str">
            <v>BAHAN</v>
          </cell>
        </row>
        <row r="2949">
          <cell r="B2949" t="str">
            <v>1.a.</v>
          </cell>
          <cell r="D2949" t="str">
            <v xml:space="preserve">- Coarse Agregat  </v>
          </cell>
          <cell r="F2949" t="str">
            <v>= (CA x (D1 x t M3) x Fh1) : D2</v>
          </cell>
          <cell r="I2949" t="str">
            <v>(M03)</v>
          </cell>
          <cell r="J2949">
            <v>2.4750000000000001E-2</v>
          </cell>
          <cell r="K2949" t="str">
            <v>M3</v>
          </cell>
        </row>
        <row r="2950">
          <cell r="B2950" t="str">
            <v>1.b.</v>
          </cell>
          <cell r="D2950" t="str">
            <v>- Fine Agregat</v>
          </cell>
          <cell r="F2950" t="str">
            <v>= (FA x (D1 x t M3) x Fh1) : D2</v>
          </cell>
          <cell r="I2950" t="str">
            <v>(M04)</v>
          </cell>
          <cell r="J2950">
            <v>2.3100000000000002E-2</v>
          </cell>
          <cell r="K2950" t="str">
            <v>M3</v>
          </cell>
        </row>
        <row r="2951">
          <cell r="B2951" t="str">
            <v>1.c.</v>
          </cell>
          <cell r="D2951" t="str">
            <v>- Fraksi Filler</v>
          </cell>
          <cell r="F2951" t="str">
            <v>= (FF x (D1 x t M3) x Fh1) x 1000</v>
          </cell>
          <cell r="I2951" t="str">
            <v>(M05)</v>
          </cell>
          <cell r="J2951">
            <v>5.9400000000000013</v>
          </cell>
          <cell r="K2951" t="str">
            <v>Kg</v>
          </cell>
        </row>
        <row r="2952">
          <cell r="B2952" t="str">
            <v>1.d.</v>
          </cell>
          <cell r="D2952" t="str">
            <v>- Asphalt</v>
          </cell>
          <cell r="F2952" t="str">
            <v>= (AS x (D1 x t M3) x Fh2) x 1000</v>
          </cell>
          <cell r="I2952" t="str">
            <v>(M10)</v>
          </cell>
          <cell r="J2952">
            <v>6.6150000000000011</v>
          </cell>
          <cell r="K2952" t="str">
            <v>Kg</v>
          </cell>
        </row>
        <row r="2954">
          <cell r="B2954" t="str">
            <v>2.</v>
          </cell>
          <cell r="D2954" t="str">
            <v>ALAT</v>
          </cell>
        </row>
        <row r="2955">
          <cell r="B2955" t="str">
            <v>2.a.</v>
          </cell>
          <cell r="D2955" t="str">
            <v>WHEEL LOADER</v>
          </cell>
          <cell r="I2955" t="str">
            <v>(E15)</v>
          </cell>
        </row>
        <row r="2956">
          <cell r="D2956" t="str">
            <v>Kapasitas bucket</v>
          </cell>
          <cell r="I2956" t="str">
            <v>V</v>
          </cell>
          <cell r="J2956">
            <v>1.5</v>
          </cell>
          <cell r="K2956" t="str">
            <v>M3</v>
          </cell>
          <cell r="L2956" t="str">
            <v xml:space="preserve"> Sedang</v>
          </cell>
        </row>
        <row r="2957">
          <cell r="D2957" t="str">
            <v>Faktor bucket</v>
          </cell>
          <cell r="I2957" t="str">
            <v>Fb</v>
          </cell>
          <cell r="J2957">
            <v>0.9</v>
          </cell>
          <cell r="K2957" t="str">
            <v>-</v>
          </cell>
          <cell r="L2957" t="str">
            <v xml:space="preserve"> Pemuatan ringan</v>
          </cell>
        </row>
        <row r="2958">
          <cell r="D2958" t="str">
            <v>Faktor efisiensi alat</v>
          </cell>
          <cell r="I2958" t="str">
            <v>Fa</v>
          </cell>
          <cell r="J2958">
            <v>0.75</v>
          </cell>
          <cell r="K2958" t="str">
            <v>-</v>
          </cell>
          <cell r="L2958" t="str">
            <v xml:space="preserve"> Baik</v>
          </cell>
        </row>
        <row r="2959">
          <cell r="D2959" t="str">
            <v>Waktu Siklus</v>
          </cell>
          <cell r="I2959" t="str">
            <v>Ts1</v>
          </cell>
        </row>
        <row r="2960">
          <cell r="D2960" t="str">
            <v>- Muat</v>
          </cell>
          <cell r="I2960" t="str">
            <v>T1</v>
          </cell>
          <cell r="J2960">
            <v>1.5</v>
          </cell>
          <cell r="K2960" t="str">
            <v>menit</v>
          </cell>
        </row>
        <row r="2961">
          <cell r="D2961" t="str">
            <v>- Lain lain</v>
          </cell>
          <cell r="I2961" t="str">
            <v>T2</v>
          </cell>
          <cell r="J2961">
            <v>0.5</v>
          </cell>
          <cell r="K2961" t="str">
            <v>menit</v>
          </cell>
        </row>
        <row r="2962">
          <cell r="I2962" t="str">
            <v>Ts1</v>
          </cell>
          <cell r="J2962">
            <v>2</v>
          </cell>
          <cell r="K2962" t="str">
            <v>menit</v>
          </cell>
        </row>
        <row r="2963">
          <cell r="D2963" t="str">
            <v xml:space="preserve">Kap. Prod./jam = </v>
          </cell>
          <cell r="F2963" t="str">
            <v>D2 x V x Fb x Fa x 60</v>
          </cell>
          <cell r="I2963" t="str">
            <v>Q1</v>
          </cell>
          <cell r="J2963">
            <v>607.50000000000011</v>
          </cell>
          <cell r="K2963" t="str">
            <v>M3</v>
          </cell>
          <cell r="L2963" t="str">
            <v xml:space="preserve"> </v>
          </cell>
        </row>
        <row r="2964">
          <cell r="F2964" t="str">
            <v>D1 x t x Ts1</v>
          </cell>
        </row>
        <row r="2966">
          <cell r="D2966" t="str">
            <v>Koefisien Alat / M3</v>
          </cell>
          <cell r="F2966" t="str">
            <v xml:space="preserve"> = 1 : Q1</v>
          </cell>
          <cell r="I2966" t="str">
            <v>(E15)</v>
          </cell>
          <cell r="J2966">
            <v>1.6460905349794236E-3</v>
          </cell>
          <cell r="K2966" t="str">
            <v>Jam</v>
          </cell>
        </row>
        <row r="2968">
          <cell r="B2968" t="str">
            <v>2.b.</v>
          </cell>
          <cell r="D2968" t="str">
            <v>ASPHALT MIXING PLANT</v>
          </cell>
          <cell r="I2968" t="str">
            <v>(E01)</v>
          </cell>
        </row>
        <row r="2969">
          <cell r="D2969" t="str">
            <v>Kapasitas produksi</v>
          </cell>
          <cell r="I2969" t="str">
            <v>V</v>
          </cell>
          <cell r="J2969">
            <v>50</v>
          </cell>
          <cell r="K2969" t="str">
            <v>ton / Jam</v>
          </cell>
        </row>
        <row r="2970">
          <cell r="D2970" t="str">
            <v>Faktor Efisiensi alat</v>
          </cell>
          <cell r="I2970" t="str">
            <v>Fa</v>
          </cell>
          <cell r="J2970">
            <v>0.7</v>
          </cell>
          <cell r="K2970" t="str">
            <v>-</v>
          </cell>
          <cell r="L2970" t="str">
            <v xml:space="preserve"> Normal</v>
          </cell>
        </row>
        <row r="2972">
          <cell r="D2972" t="str">
            <v>Kap.Prod. / jam =</v>
          </cell>
          <cell r="F2972" t="str">
            <v>V x Fa</v>
          </cell>
          <cell r="I2972" t="str">
            <v>Q2</v>
          </cell>
          <cell r="J2972">
            <v>388.88888888888891</v>
          </cell>
          <cell r="K2972" t="str">
            <v>M3</v>
          </cell>
        </row>
        <row r="2973">
          <cell r="F2973" t="str">
            <v>D1 x t</v>
          </cell>
        </row>
        <row r="2975">
          <cell r="D2975" t="str">
            <v>Koefisien Alat / M3</v>
          </cell>
          <cell r="F2975" t="str">
            <v xml:space="preserve"> = 1 : Q2</v>
          </cell>
          <cell r="I2975" t="str">
            <v>(E01)</v>
          </cell>
          <cell r="J2975">
            <v>2.5714285714285713E-3</v>
          </cell>
          <cell r="K2975" t="str">
            <v>Jam</v>
          </cell>
        </row>
        <row r="2978">
          <cell r="L2978" t="str">
            <v>Bersambung</v>
          </cell>
        </row>
        <row r="2979">
          <cell r="B2979" t="str">
            <v xml:space="preserve"> URAIAN ANALISA HARGA SATUAN</v>
          </cell>
        </row>
        <row r="2980">
          <cell r="B2980" t="str">
            <v>ITEM PEMBAYARAN NO.</v>
          </cell>
          <cell r="E2980" t="str">
            <v>:  6.3 (4)</v>
          </cell>
        </row>
        <row r="2981">
          <cell r="B2981" t="str">
            <v xml:space="preserve">JENIS PEKERJAAN                                  </v>
          </cell>
          <cell r="E2981" t="str">
            <v>: LASTON (AC)</v>
          </cell>
        </row>
        <row r="2982">
          <cell r="B2982" t="str">
            <v>SATUAN PEMBAYARAN</v>
          </cell>
          <cell r="E2982" t="str">
            <v>:  M2</v>
          </cell>
        </row>
        <row r="2984">
          <cell r="B2984" t="str">
            <v>NO.</v>
          </cell>
          <cell r="D2984" t="str">
            <v>U R A I A N</v>
          </cell>
          <cell r="I2984" t="str">
            <v>KODE</v>
          </cell>
          <cell r="J2984" t="str">
            <v>KOEF.</v>
          </cell>
          <cell r="K2984" t="str">
            <v>SATUAN</v>
          </cell>
          <cell r="L2984" t="str">
            <v>KETERANGAN</v>
          </cell>
        </row>
        <row r="2986">
          <cell r="B2986" t="str">
            <v>2.c.</v>
          </cell>
          <cell r="D2986" t="str">
            <v>GENERATOR SET</v>
          </cell>
          <cell r="I2986" t="str">
            <v>(E12)</v>
          </cell>
        </row>
        <row r="2987">
          <cell r="D2987" t="str">
            <v>Kap.Prod. / Jam = SAMA DENGAN AMP</v>
          </cell>
          <cell r="I2987" t="str">
            <v>Q3</v>
          </cell>
          <cell r="J2987">
            <v>388.88888888888891</v>
          </cell>
          <cell r="K2987" t="str">
            <v>M2</v>
          </cell>
        </row>
        <row r="2988">
          <cell r="D2988" t="str">
            <v>Koefisien Alat / M3</v>
          </cell>
          <cell r="F2988" t="str">
            <v xml:space="preserve"> = 1 : Q3</v>
          </cell>
          <cell r="I2988" t="str">
            <v>(E12)</v>
          </cell>
          <cell r="J2988">
            <v>2.5714285714285713E-3</v>
          </cell>
          <cell r="K2988" t="str">
            <v>Jam</v>
          </cell>
        </row>
        <row r="2990">
          <cell r="B2990" t="str">
            <v>2.d.</v>
          </cell>
          <cell r="D2990" t="str">
            <v>DUMP TRUCK</v>
          </cell>
          <cell r="I2990" t="str">
            <v>(E09)</v>
          </cell>
        </row>
        <row r="2991">
          <cell r="D2991" t="str">
            <v>Kapasitas bak</v>
          </cell>
          <cell r="I2991" t="str">
            <v>V</v>
          </cell>
          <cell r="J2991">
            <v>8</v>
          </cell>
          <cell r="K2991" t="str">
            <v>ton</v>
          </cell>
        </row>
        <row r="2992">
          <cell r="D2992" t="str">
            <v>Faktor Efisiensi alat</v>
          </cell>
          <cell r="I2992" t="str">
            <v>Fa</v>
          </cell>
          <cell r="J2992">
            <v>0.75</v>
          </cell>
          <cell r="K2992" t="str">
            <v>-</v>
          </cell>
        </row>
        <row r="2993">
          <cell r="D2993" t="str">
            <v>Kecepatan rata-rata bermuatan</v>
          </cell>
          <cell r="I2993" t="str">
            <v>v1</v>
          </cell>
          <cell r="J2993">
            <v>45</v>
          </cell>
          <cell r="K2993" t="str">
            <v>Km / Jam</v>
          </cell>
        </row>
        <row r="2994">
          <cell r="D2994" t="str">
            <v>Kecepatan rata-rata kosong</v>
          </cell>
          <cell r="I2994" t="str">
            <v>v2</v>
          </cell>
          <cell r="J2994">
            <v>60</v>
          </cell>
          <cell r="K2994" t="str">
            <v>Km / Jam</v>
          </cell>
        </row>
        <row r="2995">
          <cell r="D2995" t="str">
            <v>Kapasitas AMP / batch</v>
          </cell>
          <cell r="I2995" t="str">
            <v>Q2b</v>
          </cell>
          <cell r="J2995">
            <v>0.5</v>
          </cell>
          <cell r="K2995" t="str">
            <v>ton</v>
          </cell>
        </row>
        <row r="2996">
          <cell r="D2996" t="str">
            <v>Waktu menyiapkan 1 batch ATB</v>
          </cell>
          <cell r="I2996" t="str">
            <v>Tb</v>
          </cell>
          <cell r="J2996">
            <v>1</v>
          </cell>
          <cell r="K2996" t="str">
            <v>menit</v>
          </cell>
        </row>
        <row r="2997">
          <cell r="D2997" t="str">
            <v>Waktu Siklus</v>
          </cell>
          <cell r="I2997" t="str">
            <v>Ts2</v>
          </cell>
        </row>
        <row r="2998">
          <cell r="D2998" t="str">
            <v xml:space="preserve">- Mengisi Bak </v>
          </cell>
          <cell r="F2998" t="str">
            <v>= (V : Q2b) x Tb</v>
          </cell>
          <cell r="I2998" t="str">
            <v>T1</v>
          </cell>
          <cell r="J2998">
            <v>16</v>
          </cell>
          <cell r="K2998" t="str">
            <v>menit</v>
          </cell>
        </row>
        <row r="2999">
          <cell r="D2999" t="str">
            <v>- Angkut</v>
          </cell>
          <cell r="F2999" t="str">
            <v>= (L : v1) x 60 menit</v>
          </cell>
          <cell r="I2999" t="str">
            <v>T2</v>
          </cell>
          <cell r="J2999">
            <v>40</v>
          </cell>
          <cell r="K2999" t="str">
            <v>menit</v>
          </cell>
        </row>
        <row r="3000">
          <cell r="D3000" t="str">
            <v>- Tunggu + dump + Putar</v>
          </cell>
          <cell r="I3000" t="str">
            <v>T3</v>
          </cell>
          <cell r="J3000">
            <v>15</v>
          </cell>
          <cell r="K3000" t="str">
            <v>menit</v>
          </cell>
        </row>
        <row r="3001">
          <cell r="D3001" t="str">
            <v>- Kembali</v>
          </cell>
          <cell r="F3001" t="str">
            <v>= (L : v2) x 60 menit</v>
          </cell>
          <cell r="I3001" t="str">
            <v>T4</v>
          </cell>
          <cell r="J3001">
            <v>30</v>
          </cell>
          <cell r="K3001" t="str">
            <v>menit</v>
          </cell>
        </row>
        <row r="3002">
          <cell r="I3002" t="str">
            <v>Ts2</v>
          </cell>
          <cell r="J3002">
            <v>101</v>
          </cell>
          <cell r="K3002" t="str">
            <v>menit</v>
          </cell>
        </row>
        <row r="3004">
          <cell r="D3004" t="str">
            <v>Kap.Prod. / jam =</v>
          </cell>
          <cell r="F3004" t="str">
            <v>V x Fa x 60</v>
          </cell>
          <cell r="I3004" t="str">
            <v>Q4</v>
          </cell>
          <cell r="J3004">
            <v>39.603960396039604</v>
          </cell>
          <cell r="K3004" t="str">
            <v>M3</v>
          </cell>
        </row>
        <row r="3005">
          <cell r="F3005" t="str">
            <v>D1 x t x Ts2</v>
          </cell>
        </row>
        <row r="3007">
          <cell r="D3007" t="str">
            <v>Koefisien Alat / M3</v>
          </cell>
          <cell r="F3007" t="str">
            <v xml:space="preserve"> = 1 : Q4</v>
          </cell>
          <cell r="I3007" t="str">
            <v>(E09)</v>
          </cell>
          <cell r="J3007">
            <v>2.5250000000000002E-2</v>
          </cell>
          <cell r="K3007" t="str">
            <v>Jam</v>
          </cell>
        </row>
        <row r="3009">
          <cell r="B3009" t="str">
            <v>2.e.</v>
          </cell>
          <cell r="D3009" t="str">
            <v>ASPHALT FINISHER</v>
          </cell>
          <cell r="F3009" t="str">
            <v xml:space="preserve"> </v>
          </cell>
          <cell r="I3009" t="str">
            <v>(E02)</v>
          </cell>
        </row>
        <row r="3010">
          <cell r="D3010" t="str">
            <v>Kapasitas produksi</v>
          </cell>
          <cell r="I3010" t="str">
            <v>V</v>
          </cell>
          <cell r="J3010">
            <v>40</v>
          </cell>
          <cell r="K3010" t="str">
            <v>ton / Jam</v>
          </cell>
        </row>
        <row r="3011">
          <cell r="D3011" t="str">
            <v>Faktor efisiensi alat</v>
          </cell>
          <cell r="I3011" t="str">
            <v>Fa</v>
          </cell>
          <cell r="J3011">
            <v>0.75</v>
          </cell>
          <cell r="K3011" t="str">
            <v>-</v>
          </cell>
        </row>
        <row r="3013">
          <cell r="D3013" t="str">
            <v>Kap.Prod. / jam =</v>
          </cell>
          <cell r="F3013" t="str">
            <v xml:space="preserve">V x Fa </v>
          </cell>
          <cell r="I3013" t="str">
            <v>Q5</v>
          </cell>
          <cell r="J3013">
            <v>333.33333333333337</v>
          </cell>
          <cell r="K3013" t="str">
            <v>M3</v>
          </cell>
        </row>
        <row r="3014">
          <cell r="F3014" t="str">
            <v>D1  x t</v>
          </cell>
        </row>
        <row r="3015">
          <cell r="D3015" t="str">
            <v>Koefisien Alat / M3</v>
          </cell>
          <cell r="F3015" t="str">
            <v xml:space="preserve"> = 1 : Q5</v>
          </cell>
          <cell r="I3015" t="str">
            <v>(E02)</v>
          </cell>
          <cell r="J3015">
            <v>2.9999999999999996E-3</v>
          </cell>
          <cell r="K3015" t="str">
            <v>Jam</v>
          </cell>
          <cell r="L3015" t="str">
            <v xml:space="preserve"> </v>
          </cell>
        </row>
        <row r="3017">
          <cell r="B3017" t="str">
            <v>2.f.</v>
          </cell>
          <cell r="D3017" t="str">
            <v>TANDEM ROLLER</v>
          </cell>
          <cell r="I3017" t="str">
            <v>(E17)</v>
          </cell>
        </row>
        <row r="3018">
          <cell r="B3018" t="str">
            <v xml:space="preserve"> </v>
          </cell>
          <cell r="D3018" t="str">
            <v>Kecepatan rata-rata alat</v>
          </cell>
          <cell r="I3018" t="str">
            <v>v</v>
          </cell>
          <cell r="J3018">
            <v>2.5</v>
          </cell>
          <cell r="K3018" t="str">
            <v>Km / Jam</v>
          </cell>
        </row>
        <row r="3019">
          <cell r="D3019" t="str">
            <v>Lebar efektif pemadatan</v>
          </cell>
          <cell r="I3019" t="str">
            <v>b</v>
          </cell>
          <cell r="J3019">
            <v>1.2</v>
          </cell>
          <cell r="K3019" t="str">
            <v>M</v>
          </cell>
        </row>
        <row r="3020">
          <cell r="D3020" t="str">
            <v>Jumlah lintasan</v>
          </cell>
          <cell r="I3020" t="str">
            <v>n</v>
          </cell>
          <cell r="J3020">
            <v>4</v>
          </cell>
          <cell r="K3020" t="str">
            <v>lintasan</v>
          </cell>
        </row>
        <row r="3021">
          <cell r="D3021" t="str">
            <v>Faktor Efisiensi alat</v>
          </cell>
          <cell r="I3021" t="str">
            <v>Fa</v>
          </cell>
          <cell r="J3021">
            <v>0.75</v>
          </cell>
          <cell r="K3021" t="str">
            <v>-</v>
          </cell>
        </row>
        <row r="3023">
          <cell r="C3023" t="str">
            <v xml:space="preserve"> </v>
          </cell>
          <cell r="D3023" t="str">
            <v xml:space="preserve">Kap. Prod./jam = </v>
          </cell>
          <cell r="F3023" t="str">
            <v>(v x 1000) x b x  Fa</v>
          </cell>
          <cell r="I3023" t="str">
            <v>Q6</v>
          </cell>
          <cell r="J3023">
            <v>562.5</v>
          </cell>
          <cell r="K3023" t="str">
            <v>M3</v>
          </cell>
        </row>
        <row r="3024">
          <cell r="F3024" t="str">
            <v>n</v>
          </cell>
        </row>
        <row r="3025">
          <cell r="D3025" t="str">
            <v>Koefisien Alat / M3</v>
          </cell>
          <cell r="F3025" t="str">
            <v xml:space="preserve"> = 1 : Q6</v>
          </cell>
          <cell r="I3025" t="str">
            <v>(E17)</v>
          </cell>
          <cell r="J3025">
            <v>1.7777777777777779E-3</v>
          </cell>
          <cell r="K3025" t="str">
            <v>Jam</v>
          </cell>
        </row>
        <row r="3026">
          <cell r="D3026" t="str">
            <v xml:space="preserve"> </v>
          </cell>
        </row>
        <row r="3027">
          <cell r="B3027" t="str">
            <v>2.g.</v>
          </cell>
          <cell r="D3027" t="str">
            <v>PNEUMATIC TYRED ROLLER</v>
          </cell>
          <cell r="I3027" t="str">
            <v>(E18)</v>
          </cell>
        </row>
        <row r="3028">
          <cell r="D3028" t="str">
            <v>Kecepatan rata-rata</v>
          </cell>
          <cell r="I3028" t="str">
            <v>v</v>
          </cell>
          <cell r="J3028">
            <v>3.5</v>
          </cell>
          <cell r="K3028" t="str">
            <v>KM / Jam</v>
          </cell>
        </row>
        <row r="3029">
          <cell r="D3029" t="str">
            <v>Lebar efektif pemadatan</v>
          </cell>
          <cell r="I3029" t="str">
            <v>b</v>
          </cell>
          <cell r="J3029">
            <v>1.5</v>
          </cell>
          <cell r="K3029" t="str">
            <v>M</v>
          </cell>
        </row>
        <row r="3030">
          <cell r="D3030" t="str">
            <v>Jumlah lintasan</v>
          </cell>
          <cell r="I3030" t="str">
            <v>n</v>
          </cell>
          <cell r="J3030">
            <v>6</v>
          </cell>
          <cell r="K3030" t="str">
            <v>lintasan</v>
          </cell>
        </row>
        <row r="3031">
          <cell r="D3031" t="str">
            <v>Faktor Efisiensi alat</v>
          </cell>
          <cell r="I3031" t="str">
            <v>Fa</v>
          </cell>
          <cell r="J3031">
            <v>0.75</v>
          </cell>
          <cell r="K3031" t="str">
            <v>-</v>
          </cell>
          <cell r="L3031" t="str">
            <v xml:space="preserve"> Baik</v>
          </cell>
        </row>
        <row r="3033">
          <cell r="D3033" t="str">
            <v>Kap.Prod. / jam =</v>
          </cell>
          <cell r="F3033" t="str">
            <v>(v x 1000) x b x t x Fa</v>
          </cell>
          <cell r="I3033" t="str">
            <v>Q7</v>
          </cell>
          <cell r="J3033">
            <v>656.25</v>
          </cell>
          <cell r="K3033" t="str">
            <v>M3</v>
          </cell>
        </row>
        <row r="3034">
          <cell r="F3034" t="str">
            <v>n x t</v>
          </cell>
        </row>
        <row r="3036">
          <cell r="D3036" t="str">
            <v>Koefisien Alat / M3</v>
          </cell>
          <cell r="F3036" t="str">
            <v xml:space="preserve"> = 1 : Q7</v>
          </cell>
          <cell r="I3036" t="str">
            <v>(E18)</v>
          </cell>
          <cell r="J3036">
            <v>1.5238095238095239E-3</v>
          </cell>
          <cell r="K3036" t="str">
            <v>Jam</v>
          </cell>
        </row>
        <row r="3039">
          <cell r="D3039" t="str">
            <v xml:space="preserve"> </v>
          </cell>
        </row>
        <row r="3041">
          <cell r="B3041" t="str">
            <v xml:space="preserve"> URAIAN ANALISA HARGA SATUAN</v>
          </cell>
        </row>
        <row r="3042">
          <cell r="B3042" t="str">
            <v>ITEM PEMBAYARAN NO.</v>
          </cell>
          <cell r="E3042" t="str">
            <v>:  6.3 (4)</v>
          </cell>
        </row>
        <row r="3043">
          <cell r="B3043" t="str">
            <v>JENIS PEKERJAAN</v>
          </cell>
          <cell r="E3043" t="str">
            <v>: LASTON (AC)</v>
          </cell>
        </row>
        <row r="3044">
          <cell r="B3044" t="str">
            <v>SATUAN PEMBAYARAN</v>
          </cell>
          <cell r="E3044" t="str">
            <v>:  M2</v>
          </cell>
        </row>
        <row r="3046">
          <cell r="B3046" t="str">
            <v>NO.</v>
          </cell>
          <cell r="D3046" t="str">
            <v>U R A I A N</v>
          </cell>
          <cell r="I3046" t="str">
            <v>KODE</v>
          </cell>
          <cell r="J3046" t="str">
            <v>KOEF.</v>
          </cell>
          <cell r="K3046" t="str">
            <v>SATUAN</v>
          </cell>
          <cell r="L3046" t="str">
            <v>KETERANGAN</v>
          </cell>
        </row>
        <row r="3048">
          <cell r="B3048" t="str">
            <v>2.h.</v>
          </cell>
          <cell r="D3048" t="str">
            <v>ALAT BANTU</v>
          </cell>
        </row>
        <row r="3049">
          <cell r="D3049" t="str">
            <v>diperlukan :</v>
          </cell>
          <cell r="L3049" t="str">
            <v xml:space="preserve"> Lump Sum</v>
          </cell>
        </row>
        <row r="3050">
          <cell r="D3050" t="str">
            <v>- Rambu               = 2 buah</v>
          </cell>
        </row>
        <row r="3051">
          <cell r="D3051" t="str">
            <v>- Kereta dorong   = 2 buah</v>
          </cell>
        </row>
        <row r="3052">
          <cell r="D3052" t="str">
            <v>- Sekop                = 3 buah</v>
          </cell>
        </row>
        <row r="3053">
          <cell r="D3053" t="str">
            <v>- Garpu                = 2 buah</v>
          </cell>
        </row>
        <row r="3054">
          <cell r="D3054" t="str">
            <v>- Tongkat Kontrol ketebalan hanparan</v>
          </cell>
        </row>
        <row r="3056">
          <cell r="B3056" t="str">
            <v xml:space="preserve">   3.</v>
          </cell>
          <cell r="D3056" t="str">
            <v>TENAGA</v>
          </cell>
        </row>
        <row r="3057">
          <cell r="D3057" t="str">
            <v>Produksi menentukan : ASPHALT MIXING PLANT (AMP)</v>
          </cell>
          <cell r="I3057" t="str">
            <v>Q2</v>
          </cell>
          <cell r="J3057">
            <v>388.88888888888891</v>
          </cell>
          <cell r="K3057" t="str">
            <v>M3/Jam</v>
          </cell>
        </row>
        <row r="3058">
          <cell r="D3058" t="str">
            <v>Produksi ATB / hari  =  Tk x Q2</v>
          </cell>
          <cell r="I3058" t="str">
            <v>Qt</v>
          </cell>
          <cell r="J3058">
            <v>2722.2222222222226</v>
          </cell>
          <cell r="K3058" t="str">
            <v>M3</v>
          </cell>
        </row>
        <row r="3059">
          <cell r="D3059" t="str">
            <v>Kebutuhan tenaga :</v>
          </cell>
        </row>
        <row r="3060">
          <cell r="E3060" t="str">
            <v>-</v>
          </cell>
          <cell r="F3060" t="str">
            <v>Pekerja</v>
          </cell>
          <cell r="I3060" t="str">
            <v>P</v>
          </cell>
          <cell r="J3060">
            <v>5</v>
          </cell>
          <cell r="K3060" t="str">
            <v>orang</v>
          </cell>
        </row>
        <row r="3061">
          <cell r="E3061" t="str">
            <v>-</v>
          </cell>
          <cell r="F3061" t="str">
            <v>Mandor</v>
          </cell>
          <cell r="I3061" t="str">
            <v>M</v>
          </cell>
          <cell r="J3061">
            <v>1</v>
          </cell>
          <cell r="K3061" t="str">
            <v>orang</v>
          </cell>
        </row>
        <row r="3063">
          <cell r="D3063" t="str">
            <v>Koefisien Tenaga / M3     :</v>
          </cell>
        </row>
        <row r="3064">
          <cell r="E3064" t="str">
            <v>-</v>
          </cell>
          <cell r="F3064" t="str">
            <v>Pekerja</v>
          </cell>
          <cell r="G3064" t="str">
            <v>= (Tk x P) / Qt</v>
          </cell>
          <cell r="I3064" t="str">
            <v>(L01)</v>
          </cell>
          <cell r="J3064">
            <v>1.2857142857142855E-2</v>
          </cell>
          <cell r="K3064" t="str">
            <v>Jam</v>
          </cell>
        </row>
        <row r="3065">
          <cell r="E3065" t="str">
            <v>-</v>
          </cell>
          <cell r="F3065" t="str">
            <v>Mandor</v>
          </cell>
          <cell r="G3065" t="str">
            <v>= (Tk x M) / Qt</v>
          </cell>
          <cell r="I3065" t="str">
            <v>(L03)</v>
          </cell>
          <cell r="J3065">
            <v>2.5714285714285709E-3</v>
          </cell>
          <cell r="K3065" t="str">
            <v>Jam</v>
          </cell>
        </row>
        <row r="3067">
          <cell r="B3067" t="str">
            <v>4.</v>
          </cell>
          <cell r="D3067" t="str">
            <v>HARGA DASAR SATUAN UPAH, BAHAN DAN ALAT</v>
          </cell>
        </row>
        <row r="3068">
          <cell r="D3068" t="str">
            <v>Lihat lampiran.</v>
          </cell>
        </row>
        <row r="3091">
          <cell r="B3091" t="str">
            <v xml:space="preserve"> URAIAN ANALISA HARGA SATUAN</v>
          </cell>
        </row>
        <row r="3092">
          <cell r="B3092" t="str">
            <v>ITEM PEMBAYARAN NO.</v>
          </cell>
          <cell r="E3092" t="str">
            <v>:  6.3 (5)</v>
          </cell>
        </row>
        <row r="3093">
          <cell r="B3093" t="str">
            <v>JENIS PEKERJAAN</v>
          </cell>
          <cell r="E3093" t="str">
            <v>: ASPHALT TREATED BASE (ATB)</v>
          </cell>
        </row>
        <row r="3094">
          <cell r="B3094" t="str">
            <v>SATUAN PEMBAYARAN</v>
          </cell>
          <cell r="E3094" t="str">
            <v>:  M3</v>
          </cell>
        </row>
        <row r="3096">
          <cell r="B3096" t="str">
            <v>NO.</v>
          </cell>
          <cell r="D3096" t="str">
            <v>U R A I A N</v>
          </cell>
          <cell r="I3096" t="str">
            <v>KODE</v>
          </cell>
          <cell r="J3096" t="str">
            <v>KOEF.</v>
          </cell>
          <cell r="K3096" t="str">
            <v>SATUAN</v>
          </cell>
          <cell r="L3096" t="str">
            <v>KETERANGAN</v>
          </cell>
        </row>
        <row r="3098">
          <cell r="B3098" t="str">
            <v>I.</v>
          </cell>
          <cell r="D3098" t="str">
            <v>ASUMSI</v>
          </cell>
        </row>
        <row r="3099">
          <cell r="B3099">
            <v>1</v>
          </cell>
          <cell r="D3099" t="str">
            <v>Menggunakan alat berat (cara mekanik)</v>
          </cell>
        </row>
        <row r="3100">
          <cell r="B3100">
            <v>2</v>
          </cell>
          <cell r="D3100" t="str">
            <v>Lokasi pekerjaan : sepanjang jalan</v>
          </cell>
        </row>
        <row r="3101">
          <cell r="B3101">
            <v>3</v>
          </cell>
          <cell r="D3101" t="str">
            <v>Kondisi existing jalan : sedang</v>
          </cell>
        </row>
        <row r="3102">
          <cell r="B3102">
            <v>4</v>
          </cell>
          <cell r="D3102" t="str">
            <v>Jarak rata-rata Base Camp ke lokasi pekerjaan</v>
          </cell>
          <cell r="I3102" t="str">
            <v>L</v>
          </cell>
          <cell r="J3102">
            <v>30</v>
          </cell>
          <cell r="K3102" t="str">
            <v>KM</v>
          </cell>
        </row>
        <row r="3103">
          <cell r="B3103">
            <v>5</v>
          </cell>
          <cell r="D3103" t="str">
            <v>Tebal Lapis (ATB) padat</v>
          </cell>
          <cell r="I3103" t="str">
            <v>t</v>
          </cell>
          <cell r="J3103">
            <v>0.04</v>
          </cell>
          <cell r="K3103" t="str">
            <v>M</v>
          </cell>
        </row>
        <row r="3104">
          <cell r="B3104">
            <v>6</v>
          </cell>
          <cell r="D3104" t="str">
            <v>Jam kerja efektif per-hari</v>
          </cell>
          <cell r="I3104" t="str">
            <v>Tk</v>
          </cell>
          <cell r="J3104">
            <v>7</v>
          </cell>
          <cell r="K3104" t="str">
            <v>Jam</v>
          </cell>
        </row>
        <row r="3105">
          <cell r="B3105">
            <v>7</v>
          </cell>
          <cell r="D3105" t="str">
            <v>Faktor kehilanganmaterial :</v>
          </cell>
          <cell r="G3105" t="str">
            <v>- Agregat</v>
          </cell>
          <cell r="I3105" t="str">
            <v>Fh1</v>
          </cell>
          <cell r="J3105">
            <v>1.1000000000000001</v>
          </cell>
          <cell r="K3105" t="str">
            <v>-</v>
          </cell>
        </row>
        <row r="3106">
          <cell r="B3106" t="str">
            <v xml:space="preserve"> </v>
          </cell>
          <cell r="G3106" t="str">
            <v>- Aspal</v>
          </cell>
          <cell r="I3106" t="str">
            <v>Fh2</v>
          </cell>
          <cell r="J3106">
            <v>1.05</v>
          </cell>
          <cell r="K3106" t="str">
            <v>-</v>
          </cell>
        </row>
        <row r="3107">
          <cell r="B3107">
            <v>8</v>
          </cell>
          <cell r="D3107" t="str">
            <v>Komposisi campuran ATB (spesifikasi)  :</v>
          </cell>
        </row>
        <row r="3108">
          <cell r="D3108" t="str">
            <v xml:space="preserve">- Coarse Agregat  </v>
          </cell>
          <cell r="F3108" t="str">
            <v>40 - 60 %</v>
          </cell>
          <cell r="I3108" t="str">
            <v>CA</v>
          </cell>
          <cell r="J3108">
            <v>50</v>
          </cell>
          <cell r="K3108" t="str">
            <v>%</v>
          </cell>
        </row>
        <row r="3109">
          <cell r="D3109" t="str">
            <v>- Fine Agregat</v>
          </cell>
          <cell r="F3109" t="str">
            <v>26 - 49,5 %</v>
          </cell>
          <cell r="I3109" t="str">
            <v>FA</v>
          </cell>
          <cell r="J3109">
            <v>37.75</v>
          </cell>
          <cell r="K3109" t="str">
            <v>%</v>
          </cell>
        </row>
        <row r="3110">
          <cell r="D3110" t="str">
            <v>- Fraksi Filler</v>
          </cell>
          <cell r="F3110" t="str">
            <v>4,5 - 7,5 %</v>
          </cell>
          <cell r="I3110" t="str">
            <v>FF</v>
          </cell>
          <cell r="J3110">
            <v>5.75</v>
          </cell>
          <cell r="K3110" t="str">
            <v>%</v>
          </cell>
        </row>
        <row r="3111">
          <cell r="D3111" t="str">
            <v>- Asphalt</v>
          </cell>
          <cell r="F3111" t="str">
            <v>minimum 5 %</v>
          </cell>
          <cell r="I3111" t="str">
            <v>As</v>
          </cell>
          <cell r="J3111">
            <v>6.5</v>
          </cell>
          <cell r="K3111" t="str">
            <v>%</v>
          </cell>
        </row>
        <row r="3112">
          <cell r="B3112">
            <v>9</v>
          </cell>
          <cell r="D3112" t="str">
            <v>Berat jenis bahan  :</v>
          </cell>
        </row>
        <row r="3113">
          <cell r="D3113" t="str">
            <v>- ATB</v>
          </cell>
          <cell r="I3113" t="str">
            <v>D1</v>
          </cell>
          <cell r="J3113">
            <v>2.2999999999999998</v>
          </cell>
          <cell r="K3113" t="str">
            <v>ton / M3</v>
          </cell>
        </row>
        <row r="3114">
          <cell r="D3114" t="str">
            <v>- Coarse Agregat &amp; Fine Agregat</v>
          </cell>
          <cell r="I3114" t="str">
            <v>D2</v>
          </cell>
          <cell r="J3114">
            <v>1.8</v>
          </cell>
          <cell r="K3114" t="str">
            <v>ton / M3</v>
          </cell>
        </row>
        <row r="3115">
          <cell r="D3115" t="str">
            <v>- Fraksi Filler</v>
          </cell>
          <cell r="I3115" t="str">
            <v>D3</v>
          </cell>
          <cell r="J3115">
            <v>2</v>
          </cell>
          <cell r="K3115" t="str">
            <v>ton / M3</v>
          </cell>
        </row>
        <row r="3116">
          <cell r="D3116" t="str">
            <v>- Asphalt</v>
          </cell>
          <cell r="I3116" t="str">
            <v>D4</v>
          </cell>
          <cell r="J3116">
            <v>1.03</v>
          </cell>
          <cell r="K3116" t="str">
            <v>ton / M3</v>
          </cell>
        </row>
        <row r="3118">
          <cell r="B3118" t="str">
            <v>II.</v>
          </cell>
          <cell r="D3118" t="str">
            <v>METHODE PELAKSANAAN</v>
          </cell>
        </row>
        <row r="3119">
          <cell r="B3119">
            <v>1</v>
          </cell>
          <cell r="D3119" t="str">
            <v xml:space="preserve">Wheel Loader memuat Agregat dan Asphalt ke dalam </v>
          </cell>
        </row>
        <row r="3120">
          <cell r="B3120" t="str">
            <v xml:space="preserve"> </v>
          </cell>
          <cell r="D3120" t="str">
            <v>Cold Bin AMP</v>
          </cell>
        </row>
        <row r="3121">
          <cell r="B3121">
            <v>2</v>
          </cell>
          <cell r="D3121" t="str">
            <v>Agregat dan aspal dicampur dan dipanaskan</v>
          </cell>
        </row>
        <row r="3122">
          <cell r="D3122" t="str">
            <v>dengan AMP untuk dimuat langsung ke dalam</v>
          </cell>
        </row>
        <row r="3123">
          <cell r="B3123" t="str">
            <v xml:space="preserve"> </v>
          </cell>
          <cell r="D3123" t="str">
            <v>Dump Truck dan diangkut ke lokasi pekerjaan</v>
          </cell>
        </row>
        <row r="3124">
          <cell r="B3124">
            <v>3</v>
          </cell>
          <cell r="D3124" t="str">
            <v>Campuran panas ATB dihampar dengan Finisher</v>
          </cell>
        </row>
        <row r="3125">
          <cell r="D3125" t="str">
            <v>dan dipadatkan dengan Tandem &amp; Pneumatic</v>
          </cell>
        </row>
        <row r="3126">
          <cell r="B3126" t="str">
            <v xml:space="preserve"> </v>
          </cell>
          <cell r="D3126" t="str">
            <v>Tire Roller</v>
          </cell>
        </row>
        <row r="3127">
          <cell r="B3127">
            <v>4</v>
          </cell>
          <cell r="D3127" t="str">
            <v>Selama pemadatan, sekelompok  pekerja akan</v>
          </cell>
        </row>
        <row r="3128">
          <cell r="B3128" t="str">
            <v xml:space="preserve"> </v>
          </cell>
          <cell r="D3128" t="str">
            <v>merapikan tepi hamparaan dengan menggunakan</v>
          </cell>
        </row>
        <row r="3129">
          <cell r="B3129" t="str">
            <v xml:space="preserve"> </v>
          </cell>
          <cell r="D3129" t="str">
            <v>Alat Bantu</v>
          </cell>
        </row>
        <row r="3131">
          <cell r="B3131" t="str">
            <v>III.</v>
          </cell>
          <cell r="D3131" t="str">
            <v>PEMAKAIAN BAHAN, ALAT DAN TENAGA</v>
          </cell>
        </row>
        <row r="3133">
          <cell r="B3133" t="str">
            <v xml:space="preserve">   1.</v>
          </cell>
          <cell r="D3133" t="str">
            <v>BAHAN</v>
          </cell>
        </row>
        <row r="3134">
          <cell r="B3134" t="str">
            <v>1.a.</v>
          </cell>
          <cell r="D3134" t="str">
            <v>Agregat Kasar</v>
          </cell>
          <cell r="F3134" t="str">
            <v>= (CA x (D1 x 1 M3) x Fh1) : D2</v>
          </cell>
          <cell r="I3134" t="str">
            <v>(M03)</v>
          </cell>
          <cell r="J3134">
            <v>0.70277777777777772</v>
          </cell>
          <cell r="K3134" t="str">
            <v>M3</v>
          </cell>
        </row>
        <row r="3135">
          <cell r="B3135" t="str">
            <v>1.b.</v>
          </cell>
          <cell r="D3135" t="str">
            <v>Agregat Halus</v>
          </cell>
          <cell r="F3135" t="str">
            <v>= (FA x (D1 x 1 M3) x Fh1) : D2</v>
          </cell>
          <cell r="I3135" t="str">
            <v>(M04)</v>
          </cell>
          <cell r="J3135">
            <v>0.53059722222222216</v>
          </cell>
          <cell r="K3135" t="str">
            <v>M3</v>
          </cell>
        </row>
        <row r="3136">
          <cell r="B3136" t="str">
            <v>1.c.</v>
          </cell>
          <cell r="D3136" t="str">
            <v>Filler</v>
          </cell>
          <cell r="F3136" t="str">
            <v>= (FF x (D1 x 1 M3) x Fh1) x 1000</v>
          </cell>
          <cell r="I3136" t="str">
            <v>(M05)</v>
          </cell>
          <cell r="J3136">
            <v>145.47500000000002</v>
          </cell>
          <cell r="K3136" t="str">
            <v>Kg</v>
          </cell>
        </row>
        <row r="3137">
          <cell r="B3137" t="str">
            <v>1.d.</v>
          </cell>
          <cell r="D3137" t="str">
            <v>Pasir</v>
          </cell>
          <cell r="F3137" t="str">
            <v>= (AS x (D1 x 1 M3) x Fh2) x 1000</v>
          </cell>
          <cell r="I3137" t="str">
            <v>(M10)</v>
          </cell>
          <cell r="J3137">
            <v>156.97499999999999</v>
          </cell>
          <cell r="K3137" t="str">
            <v>Kg</v>
          </cell>
        </row>
        <row r="3139">
          <cell r="B3139" t="str">
            <v>2.</v>
          </cell>
          <cell r="D3139" t="str">
            <v>ALAT</v>
          </cell>
        </row>
        <row r="3140">
          <cell r="B3140" t="str">
            <v>2.a.</v>
          </cell>
          <cell r="D3140" t="str">
            <v>WHEEL LOADER</v>
          </cell>
          <cell r="I3140" t="str">
            <v>(E15)</v>
          </cell>
        </row>
        <row r="3141">
          <cell r="D3141" t="str">
            <v>Kapasitas bucket</v>
          </cell>
          <cell r="I3141" t="str">
            <v>V</v>
          </cell>
          <cell r="J3141">
            <v>1.5</v>
          </cell>
          <cell r="K3141" t="str">
            <v>M3</v>
          </cell>
          <cell r="L3141" t="str">
            <v xml:space="preserve"> Sedang</v>
          </cell>
        </row>
        <row r="3142">
          <cell r="D3142" t="str">
            <v>Faktor bucket</v>
          </cell>
          <cell r="I3142" t="str">
            <v>Fb</v>
          </cell>
          <cell r="J3142">
            <v>0.9</v>
          </cell>
          <cell r="K3142" t="str">
            <v>-</v>
          </cell>
          <cell r="L3142" t="str">
            <v xml:space="preserve"> Pemuatan ringan</v>
          </cell>
        </row>
        <row r="3143">
          <cell r="D3143" t="str">
            <v>Faktor efisiensi alat</v>
          </cell>
          <cell r="I3143" t="str">
            <v>Fa</v>
          </cell>
          <cell r="J3143">
            <v>0.75</v>
          </cell>
          <cell r="K3143" t="str">
            <v>-</v>
          </cell>
          <cell r="L3143" t="str">
            <v xml:space="preserve"> Baik</v>
          </cell>
        </row>
        <row r="3144">
          <cell r="D3144" t="str">
            <v>Waktu Siklus</v>
          </cell>
          <cell r="I3144" t="str">
            <v>Ts1</v>
          </cell>
        </row>
        <row r="3145">
          <cell r="D3145" t="str">
            <v>- Muat</v>
          </cell>
          <cell r="I3145" t="str">
            <v>T1</v>
          </cell>
          <cell r="J3145">
            <v>1.5</v>
          </cell>
          <cell r="K3145" t="str">
            <v>menit</v>
          </cell>
        </row>
        <row r="3146">
          <cell r="D3146" t="str">
            <v>- Lain lain</v>
          </cell>
          <cell r="I3146" t="str">
            <v>T2</v>
          </cell>
          <cell r="J3146">
            <v>0.5</v>
          </cell>
          <cell r="K3146" t="str">
            <v>menit</v>
          </cell>
        </row>
        <row r="3147">
          <cell r="I3147" t="str">
            <v>Ts1</v>
          </cell>
          <cell r="J3147">
            <v>2</v>
          </cell>
          <cell r="K3147" t="str">
            <v>menit</v>
          </cell>
        </row>
        <row r="3149">
          <cell r="D3149" t="str">
            <v xml:space="preserve">Kap. Prod./jam = </v>
          </cell>
          <cell r="F3149" t="str">
            <v>D2 x V x Fb x Fa x 60</v>
          </cell>
          <cell r="I3149" t="str">
            <v>Q1</v>
          </cell>
          <cell r="J3149">
            <v>23.771739130434785</v>
          </cell>
          <cell r="K3149" t="str">
            <v>M3</v>
          </cell>
          <cell r="L3149" t="str">
            <v xml:space="preserve"> </v>
          </cell>
        </row>
        <row r="3150">
          <cell r="F3150" t="str">
            <v>D1 x Ts1</v>
          </cell>
        </row>
        <row r="3152">
          <cell r="D3152" t="str">
            <v>Koefisien Alat / M3</v>
          </cell>
          <cell r="F3152" t="str">
            <v xml:space="preserve"> = 1 : Q1</v>
          </cell>
          <cell r="I3152" t="str">
            <v>(E15)</v>
          </cell>
          <cell r="J3152">
            <v>4.2066758116140829E-2</v>
          </cell>
          <cell r="K3152" t="str">
            <v>Jam</v>
          </cell>
        </row>
        <row r="3154">
          <cell r="B3154" t="str">
            <v>2.b.</v>
          </cell>
          <cell r="D3154" t="str">
            <v>ASPHALT MIXING PLANT</v>
          </cell>
          <cell r="I3154" t="str">
            <v>(E01)</v>
          </cell>
        </row>
        <row r="3155">
          <cell r="D3155" t="str">
            <v>Kapasitas produksi</v>
          </cell>
          <cell r="I3155" t="str">
            <v>V</v>
          </cell>
          <cell r="J3155">
            <v>50</v>
          </cell>
          <cell r="K3155" t="str">
            <v>ton / Jam</v>
          </cell>
        </row>
        <row r="3156">
          <cell r="D3156" t="str">
            <v>Faktor Efisiensi alat</v>
          </cell>
          <cell r="I3156" t="str">
            <v>Fa</v>
          </cell>
          <cell r="J3156">
            <v>0.7</v>
          </cell>
          <cell r="K3156" t="str">
            <v>-</v>
          </cell>
          <cell r="L3156" t="str">
            <v xml:space="preserve"> Normal</v>
          </cell>
        </row>
        <row r="3158">
          <cell r="D3158" t="str">
            <v>Kap.Prod. / jam =</v>
          </cell>
          <cell r="F3158" t="str">
            <v>V x Fa</v>
          </cell>
          <cell r="I3158" t="str">
            <v>Q2</v>
          </cell>
          <cell r="J3158">
            <v>15.217391304347828</v>
          </cell>
          <cell r="K3158" t="str">
            <v>M3</v>
          </cell>
        </row>
        <row r="3159">
          <cell r="F3159" t="str">
            <v xml:space="preserve">D1 </v>
          </cell>
        </row>
        <row r="3161">
          <cell r="D3161" t="str">
            <v>Koefisien Alat / M3</v>
          </cell>
          <cell r="F3161" t="str">
            <v xml:space="preserve"> = 1 : Q2</v>
          </cell>
          <cell r="I3161" t="str">
            <v>(E01)</v>
          </cell>
          <cell r="J3161">
            <v>6.5714285714285711E-2</v>
          </cell>
          <cell r="K3161" t="str">
            <v>Jam</v>
          </cell>
        </row>
        <row r="3163">
          <cell r="L3163" t="str">
            <v>Bersambung</v>
          </cell>
        </row>
        <row r="3164">
          <cell r="B3164" t="str">
            <v xml:space="preserve"> URAIAN ANALISA HARGA SATUAN</v>
          </cell>
        </row>
        <row r="3165">
          <cell r="B3165" t="str">
            <v>ITEM PEMBAYARAN NO.</v>
          </cell>
          <cell r="E3165" t="str">
            <v>:  6.3 (5)</v>
          </cell>
        </row>
        <row r="3166">
          <cell r="B3166" t="str">
            <v xml:space="preserve">JENIS PEKERJAAN                                  </v>
          </cell>
          <cell r="E3166" t="str">
            <v>: ASPHALT TREATED BASE (ATB)</v>
          </cell>
        </row>
        <row r="3167">
          <cell r="B3167" t="str">
            <v>SATUAN PEMBAYARAN</v>
          </cell>
          <cell r="E3167" t="str">
            <v>:  M3</v>
          </cell>
        </row>
        <row r="3169">
          <cell r="B3169" t="str">
            <v>NO.</v>
          </cell>
          <cell r="D3169" t="str">
            <v>U R A I A N</v>
          </cell>
          <cell r="I3169" t="str">
            <v>KODE</v>
          </cell>
          <cell r="J3169" t="str">
            <v>KOEF.</v>
          </cell>
          <cell r="K3169" t="str">
            <v>SATUAN</v>
          </cell>
          <cell r="L3169" t="str">
            <v>KETERANGAN</v>
          </cell>
        </row>
        <row r="3171">
          <cell r="B3171" t="str">
            <v>2.c.</v>
          </cell>
          <cell r="D3171" t="str">
            <v>GENERATOR SET</v>
          </cell>
          <cell r="I3171" t="str">
            <v>(E12)</v>
          </cell>
        </row>
        <row r="3172">
          <cell r="D3172" t="str">
            <v>Kap.Prod. / Jam = SAMA DENGAN AMP</v>
          </cell>
          <cell r="I3172" t="str">
            <v>Q3</v>
          </cell>
          <cell r="J3172">
            <v>15.217391304347828</v>
          </cell>
          <cell r="K3172" t="str">
            <v>M2</v>
          </cell>
        </row>
        <row r="3173">
          <cell r="D3173" t="str">
            <v>Koefisien Alat / M3</v>
          </cell>
          <cell r="F3173" t="str">
            <v xml:space="preserve"> = 1 : Q3</v>
          </cell>
          <cell r="I3173" t="str">
            <v>(E12)</v>
          </cell>
          <cell r="J3173">
            <v>6.5714285714285711E-2</v>
          </cell>
          <cell r="K3173" t="str">
            <v>Jam</v>
          </cell>
        </row>
        <row r="3175">
          <cell r="B3175" t="str">
            <v>2.d.</v>
          </cell>
          <cell r="D3175" t="str">
            <v>DUMP TRUCK</v>
          </cell>
          <cell r="I3175" t="str">
            <v>(E09)</v>
          </cell>
        </row>
        <row r="3176">
          <cell r="D3176" t="str">
            <v>Kapasitas bak</v>
          </cell>
          <cell r="I3176" t="str">
            <v>V</v>
          </cell>
          <cell r="J3176">
            <v>8</v>
          </cell>
          <cell r="K3176" t="str">
            <v>ton</v>
          </cell>
          <cell r="L3176" t="str">
            <v xml:space="preserve"> Sedang</v>
          </cell>
        </row>
        <row r="3177">
          <cell r="D3177" t="str">
            <v>Faktor Efisiensi alat</v>
          </cell>
          <cell r="I3177" t="str">
            <v>Fa</v>
          </cell>
          <cell r="J3177">
            <v>0.75</v>
          </cell>
          <cell r="K3177" t="str">
            <v>-</v>
          </cell>
          <cell r="L3177" t="str">
            <v xml:space="preserve"> Baik</v>
          </cell>
        </row>
        <row r="3178">
          <cell r="D3178" t="str">
            <v>Kecepatan rata-rata bermuatan</v>
          </cell>
          <cell r="I3178" t="str">
            <v>v1</v>
          </cell>
          <cell r="J3178">
            <v>45</v>
          </cell>
          <cell r="K3178" t="str">
            <v>Km / Jam</v>
          </cell>
          <cell r="L3178" t="str">
            <v xml:space="preserve"> Max aman</v>
          </cell>
        </row>
        <row r="3179">
          <cell r="D3179" t="str">
            <v>Kecepatan rata-rata kosong</v>
          </cell>
          <cell r="I3179" t="str">
            <v>v2</v>
          </cell>
          <cell r="J3179">
            <v>60</v>
          </cell>
          <cell r="K3179" t="str">
            <v>Km / Jam</v>
          </cell>
          <cell r="L3179" t="str">
            <v xml:space="preserve"> Max.aman</v>
          </cell>
        </row>
        <row r="3180">
          <cell r="D3180" t="str">
            <v>Kapasitas AMP / batch</v>
          </cell>
          <cell r="I3180" t="str">
            <v>Q2b</v>
          </cell>
          <cell r="J3180">
            <v>0.5</v>
          </cell>
          <cell r="K3180" t="str">
            <v>ton</v>
          </cell>
        </row>
        <row r="3181">
          <cell r="D3181" t="str">
            <v>Waktu menyiapkan 1 batch ATB</v>
          </cell>
          <cell r="I3181" t="str">
            <v>Tb</v>
          </cell>
          <cell r="J3181">
            <v>1</v>
          </cell>
          <cell r="K3181" t="str">
            <v>menit</v>
          </cell>
        </row>
        <row r="3182">
          <cell r="D3182" t="str">
            <v>Waktu Siklus</v>
          </cell>
          <cell r="I3182" t="str">
            <v>Ts2</v>
          </cell>
        </row>
        <row r="3183">
          <cell r="D3183" t="str">
            <v xml:space="preserve">- Mengisi Bak </v>
          </cell>
          <cell r="F3183" t="str">
            <v>= (V : Q2b) x Tb</v>
          </cell>
          <cell r="I3183" t="str">
            <v>T1</v>
          </cell>
          <cell r="J3183">
            <v>16</v>
          </cell>
          <cell r="K3183" t="str">
            <v>menit</v>
          </cell>
        </row>
        <row r="3184">
          <cell r="D3184" t="str">
            <v>- Angkut</v>
          </cell>
          <cell r="F3184" t="str">
            <v>= (L : v1) x 60 menit</v>
          </cell>
          <cell r="I3184" t="str">
            <v>T2</v>
          </cell>
          <cell r="J3184">
            <v>40</v>
          </cell>
          <cell r="K3184" t="str">
            <v>menit</v>
          </cell>
        </row>
        <row r="3185">
          <cell r="D3185" t="str">
            <v>- Tunggu + dump + Putar</v>
          </cell>
          <cell r="I3185" t="str">
            <v>T3</v>
          </cell>
          <cell r="J3185">
            <v>15</v>
          </cell>
          <cell r="K3185" t="str">
            <v>menit</v>
          </cell>
        </row>
        <row r="3186">
          <cell r="D3186" t="str">
            <v>- Kembali</v>
          </cell>
          <cell r="F3186" t="str">
            <v>= (L : v2) x 60 menit</v>
          </cell>
          <cell r="I3186" t="str">
            <v>T4</v>
          </cell>
          <cell r="J3186">
            <v>30</v>
          </cell>
          <cell r="K3186" t="str">
            <v>menit</v>
          </cell>
        </row>
        <row r="3187">
          <cell r="I3187" t="str">
            <v>Ts2</v>
          </cell>
          <cell r="J3187">
            <v>101</v>
          </cell>
          <cell r="K3187" t="str">
            <v>menit</v>
          </cell>
        </row>
        <row r="3189">
          <cell r="D3189" t="str">
            <v>Kap.Prod. / jam =</v>
          </cell>
          <cell r="F3189" t="str">
            <v>V x Fa x 60</v>
          </cell>
          <cell r="I3189" t="str">
            <v>Q4</v>
          </cell>
          <cell r="J3189">
            <v>1.5497201894102455</v>
          </cell>
          <cell r="K3189" t="str">
            <v>M3</v>
          </cell>
        </row>
        <row r="3190">
          <cell r="F3190" t="str">
            <v>D1 x Ts2</v>
          </cell>
        </row>
        <row r="3192">
          <cell r="D3192" t="str">
            <v>Koefisien Alat / M3</v>
          </cell>
          <cell r="F3192" t="str">
            <v xml:space="preserve"> = 1 : Q4</v>
          </cell>
          <cell r="I3192" t="str">
            <v>(E09)</v>
          </cell>
          <cell r="J3192">
            <v>0.64527777777777773</v>
          </cell>
          <cell r="K3192" t="str">
            <v>Jam</v>
          </cell>
        </row>
        <row r="3194">
          <cell r="B3194" t="str">
            <v>2.e.</v>
          </cell>
          <cell r="D3194" t="str">
            <v>ASPHALT FINISHER</v>
          </cell>
          <cell r="F3194" t="str">
            <v xml:space="preserve"> </v>
          </cell>
          <cell r="I3194" t="str">
            <v>(E02)</v>
          </cell>
        </row>
        <row r="3195">
          <cell r="D3195" t="str">
            <v>Kapasitas produksi</v>
          </cell>
          <cell r="I3195" t="str">
            <v>V</v>
          </cell>
          <cell r="J3195">
            <v>40</v>
          </cell>
          <cell r="K3195" t="str">
            <v>ton / Jam</v>
          </cell>
        </row>
        <row r="3196">
          <cell r="D3196" t="str">
            <v>Faktor efisiensi alat</v>
          </cell>
          <cell r="I3196" t="str">
            <v>Fa</v>
          </cell>
          <cell r="J3196">
            <v>0.75</v>
          </cell>
          <cell r="K3196" t="str">
            <v>-</v>
          </cell>
        </row>
        <row r="3198">
          <cell r="D3198" t="str">
            <v>Kap.Prod. / jam =</v>
          </cell>
          <cell r="F3198" t="str">
            <v xml:space="preserve">V x Fa </v>
          </cell>
          <cell r="I3198" t="str">
            <v>Q5</v>
          </cell>
          <cell r="J3198">
            <v>13.043478260869566</v>
          </cell>
          <cell r="K3198" t="str">
            <v>M3</v>
          </cell>
        </row>
        <row r="3199">
          <cell r="F3199" t="str">
            <v xml:space="preserve">D1  </v>
          </cell>
        </row>
        <row r="3200">
          <cell r="D3200" t="str">
            <v>Koefisien Alat / M3</v>
          </cell>
          <cell r="F3200" t="str">
            <v xml:space="preserve"> = 1 : Q5</v>
          </cell>
          <cell r="I3200" t="str">
            <v>(E02)</v>
          </cell>
          <cell r="J3200">
            <v>7.6666666666666661E-2</v>
          </cell>
          <cell r="K3200" t="str">
            <v>Jam</v>
          </cell>
          <cell r="L3200" t="str">
            <v xml:space="preserve"> </v>
          </cell>
        </row>
        <row r="3202">
          <cell r="B3202" t="str">
            <v>2.f.</v>
          </cell>
          <cell r="D3202" t="str">
            <v>TANDEM ROLLER</v>
          </cell>
          <cell r="I3202" t="str">
            <v>(E17)</v>
          </cell>
        </row>
        <row r="3203">
          <cell r="B3203" t="str">
            <v xml:space="preserve"> </v>
          </cell>
          <cell r="D3203" t="str">
            <v>Kecepatan rata-rata alat</v>
          </cell>
          <cell r="I3203" t="str">
            <v>v</v>
          </cell>
          <cell r="J3203">
            <v>5</v>
          </cell>
          <cell r="K3203" t="str">
            <v>Km / Jam</v>
          </cell>
        </row>
        <row r="3204">
          <cell r="D3204" t="str">
            <v>Lebar efektif pemadatan</v>
          </cell>
          <cell r="I3204" t="str">
            <v>b</v>
          </cell>
          <cell r="J3204">
            <v>1.5</v>
          </cell>
          <cell r="K3204" t="str">
            <v>M</v>
          </cell>
        </row>
        <row r="3205">
          <cell r="D3205" t="str">
            <v>Jumlah lintasan</v>
          </cell>
          <cell r="I3205" t="str">
            <v>n</v>
          </cell>
          <cell r="J3205">
            <v>6</v>
          </cell>
          <cell r="K3205" t="str">
            <v>lintasan</v>
          </cell>
        </row>
        <row r="3206">
          <cell r="D3206" t="str">
            <v>Faktor Efisiensi alat</v>
          </cell>
          <cell r="I3206" t="str">
            <v>Fa</v>
          </cell>
          <cell r="J3206">
            <v>0.75</v>
          </cell>
          <cell r="K3206" t="str">
            <v>-</v>
          </cell>
        </row>
        <row r="3208">
          <cell r="C3208" t="str">
            <v xml:space="preserve"> </v>
          </cell>
          <cell r="D3208" t="str">
            <v xml:space="preserve">Kap. Prod./jam = </v>
          </cell>
          <cell r="F3208" t="str">
            <v>(v x 1000) x b x t x Fa</v>
          </cell>
          <cell r="I3208" t="str">
            <v>Q6</v>
          </cell>
          <cell r="J3208">
            <v>37.5</v>
          </cell>
          <cell r="K3208" t="str">
            <v>M3</v>
          </cell>
        </row>
        <row r="3209">
          <cell r="F3209" t="str">
            <v>n</v>
          </cell>
        </row>
        <row r="3210">
          <cell r="D3210" t="str">
            <v>Koefisien Alat / M3</v>
          </cell>
          <cell r="F3210" t="str">
            <v xml:space="preserve"> = 1 : Q6</v>
          </cell>
          <cell r="I3210" t="str">
            <v>(E17)</v>
          </cell>
          <cell r="J3210">
            <v>2.6666666666666668E-2</v>
          </cell>
          <cell r="K3210" t="str">
            <v>Jam</v>
          </cell>
        </row>
        <row r="3211">
          <cell r="D3211" t="str">
            <v xml:space="preserve"> </v>
          </cell>
        </row>
        <row r="3212">
          <cell r="B3212" t="str">
            <v>2.g.</v>
          </cell>
          <cell r="D3212" t="str">
            <v>PNEUMATIC TYRE ROLLER</v>
          </cell>
          <cell r="I3212" t="str">
            <v>(E18)</v>
          </cell>
        </row>
        <row r="3213">
          <cell r="D3213" t="str">
            <v>Kecepatan rata-rata</v>
          </cell>
          <cell r="I3213" t="str">
            <v>v</v>
          </cell>
          <cell r="J3213">
            <v>5</v>
          </cell>
          <cell r="K3213" t="str">
            <v>KM / Jam</v>
          </cell>
        </row>
        <row r="3214">
          <cell r="D3214" t="str">
            <v>Lebar efektif pemadatan</v>
          </cell>
          <cell r="I3214" t="str">
            <v>b</v>
          </cell>
          <cell r="J3214">
            <v>1.5</v>
          </cell>
          <cell r="K3214" t="str">
            <v>M</v>
          </cell>
        </row>
        <row r="3215">
          <cell r="D3215" t="str">
            <v>Jumlah lintasan</v>
          </cell>
          <cell r="I3215" t="str">
            <v>n</v>
          </cell>
          <cell r="J3215">
            <v>8</v>
          </cell>
          <cell r="K3215" t="str">
            <v>lintasan</v>
          </cell>
        </row>
        <row r="3216">
          <cell r="D3216" t="str">
            <v>Faktor Efisiensi alat</v>
          </cell>
          <cell r="I3216" t="str">
            <v>Fa</v>
          </cell>
          <cell r="J3216">
            <v>0.75</v>
          </cell>
          <cell r="K3216" t="str">
            <v>-</v>
          </cell>
          <cell r="L3216" t="str">
            <v xml:space="preserve"> Baik</v>
          </cell>
        </row>
        <row r="3218">
          <cell r="D3218" t="str">
            <v>Kap.Prod. / jam =</v>
          </cell>
          <cell r="F3218" t="str">
            <v>(v x 1000) x b x t x Fa</v>
          </cell>
          <cell r="I3218" t="str">
            <v>Q7</v>
          </cell>
          <cell r="J3218">
            <v>28.125</v>
          </cell>
          <cell r="K3218" t="str">
            <v>M3</v>
          </cell>
        </row>
        <row r="3219">
          <cell r="F3219" t="str">
            <v>n</v>
          </cell>
        </row>
        <row r="3221">
          <cell r="D3221" t="str">
            <v>Koefisien Alat / M3</v>
          </cell>
          <cell r="F3221" t="str">
            <v xml:space="preserve"> = 1 : Q7</v>
          </cell>
          <cell r="I3221" t="str">
            <v>(E18)</v>
          </cell>
          <cell r="J3221">
            <v>3.5555555555555556E-2</v>
          </cell>
          <cell r="K3221" t="str">
            <v>Jam</v>
          </cell>
        </row>
        <row r="3223">
          <cell r="B3223" t="str">
            <v>2.h.</v>
          </cell>
          <cell r="D3223" t="str">
            <v>ALAT BANTU</v>
          </cell>
        </row>
        <row r="3224">
          <cell r="D3224" t="str">
            <v>diperlukan :</v>
          </cell>
          <cell r="L3224" t="str">
            <v xml:space="preserve"> Lump Sum</v>
          </cell>
        </row>
        <row r="3225">
          <cell r="D3225" t="str">
            <v>- Kereta dorong   = 2 buah</v>
          </cell>
        </row>
        <row r="3226">
          <cell r="D3226" t="str">
            <v>- Sekop                = 3 buah</v>
          </cell>
        </row>
        <row r="3227">
          <cell r="D3227" t="str">
            <v>- Garpu                = 2 buah</v>
          </cell>
        </row>
        <row r="3228">
          <cell r="D3228" t="str">
            <v>- Tongkat Kontrol ketebalan hanparan</v>
          </cell>
        </row>
        <row r="3230">
          <cell r="B3230" t="str">
            <v xml:space="preserve">   3.</v>
          </cell>
          <cell r="D3230" t="str">
            <v>TENAGA</v>
          </cell>
        </row>
        <row r="3231">
          <cell r="D3231" t="str">
            <v>Produksi menentukan : ASPHALT MIXING PLANT (AMP)</v>
          </cell>
          <cell r="I3231" t="str">
            <v>Q2</v>
          </cell>
          <cell r="J3231">
            <v>15.217391304347828</v>
          </cell>
          <cell r="K3231" t="str">
            <v>M3/Jam</v>
          </cell>
        </row>
        <row r="3232">
          <cell r="D3232" t="str">
            <v>Produksi ATB / hari  =  Tk x Q2</v>
          </cell>
          <cell r="I3232" t="str">
            <v>Qt</v>
          </cell>
          <cell r="J3232">
            <v>106.5217391304348</v>
          </cell>
          <cell r="K3232" t="str">
            <v>M3</v>
          </cell>
        </row>
        <row r="3233">
          <cell r="D3233" t="str">
            <v>Kebutuhan tenaga :</v>
          </cell>
        </row>
        <row r="3234">
          <cell r="E3234" t="str">
            <v>-</v>
          </cell>
          <cell r="F3234" t="str">
            <v>Pekerja</v>
          </cell>
          <cell r="I3234" t="str">
            <v>P</v>
          </cell>
          <cell r="J3234">
            <v>5</v>
          </cell>
          <cell r="K3234" t="str">
            <v>orang</v>
          </cell>
        </row>
        <row r="3235">
          <cell r="E3235" t="str">
            <v>-</v>
          </cell>
          <cell r="F3235" t="str">
            <v>Mandor</v>
          </cell>
          <cell r="I3235" t="str">
            <v>M</v>
          </cell>
          <cell r="J3235">
            <v>1</v>
          </cell>
          <cell r="K3235" t="str">
            <v>orang</v>
          </cell>
        </row>
        <row r="3237">
          <cell r="D3237" t="str">
            <v>Koefisien Tenaga / M3     :</v>
          </cell>
        </row>
        <row r="3238">
          <cell r="E3238" t="str">
            <v>-</v>
          </cell>
          <cell r="F3238" t="str">
            <v>Pekerja</v>
          </cell>
          <cell r="G3238" t="str">
            <v>= (Tk x P) / Qt</v>
          </cell>
          <cell r="I3238" t="str">
            <v>(L01)</v>
          </cell>
          <cell r="J3238">
            <v>0.32857142857142851</v>
          </cell>
          <cell r="K3238" t="str">
            <v>Jam</v>
          </cell>
        </row>
        <row r="3239">
          <cell r="E3239" t="str">
            <v>-</v>
          </cell>
          <cell r="F3239" t="str">
            <v>Mandor</v>
          </cell>
          <cell r="G3239" t="str">
            <v>= (Tk x M) / Qt</v>
          </cell>
          <cell r="I3239" t="str">
            <v>(L03)</v>
          </cell>
          <cell r="J3239">
            <v>6.5714285714285711E-2</v>
          </cell>
          <cell r="K3239" t="str">
            <v>Jam</v>
          </cell>
        </row>
        <row r="3241">
          <cell r="B3241" t="str">
            <v>4.</v>
          </cell>
          <cell r="D3241" t="str">
            <v>HARGA DASAR SATUAN UPAH, BAHAN DAN ALAT</v>
          </cell>
        </row>
        <row r="3242">
          <cell r="D3242" t="str">
            <v>Lihat lampiran.</v>
          </cell>
        </row>
        <row r="3245">
          <cell r="B3245" t="str">
            <v xml:space="preserve"> URAIAN ANALISA HARGA SATUAN</v>
          </cell>
        </row>
        <row r="3246">
          <cell r="B3246" t="str">
            <v>ITEM PEMBAYARAN NO.</v>
          </cell>
          <cell r="E3246" t="str">
            <v>:  6.3 (5)a.</v>
          </cell>
        </row>
        <row r="3247">
          <cell r="B3247" t="str">
            <v>JENIS PEKERJAAN</v>
          </cell>
          <cell r="E3247" t="str">
            <v>: ASPHALT TREATED BASE LEV. (ATBL)</v>
          </cell>
        </row>
        <row r="3248">
          <cell r="B3248" t="str">
            <v>SATUAN PEMBAYARAN</v>
          </cell>
          <cell r="E3248" t="str">
            <v>: TON</v>
          </cell>
        </row>
        <row r="3250">
          <cell r="B3250" t="str">
            <v>NO.</v>
          </cell>
          <cell r="D3250" t="str">
            <v>U R A I A N</v>
          </cell>
          <cell r="I3250" t="str">
            <v>KODE</v>
          </cell>
          <cell r="J3250" t="str">
            <v>KOEF.</v>
          </cell>
          <cell r="K3250" t="str">
            <v>SATUAN</v>
          </cell>
          <cell r="L3250" t="str">
            <v>KETERANGAN</v>
          </cell>
        </row>
        <row r="3252">
          <cell r="B3252" t="str">
            <v>I.</v>
          </cell>
          <cell r="D3252" t="str">
            <v>ASUMSI</v>
          </cell>
        </row>
        <row r="3253">
          <cell r="B3253">
            <v>1</v>
          </cell>
          <cell r="D3253" t="str">
            <v>Menggunakan alat berat (cara mekanik)</v>
          </cell>
        </row>
        <row r="3254">
          <cell r="B3254">
            <v>2</v>
          </cell>
          <cell r="D3254" t="str">
            <v>Lokasi pekerjaan : sepanjang jalan</v>
          </cell>
        </row>
        <row r="3255">
          <cell r="B3255">
            <v>3</v>
          </cell>
          <cell r="D3255" t="str">
            <v>Kondisi existing jalan : sedang</v>
          </cell>
        </row>
        <row r="3256">
          <cell r="B3256">
            <v>4</v>
          </cell>
          <cell r="D3256" t="str">
            <v>Jarak rata-rata Base Camp ke lokasi pekerjaan</v>
          </cell>
          <cell r="I3256" t="str">
            <v>L</v>
          </cell>
          <cell r="J3256">
            <v>30</v>
          </cell>
          <cell r="K3256" t="str">
            <v>KM</v>
          </cell>
        </row>
        <row r="3257">
          <cell r="B3257">
            <v>5</v>
          </cell>
          <cell r="D3257" t="str">
            <v>Tebal Lapis (ATB) padat</v>
          </cell>
          <cell r="I3257" t="str">
            <v>t</v>
          </cell>
          <cell r="J3257">
            <v>0.03</v>
          </cell>
          <cell r="K3257" t="str">
            <v>M</v>
          </cell>
        </row>
        <row r="3258">
          <cell r="B3258">
            <v>6</v>
          </cell>
          <cell r="D3258" t="str">
            <v>Jam kerja efektif per-hari</v>
          </cell>
          <cell r="I3258" t="str">
            <v>Tk</v>
          </cell>
          <cell r="J3258">
            <v>7</v>
          </cell>
          <cell r="K3258" t="str">
            <v>Jam</v>
          </cell>
        </row>
        <row r="3259">
          <cell r="B3259">
            <v>7</v>
          </cell>
          <cell r="D3259" t="str">
            <v>Faktor kehilanganmaterial :</v>
          </cell>
          <cell r="G3259" t="str">
            <v>- Agregat</v>
          </cell>
          <cell r="I3259" t="str">
            <v>Fh1</v>
          </cell>
          <cell r="J3259">
            <v>1.1000000000000001</v>
          </cell>
          <cell r="K3259" t="str">
            <v>-</v>
          </cell>
        </row>
        <row r="3260">
          <cell r="B3260" t="str">
            <v xml:space="preserve"> </v>
          </cell>
          <cell r="G3260" t="str">
            <v>- Aspal</v>
          </cell>
          <cell r="I3260" t="str">
            <v>Fh2</v>
          </cell>
          <cell r="J3260">
            <v>1.05</v>
          </cell>
          <cell r="K3260" t="str">
            <v>-</v>
          </cell>
        </row>
        <row r="3261">
          <cell r="B3261">
            <v>8</v>
          </cell>
          <cell r="D3261" t="str">
            <v>Komposisi campuran ATB (spesifikasi)  :</v>
          </cell>
        </row>
        <row r="3262">
          <cell r="D3262" t="str">
            <v xml:space="preserve">- Coarse Agregat  </v>
          </cell>
          <cell r="F3262" t="str">
            <v>40 -60 %</v>
          </cell>
          <cell r="I3262" t="str">
            <v>CA</v>
          </cell>
          <cell r="J3262">
            <v>50</v>
          </cell>
          <cell r="K3262" t="str">
            <v>%</v>
          </cell>
        </row>
        <row r="3263">
          <cell r="D3263" t="str">
            <v>- Fine Agregat</v>
          </cell>
          <cell r="F3263" t="str">
            <v>26 - 49,5 %</v>
          </cell>
          <cell r="I3263" t="str">
            <v>FA</v>
          </cell>
          <cell r="J3263">
            <v>37.75</v>
          </cell>
          <cell r="K3263" t="str">
            <v>%</v>
          </cell>
        </row>
        <row r="3264">
          <cell r="D3264" t="str">
            <v>- Fraksi Filler</v>
          </cell>
          <cell r="F3264" t="str">
            <v>4,5 - 7,5 %</v>
          </cell>
          <cell r="I3264" t="str">
            <v>FF</v>
          </cell>
          <cell r="J3264">
            <v>5.75</v>
          </cell>
          <cell r="K3264" t="str">
            <v>%</v>
          </cell>
        </row>
        <row r="3265">
          <cell r="D3265" t="str">
            <v>- Asphalt</v>
          </cell>
          <cell r="F3265" t="str">
            <v>minimum 6,0 %</v>
          </cell>
          <cell r="I3265" t="str">
            <v>As</v>
          </cell>
          <cell r="J3265">
            <v>6.5</v>
          </cell>
          <cell r="K3265" t="str">
            <v>%</v>
          </cell>
        </row>
        <row r="3266">
          <cell r="B3266">
            <v>9</v>
          </cell>
          <cell r="D3266" t="str">
            <v>Berat jenis bahan  :</v>
          </cell>
        </row>
        <row r="3267">
          <cell r="D3267" t="str">
            <v>- ATB</v>
          </cell>
          <cell r="I3267" t="str">
            <v>D1</v>
          </cell>
          <cell r="J3267">
            <v>2.2999999999999998</v>
          </cell>
          <cell r="K3267" t="str">
            <v>ton / M3</v>
          </cell>
        </row>
        <row r="3268">
          <cell r="D3268" t="str">
            <v>- Coarse Agregat &amp; Fine Agregat</v>
          </cell>
          <cell r="I3268" t="str">
            <v>D2</v>
          </cell>
          <cell r="J3268">
            <v>1.8</v>
          </cell>
          <cell r="K3268" t="str">
            <v>ton / M3</v>
          </cell>
        </row>
        <row r="3269">
          <cell r="D3269" t="str">
            <v>- Fraksi Filler</v>
          </cell>
          <cell r="I3269" t="str">
            <v>D3</v>
          </cell>
          <cell r="J3269">
            <v>2</v>
          </cell>
          <cell r="K3269" t="str">
            <v>ton / M3</v>
          </cell>
        </row>
        <row r="3270">
          <cell r="D3270" t="str">
            <v>- Asphalt</v>
          </cell>
          <cell r="I3270" t="str">
            <v>D4</v>
          </cell>
          <cell r="J3270">
            <v>1</v>
          </cell>
          <cell r="K3270" t="str">
            <v>ton / M3</v>
          </cell>
        </row>
        <row r="3272">
          <cell r="B3272" t="str">
            <v>II.</v>
          </cell>
          <cell r="D3272" t="str">
            <v>METHODE PELAKSANAAN</v>
          </cell>
        </row>
        <row r="3273">
          <cell r="B3273">
            <v>1</v>
          </cell>
          <cell r="D3273" t="str">
            <v xml:space="preserve">Wheel Loader memuat Agregat dan Asphalt ke dalam </v>
          </cell>
        </row>
        <row r="3274">
          <cell r="B3274" t="str">
            <v xml:space="preserve"> </v>
          </cell>
          <cell r="D3274" t="str">
            <v>Cold Bin AMP</v>
          </cell>
        </row>
        <row r="3275">
          <cell r="B3275">
            <v>2</v>
          </cell>
          <cell r="D3275" t="str">
            <v>Agregat dan aspal dicampur dan dipanaskan</v>
          </cell>
        </row>
        <row r="3276">
          <cell r="D3276" t="str">
            <v>dengan AMP untuk dimuat langsung ke dalam</v>
          </cell>
        </row>
        <row r="3277">
          <cell r="B3277" t="str">
            <v xml:space="preserve"> </v>
          </cell>
          <cell r="D3277" t="str">
            <v>Dump Truck dan diangkut ke lokasi pekerjaan</v>
          </cell>
        </row>
        <row r="3278">
          <cell r="B3278">
            <v>3</v>
          </cell>
          <cell r="D3278" t="str">
            <v>Campuran panas ATBL dihampar dengan Finisher</v>
          </cell>
        </row>
        <row r="3279">
          <cell r="D3279" t="str">
            <v>dan dipadatkan dengan Tandem &amp; Pneumatic</v>
          </cell>
        </row>
        <row r="3280">
          <cell r="B3280" t="str">
            <v xml:space="preserve"> </v>
          </cell>
          <cell r="D3280" t="str">
            <v>Tire Roller</v>
          </cell>
        </row>
        <row r="3281">
          <cell r="B3281">
            <v>4</v>
          </cell>
          <cell r="D3281" t="str">
            <v>Selama pemadatan, sekelompok  pekerja akan</v>
          </cell>
        </row>
        <row r="3282">
          <cell r="B3282" t="str">
            <v xml:space="preserve"> </v>
          </cell>
          <cell r="D3282" t="str">
            <v>merapikan tepi hamparaan dengan menggunakan</v>
          </cell>
        </row>
        <row r="3283">
          <cell r="B3283" t="str">
            <v xml:space="preserve"> </v>
          </cell>
          <cell r="D3283" t="str">
            <v>Alat Bantu</v>
          </cell>
        </row>
        <row r="3285">
          <cell r="B3285" t="str">
            <v>III.</v>
          </cell>
          <cell r="D3285" t="str">
            <v>PEMAKAIAN BAHAN, ALAT DAN TENAGA</v>
          </cell>
        </row>
        <row r="3287">
          <cell r="B3287" t="str">
            <v xml:space="preserve">   1.</v>
          </cell>
          <cell r="D3287" t="str">
            <v>BAHAN</v>
          </cell>
        </row>
        <row r="3288">
          <cell r="B3288" t="str">
            <v>1.a.</v>
          </cell>
          <cell r="D3288" t="str">
            <v>Agregat Kasar</v>
          </cell>
          <cell r="F3288" t="str">
            <v>= (CA x ( 1 TON) x Fh1) : D2</v>
          </cell>
          <cell r="I3288" t="str">
            <v>(M03)</v>
          </cell>
          <cell r="J3288">
            <v>0.30555555555555558</v>
          </cell>
          <cell r="K3288" t="str">
            <v>M3</v>
          </cell>
        </row>
        <row r="3289">
          <cell r="B3289" t="str">
            <v>1.b.</v>
          </cell>
          <cell r="D3289" t="str">
            <v>Agregat Halus</v>
          </cell>
          <cell r="F3289" t="str">
            <v>= (FA x ( 1 TON) x Fh1) : D2</v>
          </cell>
          <cell r="I3289" t="str">
            <v>(M04)</v>
          </cell>
          <cell r="J3289">
            <v>0.23069444444444448</v>
          </cell>
          <cell r="K3289" t="str">
            <v>M3</v>
          </cell>
        </row>
        <row r="3290">
          <cell r="B3290" t="str">
            <v>1.c.</v>
          </cell>
          <cell r="D3290" t="str">
            <v>Filler</v>
          </cell>
          <cell r="F3290" t="str">
            <v>= (FF x ( 1 TON x Fh1) x 1000</v>
          </cell>
          <cell r="I3290" t="str">
            <v>(M05)</v>
          </cell>
          <cell r="J3290">
            <v>63.250000000000014</v>
          </cell>
          <cell r="K3290" t="str">
            <v>Kg</v>
          </cell>
        </row>
        <row r="3291">
          <cell r="B3291" t="str">
            <v>1.d.</v>
          </cell>
          <cell r="D3291" t="str">
            <v>Pasir</v>
          </cell>
          <cell r="F3291" t="str">
            <v>= (AS x (1 TON) x Fh2) x 1000</v>
          </cell>
          <cell r="I3291" t="str">
            <v>(M10)</v>
          </cell>
          <cell r="J3291">
            <v>68.25</v>
          </cell>
          <cell r="K3291" t="str">
            <v>Kg</v>
          </cell>
        </row>
        <row r="3293">
          <cell r="B3293" t="str">
            <v>2.</v>
          </cell>
          <cell r="D3293" t="str">
            <v>ALAT</v>
          </cell>
        </row>
        <row r="3294">
          <cell r="B3294" t="str">
            <v>2.a.</v>
          </cell>
          <cell r="D3294" t="str">
            <v>WHEEL LOADER</v>
          </cell>
          <cell r="I3294" t="str">
            <v>(E15)</v>
          </cell>
        </row>
        <row r="3295">
          <cell r="D3295" t="str">
            <v>Kapasitas bucket</v>
          </cell>
          <cell r="I3295" t="str">
            <v>V</v>
          </cell>
          <cell r="J3295">
            <v>1.5</v>
          </cell>
          <cell r="K3295" t="str">
            <v>M3</v>
          </cell>
          <cell r="L3295" t="str">
            <v xml:space="preserve"> Sedang</v>
          </cell>
        </row>
        <row r="3296">
          <cell r="D3296" t="str">
            <v>Faktor bucket</v>
          </cell>
          <cell r="I3296" t="str">
            <v>Fb</v>
          </cell>
          <cell r="J3296">
            <v>0.9</v>
          </cell>
          <cell r="K3296" t="str">
            <v>-</v>
          </cell>
          <cell r="L3296" t="str">
            <v xml:space="preserve"> Pemuatan ringan</v>
          </cell>
        </row>
        <row r="3297">
          <cell r="D3297" t="str">
            <v>Faktor efisiensi alat</v>
          </cell>
          <cell r="I3297" t="str">
            <v>Fa</v>
          </cell>
          <cell r="J3297">
            <v>0.75</v>
          </cell>
          <cell r="K3297" t="str">
            <v>-</v>
          </cell>
          <cell r="L3297" t="str">
            <v xml:space="preserve"> Baik</v>
          </cell>
        </row>
        <row r="3298">
          <cell r="D3298" t="str">
            <v>Waktu Siklus</v>
          </cell>
          <cell r="I3298" t="str">
            <v>Ts1</v>
          </cell>
        </row>
        <row r="3299">
          <cell r="D3299" t="str">
            <v>- Muat</v>
          </cell>
          <cell r="I3299" t="str">
            <v>T1</v>
          </cell>
          <cell r="J3299">
            <v>1.5</v>
          </cell>
          <cell r="K3299" t="str">
            <v>menit</v>
          </cell>
        </row>
        <row r="3300">
          <cell r="D3300" t="str">
            <v>- Lain lain</v>
          </cell>
          <cell r="I3300" t="str">
            <v>T2</v>
          </cell>
          <cell r="J3300">
            <v>0.5</v>
          </cell>
          <cell r="K3300" t="str">
            <v>menit</v>
          </cell>
        </row>
        <row r="3301">
          <cell r="I3301" t="str">
            <v>Ts1</v>
          </cell>
          <cell r="J3301">
            <v>2</v>
          </cell>
          <cell r="K3301" t="str">
            <v>menit</v>
          </cell>
        </row>
        <row r="3303">
          <cell r="D3303" t="str">
            <v xml:space="preserve">Kap. Prod./jam = </v>
          </cell>
          <cell r="F3303" t="str">
            <v>D2 x V x Fb x Fa x 60 x D1</v>
          </cell>
          <cell r="I3303" t="str">
            <v>Q1</v>
          </cell>
          <cell r="J3303">
            <v>54.675000000000004</v>
          </cell>
          <cell r="K3303" t="str">
            <v>M3</v>
          </cell>
          <cell r="L3303" t="str">
            <v xml:space="preserve"> </v>
          </cell>
        </row>
        <row r="3304">
          <cell r="F3304" t="str">
            <v>D1 x Ts1</v>
          </cell>
        </row>
        <row r="3306">
          <cell r="D3306" t="str">
            <v>Koefisien Alat / M3</v>
          </cell>
          <cell r="F3306" t="str">
            <v xml:space="preserve"> = 1 : Q1</v>
          </cell>
          <cell r="I3306" t="str">
            <v>(E15)</v>
          </cell>
          <cell r="J3306">
            <v>1.8289894833104708E-2</v>
          </cell>
          <cell r="K3306" t="str">
            <v>Jam</v>
          </cell>
        </row>
        <row r="3308">
          <cell r="B3308" t="str">
            <v>2.b.</v>
          </cell>
          <cell r="D3308" t="str">
            <v>ASPHALT MIXING PLANT</v>
          </cell>
          <cell r="I3308" t="str">
            <v>(E01)</v>
          </cell>
        </row>
        <row r="3309">
          <cell r="D3309" t="str">
            <v>Kapasitas produksi</v>
          </cell>
          <cell r="I3309" t="str">
            <v>V</v>
          </cell>
          <cell r="J3309">
            <v>50</v>
          </cell>
          <cell r="K3309" t="str">
            <v>ton / Jam</v>
          </cell>
        </row>
        <row r="3310">
          <cell r="D3310" t="str">
            <v>Faktor Efisiensi alat</v>
          </cell>
          <cell r="I3310" t="str">
            <v>Fa</v>
          </cell>
          <cell r="J3310">
            <v>0.7</v>
          </cell>
          <cell r="K3310" t="str">
            <v>-</v>
          </cell>
          <cell r="L3310" t="str">
            <v xml:space="preserve"> Normal</v>
          </cell>
        </row>
        <row r="3312">
          <cell r="D3312" t="str">
            <v>Kap.Prod. / jam =</v>
          </cell>
          <cell r="F3312" t="str">
            <v>V x Fa</v>
          </cell>
          <cell r="I3312" t="str">
            <v>Q2</v>
          </cell>
          <cell r="J3312">
            <v>35</v>
          </cell>
          <cell r="K3312" t="str">
            <v>M3</v>
          </cell>
        </row>
        <row r="3315">
          <cell r="D3315" t="str">
            <v>Koefisien Alat / M3</v>
          </cell>
          <cell r="F3315" t="str">
            <v xml:space="preserve"> = 1 : Q2</v>
          </cell>
          <cell r="I3315" t="str">
            <v>(E01)</v>
          </cell>
          <cell r="J3315">
            <v>2.8571428571428571E-2</v>
          </cell>
          <cell r="K3315" t="str">
            <v>Jam</v>
          </cell>
        </row>
        <row r="3317">
          <cell r="L3317" t="str">
            <v>Bersambung</v>
          </cell>
        </row>
        <row r="3318">
          <cell r="B3318" t="str">
            <v xml:space="preserve"> URAIAN ANALISA HARGA SATUAN</v>
          </cell>
        </row>
        <row r="3319">
          <cell r="B3319" t="str">
            <v>ITEM PEMBAYARAN NO.</v>
          </cell>
          <cell r="E3319" t="str">
            <v>:  6.3 (5)a.</v>
          </cell>
        </row>
        <row r="3320">
          <cell r="B3320" t="str">
            <v xml:space="preserve">JENIS PEKERJAAN                                  </v>
          </cell>
          <cell r="E3320" t="str">
            <v>: ASPHALT TREATED BASE LEV. (ATBL)</v>
          </cell>
        </row>
        <row r="3321">
          <cell r="B3321" t="str">
            <v>SATUAN PEMBAYARAN</v>
          </cell>
          <cell r="E3321" t="str">
            <v>: TON</v>
          </cell>
        </row>
        <row r="3323">
          <cell r="B3323" t="str">
            <v>NO.</v>
          </cell>
          <cell r="D3323" t="str">
            <v>U R A I A N</v>
          </cell>
          <cell r="I3323" t="str">
            <v>KODE</v>
          </cell>
          <cell r="J3323" t="str">
            <v>KOEF.</v>
          </cell>
          <cell r="K3323" t="str">
            <v>SATUAN</v>
          </cell>
          <cell r="L3323" t="str">
            <v>KETERANGAN</v>
          </cell>
        </row>
        <row r="3325">
          <cell r="B3325" t="str">
            <v>2.c.</v>
          </cell>
          <cell r="D3325" t="str">
            <v>GENERATOR SET</v>
          </cell>
          <cell r="I3325" t="str">
            <v>(E12)</v>
          </cell>
        </row>
        <row r="3326">
          <cell r="D3326" t="str">
            <v>Kap.Prod. / Jam = SAMA DENGAN AMP</v>
          </cell>
          <cell r="I3326" t="str">
            <v>Q3</v>
          </cell>
          <cell r="J3326">
            <v>35</v>
          </cell>
          <cell r="K3326" t="str">
            <v>M2</v>
          </cell>
        </row>
        <row r="3327">
          <cell r="D3327" t="str">
            <v>Koefisien Alat / M3</v>
          </cell>
          <cell r="F3327" t="str">
            <v xml:space="preserve"> = 1 : Q3</v>
          </cell>
          <cell r="I3327" t="str">
            <v>(E12)</v>
          </cell>
          <cell r="J3327">
            <v>2.8571428571428571E-2</v>
          </cell>
          <cell r="K3327" t="str">
            <v>Jam</v>
          </cell>
        </row>
        <row r="3329">
          <cell r="B3329" t="str">
            <v>2.d.</v>
          </cell>
          <cell r="D3329" t="str">
            <v>DUMP TRUCK</v>
          </cell>
          <cell r="I3329" t="str">
            <v>(E09)</v>
          </cell>
        </row>
        <row r="3330">
          <cell r="D3330" t="str">
            <v>Kapasitas bak</v>
          </cell>
          <cell r="I3330" t="str">
            <v>V</v>
          </cell>
          <cell r="J3330">
            <v>8</v>
          </cell>
          <cell r="K3330" t="str">
            <v>ton</v>
          </cell>
          <cell r="L3330" t="str">
            <v xml:space="preserve"> Sedang</v>
          </cell>
        </row>
        <row r="3331">
          <cell r="D3331" t="str">
            <v>Faktor Efisiensi alat</v>
          </cell>
          <cell r="I3331" t="str">
            <v>Fa</v>
          </cell>
          <cell r="J3331">
            <v>0.75</v>
          </cell>
          <cell r="K3331" t="str">
            <v>-</v>
          </cell>
          <cell r="L3331" t="str">
            <v xml:space="preserve"> Baik</v>
          </cell>
        </row>
        <row r="3332">
          <cell r="D3332" t="str">
            <v>Kecepatan rata-rata bermuatan</v>
          </cell>
          <cell r="I3332" t="str">
            <v>v1</v>
          </cell>
          <cell r="J3332">
            <v>45</v>
          </cell>
          <cell r="K3332" t="str">
            <v>Km / Jam</v>
          </cell>
          <cell r="L3332" t="str">
            <v xml:space="preserve"> Max aman</v>
          </cell>
        </row>
        <row r="3333">
          <cell r="D3333" t="str">
            <v>Kecepatan rata-rata kosong</v>
          </cell>
          <cell r="I3333" t="str">
            <v>v2</v>
          </cell>
          <cell r="J3333">
            <v>60</v>
          </cell>
          <cell r="K3333" t="str">
            <v>Km / Jam</v>
          </cell>
          <cell r="L3333" t="str">
            <v xml:space="preserve"> Max.aman</v>
          </cell>
        </row>
        <row r="3334">
          <cell r="D3334" t="str">
            <v>Kapasitas AMP / batch</v>
          </cell>
          <cell r="I3334" t="str">
            <v>Q2b</v>
          </cell>
          <cell r="J3334">
            <v>0.5</v>
          </cell>
          <cell r="K3334" t="str">
            <v>ton</v>
          </cell>
        </row>
        <row r="3335">
          <cell r="D3335" t="str">
            <v>Waktu menyiapkan 1 batch ATB</v>
          </cell>
          <cell r="I3335" t="str">
            <v>Tb</v>
          </cell>
          <cell r="J3335">
            <v>1</v>
          </cell>
          <cell r="K3335" t="str">
            <v>menit</v>
          </cell>
        </row>
        <row r="3336">
          <cell r="D3336" t="str">
            <v>Waktu Siklus</v>
          </cell>
          <cell r="I3336" t="str">
            <v>Ts2</v>
          </cell>
        </row>
        <row r="3337">
          <cell r="D3337" t="str">
            <v xml:space="preserve">- Mengisi Bak </v>
          </cell>
          <cell r="F3337" t="str">
            <v>= (V : Q2b) x Tb</v>
          </cell>
          <cell r="I3337" t="str">
            <v>T1</v>
          </cell>
          <cell r="J3337">
            <v>16</v>
          </cell>
          <cell r="K3337" t="str">
            <v>menit</v>
          </cell>
        </row>
        <row r="3338">
          <cell r="D3338" t="str">
            <v>- Angkut</v>
          </cell>
          <cell r="F3338" t="str">
            <v>= (L : v1) x 60 menit</v>
          </cell>
          <cell r="I3338" t="str">
            <v>T2</v>
          </cell>
          <cell r="J3338">
            <v>40</v>
          </cell>
          <cell r="K3338" t="str">
            <v>menit</v>
          </cell>
        </row>
        <row r="3339">
          <cell r="D3339" t="str">
            <v>- Tunggu + dump + Putar</v>
          </cell>
          <cell r="I3339" t="str">
            <v>T3</v>
          </cell>
          <cell r="J3339">
            <v>15</v>
          </cell>
          <cell r="K3339" t="str">
            <v>menit</v>
          </cell>
        </row>
        <row r="3340">
          <cell r="D3340" t="str">
            <v>- Kembali</v>
          </cell>
          <cell r="F3340" t="str">
            <v>= (L : v2) x 60 menit</v>
          </cell>
          <cell r="I3340" t="str">
            <v>T4</v>
          </cell>
          <cell r="J3340">
            <v>30</v>
          </cell>
          <cell r="K3340" t="str">
            <v>menit</v>
          </cell>
        </row>
        <row r="3341">
          <cell r="I3341" t="str">
            <v>Ts2</v>
          </cell>
          <cell r="J3341">
            <v>101</v>
          </cell>
          <cell r="K3341" t="str">
            <v>menit</v>
          </cell>
        </row>
        <row r="3343">
          <cell r="D3343" t="str">
            <v>Kap.Prod. / jam =</v>
          </cell>
          <cell r="F3343" t="str">
            <v>V x Fa x 60</v>
          </cell>
          <cell r="I3343" t="str">
            <v>Q4</v>
          </cell>
          <cell r="J3343">
            <v>3.5643564356435644</v>
          </cell>
          <cell r="K3343" t="str">
            <v>M3</v>
          </cell>
        </row>
        <row r="3344">
          <cell r="F3344" t="str">
            <v xml:space="preserve"> Ts2</v>
          </cell>
        </row>
        <row r="3346">
          <cell r="D3346" t="str">
            <v>Koefisien Alat / M3</v>
          </cell>
          <cell r="F3346" t="str">
            <v xml:space="preserve"> = 1 : Q4</v>
          </cell>
          <cell r="I3346" t="str">
            <v>(E09)</v>
          </cell>
          <cell r="J3346">
            <v>0.28055555555555556</v>
          </cell>
          <cell r="K3346" t="str">
            <v>Jam</v>
          </cell>
        </row>
        <row r="3348">
          <cell r="B3348" t="str">
            <v>2.e.</v>
          </cell>
          <cell r="D3348" t="str">
            <v>ASPHALT FINISHER</v>
          </cell>
          <cell r="F3348" t="str">
            <v xml:space="preserve"> </v>
          </cell>
          <cell r="I3348" t="str">
            <v>(E02)</v>
          </cell>
        </row>
        <row r="3349">
          <cell r="D3349" t="str">
            <v>Kapasitas produksi</v>
          </cell>
          <cell r="I3349" t="str">
            <v>V</v>
          </cell>
          <cell r="J3349">
            <v>40</v>
          </cell>
          <cell r="K3349" t="str">
            <v>ton / Jam</v>
          </cell>
        </row>
        <row r="3350">
          <cell r="D3350" t="str">
            <v>Faktor efisiensi alat</v>
          </cell>
          <cell r="I3350" t="str">
            <v>Fa</v>
          </cell>
          <cell r="J3350">
            <v>0.75</v>
          </cell>
          <cell r="K3350" t="str">
            <v>-</v>
          </cell>
        </row>
        <row r="3352">
          <cell r="D3352" t="str">
            <v>Kap.Prod. / jam =</v>
          </cell>
          <cell r="F3352" t="str">
            <v xml:space="preserve">V x Fa </v>
          </cell>
          <cell r="I3352" t="str">
            <v>Q5</v>
          </cell>
          <cell r="J3352">
            <v>30</v>
          </cell>
          <cell r="K3352" t="str">
            <v>M3</v>
          </cell>
        </row>
        <row r="3354">
          <cell r="D3354" t="str">
            <v>Koefisien Alat / M3</v>
          </cell>
          <cell r="F3354" t="str">
            <v xml:space="preserve"> = 1 : Q5</v>
          </cell>
          <cell r="I3354" t="str">
            <v>(E02)</v>
          </cell>
          <cell r="J3354">
            <v>3.3333333333333333E-2</v>
          </cell>
          <cell r="K3354" t="str">
            <v>Jam</v>
          </cell>
          <cell r="L3354" t="str">
            <v xml:space="preserve"> </v>
          </cell>
        </row>
        <row r="3356">
          <cell r="B3356" t="str">
            <v>2.f.</v>
          </cell>
          <cell r="D3356" t="str">
            <v>TANDEM ROLLER</v>
          </cell>
          <cell r="I3356" t="str">
            <v>(E17)</v>
          </cell>
        </row>
        <row r="3357">
          <cell r="B3357" t="str">
            <v xml:space="preserve"> </v>
          </cell>
          <cell r="D3357" t="str">
            <v>Kecepatan rata-rata alat</v>
          </cell>
          <cell r="I3357" t="str">
            <v>v</v>
          </cell>
          <cell r="J3357">
            <v>3.5</v>
          </cell>
          <cell r="K3357" t="str">
            <v>Km / Jam</v>
          </cell>
        </row>
        <row r="3358">
          <cell r="D3358" t="str">
            <v>Lebar efektif pemadatan</v>
          </cell>
          <cell r="I3358" t="str">
            <v>b</v>
          </cell>
          <cell r="J3358">
            <v>1.2</v>
          </cell>
          <cell r="K3358" t="str">
            <v>M</v>
          </cell>
        </row>
        <row r="3359">
          <cell r="D3359" t="str">
            <v>Jumlah lintasan</v>
          </cell>
          <cell r="I3359" t="str">
            <v>n</v>
          </cell>
          <cell r="J3359">
            <v>4</v>
          </cell>
          <cell r="K3359" t="str">
            <v>lintasan</v>
          </cell>
        </row>
        <row r="3360">
          <cell r="D3360" t="str">
            <v>Faktor Efisiensi alat</v>
          </cell>
          <cell r="I3360" t="str">
            <v>Fa</v>
          </cell>
          <cell r="J3360">
            <v>0.75</v>
          </cell>
          <cell r="K3360" t="str">
            <v>-</v>
          </cell>
        </row>
        <row r="3362">
          <cell r="C3362" t="str">
            <v xml:space="preserve"> </v>
          </cell>
          <cell r="D3362" t="str">
            <v xml:space="preserve">Kap. Prod./jam = </v>
          </cell>
          <cell r="F3362" t="str">
            <v>(v x 1000) x b x t x Fa x D1</v>
          </cell>
          <cell r="I3362" t="str">
            <v>Q6</v>
          </cell>
          <cell r="J3362">
            <v>54.337499999999999</v>
          </cell>
          <cell r="K3362" t="str">
            <v>M3</v>
          </cell>
        </row>
        <row r="3363">
          <cell r="F3363" t="str">
            <v>n</v>
          </cell>
        </row>
        <row r="3364">
          <cell r="D3364" t="str">
            <v>Koefisien Alat / M3</v>
          </cell>
          <cell r="F3364" t="str">
            <v xml:space="preserve"> = 1 : Q6</v>
          </cell>
          <cell r="I3364" t="str">
            <v>(E17)</v>
          </cell>
          <cell r="J3364">
            <v>1.8403496664366231E-2</v>
          </cell>
          <cell r="K3364" t="str">
            <v>Jam</v>
          </cell>
        </row>
        <row r="3365">
          <cell r="D3365" t="str">
            <v xml:space="preserve"> </v>
          </cell>
        </row>
        <row r="3366">
          <cell r="B3366" t="str">
            <v>2.g.</v>
          </cell>
          <cell r="D3366" t="str">
            <v>PNEUMATIC TYRE ROLLER</v>
          </cell>
          <cell r="I3366" t="str">
            <v>(E18)</v>
          </cell>
        </row>
        <row r="3367">
          <cell r="D3367" t="str">
            <v>Kecepatan rata-rata</v>
          </cell>
          <cell r="I3367" t="str">
            <v>v</v>
          </cell>
          <cell r="J3367">
            <v>5</v>
          </cell>
          <cell r="K3367" t="str">
            <v>KM / Jam</v>
          </cell>
        </row>
        <row r="3368">
          <cell r="D3368" t="str">
            <v>Lebar efektif pemadatan</v>
          </cell>
          <cell r="I3368" t="str">
            <v>b</v>
          </cell>
          <cell r="J3368">
            <v>1.5</v>
          </cell>
          <cell r="K3368" t="str">
            <v>M</v>
          </cell>
        </row>
        <row r="3369">
          <cell r="D3369" t="str">
            <v>Jumlah lintasan</v>
          </cell>
          <cell r="I3369" t="str">
            <v>n</v>
          </cell>
          <cell r="J3369">
            <v>7</v>
          </cell>
          <cell r="K3369" t="str">
            <v>lintasan</v>
          </cell>
        </row>
        <row r="3370">
          <cell r="D3370" t="str">
            <v>Faktor Efisiensi alat</v>
          </cell>
          <cell r="I3370" t="str">
            <v>Fa</v>
          </cell>
          <cell r="J3370">
            <v>0.75</v>
          </cell>
          <cell r="K3370" t="str">
            <v>-</v>
          </cell>
          <cell r="L3370" t="str">
            <v xml:space="preserve"> Baik</v>
          </cell>
        </row>
        <row r="3372">
          <cell r="D3372" t="str">
            <v>Kap.Prod. / jam =</v>
          </cell>
          <cell r="F3372" t="str">
            <v>(v x 1000) x b x t x Fa x D1</v>
          </cell>
          <cell r="I3372" t="str">
            <v>Q7</v>
          </cell>
          <cell r="J3372">
            <v>55.446428571428562</v>
          </cell>
          <cell r="K3372" t="str">
            <v>M3</v>
          </cell>
        </row>
        <row r="3373">
          <cell r="F3373" t="str">
            <v>n</v>
          </cell>
        </row>
        <row r="3375">
          <cell r="D3375" t="str">
            <v>Koefisien Alat / M3</v>
          </cell>
          <cell r="F3375" t="str">
            <v xml:space="preserve"> = 1 : Q7</v>
          </cell>
          <cell r="I3375" t="str">
            <v>(E18)</v>
          </cell>
          <cell r="J3375">
            <v>1.8035426731078909E-2</v>
          </cell>
          <cell r="K3375" t="str">
            <v>Jam</v>
          </cell>
        </row>
        <row r="3377">
          <cell r="B3377" t="str">
            <v>2.h.</v>
          </cell>
          <cell r="D3377" t="str">
            <v>ALAT BANTU</v>
          </cell>
        </row>
        <row r="3378">
          <cell r="D3378" t="str">
            <v>diperlukan :</v>
          </cell>
          <cell r="L3378" t="str">
            <v xml:space="preserve"> Lump Sum</v>
          </cell>
        </row>
        <row r="3379">
          <cell r="D3379" t="str">
            <v>- Kereta dorong   = 2 buah</v>
          </cell>
        </row>
        <row r="3380">
          <cell r="D3380" t="str">
            <v>- Sekop                = 3 buah</v>
          </cell>
        </row>
        <row r="3381">
          <cell r="D3381" t="str">
            <v>- Garpu                = 2 buah</v>
          </cell>
        </row>
        <row r="3382">
          <cell r="D3382" t="str">
            <v>- Tongkat Kontrol ketebalan hanparan</v>
          </cell>
        </row>
        <row r="3384">
          <cell r="B3384" t="str">
            <v xml:space="preserve">   3.</v>
          </cell>
          <cell r="D3384" t="str">
            <v>TENAGA</v>
          </cell>
        </row>
        <row r="3385">
          <cell r="D3385" t="str">
            <v>Produksi menentukan : ASPHALT MIXING PLANT (AMP)</v>
          </cell>
          <cell r="I3385" t="str">
            <v>Q2</v>
          </cell>
          <cell r="J3385">
            <v>35</v>
          </cell>
          <cell r="K3385" t="str">
            <v>M3/Jam</v>
          </cell>
        </row>
        <row r="3386">
          <cell r="D3386" t="str">
            <v>Produksi ATB / hari  =  Tk x Q2</v>
          </cell>
          <cell r="I3386" t="str">
            <v>Qt</v>
          </cell>
          <cell r="J3386">
            <v>245</v>
          </cell>
          <cell r="K3386" t="str">
            <v>M3</v>
          </cell>
        </row>
        <row r="3387">
          <cell r="D3387" t="str">
            <v>Kebutuhan tenaga :</v>
          </cell>
        </row>
        <row r="3388">
          <cell r="E3388" t="str">
            <v>-</v>
          </cell>
          <cell r="F3388" t="str">
            <v>Pekerja</v>
          </cell>
          <cell r="I3388" t="str">
            <v>P</v>
          </cell>
          <cell r="J3388">
            <v>5</v>
          </cell>
          <cell r="K3388" t="str">
            <v>orang</v>
          </cell>
        </row>
        <row r="3389">
          <cell r="E3389" t="str">
            <v>-</v>
          </cell>
          <cell r="F3389" t="str">
            <v>Mandor</v>
          </cell>
          <cell r="I3389" t="str">
            <v>M</v>
          </cell>
          <cell r="J3389">
            <v>1</v>
          </cell>
          <cell r="K3389" t="str">
            <v>orang</v>
          </cell>
        </row>
        <row r="3390">
          <cell r="D3390" t="str">
            <v>Koefisien Tenaga / M3     :</v>
          </cell>
        </row>
        <row r="3391">
          <cell r="E3391" t="str">
            <v>-</v>
          </cell>
          <cell r="F3391" t="str">
            <v>Pekerja</v>
          </cell>
          <cell r="G3391" t="str">
            <v>= (Tk x P) / Qt</v>
          </cell>
          <cell r="I3391" t="str">
            <v>(L01)</v>
          </cell>
          <cell r="J3391">
            <v>0.14285714285714285</v>
          </cell>
          <cell r="K3391" t="str">
            <v>Jam</v>
          </cell>
        </row>
        <row r="3392">
          <cell r="E3392" t="str">
            <v>-</v>
          </cell>
          <cell r="F3392" t="str">
            <v>Mandor</v>
          </cell>
          <cell r="G3392" t="str">
            <v>= (Tk x M) / Qt</v>
          </cell>
          <cell r="I3392" t="str">
            <v>(L03)</v>
          </cell>
          <cell r="J3392">
            <v>2.8571428571428571E-2</v>
          </cell>
          <cell r="K3392" t="str">
            <v>Jam</v>
          </cell>
        </row>
        <row r="3394">
          <cell r="B3394" t="str">
            <v>4.</v>
          </cell>
          <cell r="D3394" t="str">
            <v>HARGA DASAR SATUAN UPAH, BAHAN DAN ALAT</v>
          </cell>
        </row>
        <row r="3395">
          <cell r="D3395" t="str">
            <v>Lihat lampiran.</v>
          </cell>
        </row>
        <row r="3398">
          <cell r="B3398" t="str">
            <v xml:space="preserve"> URAIAN ANALISA HARGA SATUAN</v>
          </cell>
        </row>
        <row r="3399">
          <cell r="B3399" t="str">
            <v>ITEM PEMBAYARAN NO.</v>
          </cell>
          <cell r="E3399" t="str">
            <v>:  6.3 (5)</v>
          </cell>
        </row>
        <row r="3400">
          <cell r="B3400" t="str">
            <v>JENIS PEKERJAAN</v>
          </cell>
          <cell r="E3400" t="str">
            <v>:  LASTON - LAPIS AUS ASPAL BETON (AC-WC)</v>
          </cell>
        </row>
        <row r="3401">
          <cell r="B3401" t="str">
            <v>SATUAN PEMBAYARAN</v>
          </cell>
          <cell r="E3401" t="str">
            <v>:  M2</v>
          </cell>
        </row>
        <row r="3403">
          <cell r="B3403" t="str">
            <v>NO.</v>
          </cell>
          <cell r="D3403" t="str">
            <v>U R A I A N</v>
          </cell>
          <cell r="I3403" t="str">
            <v>KODE</v>
          </cell>
          <cell r="J3403" t="str">
            <v>KOEF.</v>
          </cell>
          <cell r="K3403" t="str">
            <v>SATUAN</v>
          </cell>
          <cell r="L3403" t="str">
            <v>KETERANGAN</v>
          </cell>
        </row>
        <row r="3405">
          <cell r="B3405" t="str">
            <v>I.</v>
          </cell>
          <cell r="D3405" t="str">
            <v>ASUMSI</v>
          </cell>
        </row>
        <row r="3406">
          <cell r="B3406">
            <v>1</v>
          </cell>
          <cell r="D3406" t="str">
            <v>Menggunakan alat berat (cara mekanik)</v>
          </cell>
        </row>
        <row r="3407">
          <cell r="B3407">
            <v>2</v>
          </cell>
          <cell r="D3407" t="str">
            <v>Lokasi pekerjaan : sepanjang jalan</v>
          </cell>
        </row>
        <row r="3408">
          <cell r="B3408">
            <v>3</v>
          </cell>
          <cell r="D3408" t="str">
            <v>Kondisi existing jalan : sedang</v>
          </cell>
        </row>
        <row r="3409">
          <cell r="B3409">
            <v>4</v>
          </cell>
          <cell r="D3409" t="str">
            <v>Jarak rata-rata Base Camp ke lokasi pekerjaan</v>
          </cell>
          <cell r="I3409" t="str">
            <v>L</v>
          </cell>
          <cell r="J3409">
            <v>45.71</v>
          </cell>
          <cell r="K3409" t="str">
            <v>KM</v>
          </cell>
        </row>
        <row r="3410">
          <cell r="B3410">
            <v>5</v>
          </cell>
          <cell r="D3410" t="str">
            <v>Tebal Lapis (AC-WC) padat</v>
          </cell>
          <cell r="I3410" t="str">
            <v>t</v>
          </cell>
          <cell r="J3410">
            <v>0.04</v>
          </cell>
          <cell r="K3410" t="str">
            <v>M</v>
          </cell>
        </row>
        <row r="3411">
          <cell r="B3411">
            <v>6</v>
          </cell>
          <cell r="D3411" t="str">
            <v>Jam kerja efektif per-hari</v>
          </cell>
          <cell r="I3411" t="str">
            <v>Tk</v>
          </cell>
          <cell r="J3411">
            <v>7</v>
          </cell>
          <cell r="K3411" t="str">
            <v>Jam</v>
          </cell>
        </row>
        <row r="3412">
          <cell r="B3412">
            <v>7</v>
          </cell>
          <cell r="D3412" t="str">
            <v>Faktor kehilanganmaterial :</v>
          </cell>
          <cell r="G3412" t="str">
            <v>- Agregat</v>
          </cell>
          <cell r="I3412" t="str">
            <v>Fh1</v>
          </cell>
          <cell r="J3412">
            <v>1.1000000000000001</v>
          </cell>
          <cell r="K3412" t="str">
            <v>-</v>
          </cell>
        </row>
        <row r="3413">
          <cell r="B3413" t="str">
            <v xml:space="preserve"> </v>
          </cell>
          <cell r="G3413" t="str">
            <v>- Aspal</v>
          </cell>
          <cell r="I3413" t="str">
            <v>Fh2</v>
          </cell>
          <cell r="J3413">
            <v>1.05</v>
          </cell>
          <cell r="K3413" t="str">
            <v>-</v>
          </cell>
        </row>
        <row r="3414">
          <cell r="B3414">
            <v>8</v>
          </cell>
          <cell r="D3414" t="str">
            <v>Komposisi campuran ATB (spesifikasi)  :</v>
          </cell>
        </row>
        <row r="3415">
          <cell r="D3415" t="str">
            <v xml:space="preserve">- Coarse Agregat  </v>
          </cell>
          <cell r="F3415" t="str">
            <v>42 -72 %</v>
          </cell>
          <cell r="I3415" t="str">
            <v>CA</v>
          </cell>
          <cell r="J3415">
            <v>36.209999999999994</v>
          </cell>
          <cell r="K3415" t="str">
            <v>%</v>
          </cell>
        </row>
        <row r="3416">
          <cell r="D3416" t="str">
            <v>- Fine Agregat</v>
          </cell>
          <cell r="F3416" t="str">
            <v>28 - 58 %</v>
          </cell>
          <cell r="I3416" t="str">
            <v>FA</v>
          </cell>
          <cell r="J3416">
            <v>51</v>
          </cell>
          <cell r="K3416" t="str">
            <v>%</v>
          </cell>
        </row>
        <row r="3417">
          <cell r="D3417" t="str">
            <v>- Fraksi Filler</v>
          </cell>
          <cell r="F3417" t="str">
            <v>2 - 6 %</v>
          </cell>
          <cell r="I3417" t="str">
            <v>FF</v>
          </cell>
          <cell r="J3417">
            <v>6.59</v>
          </cell>
          <cell r="K3417" t="str">
            <v>%</v>
          </cell>
        </row>
        <row r="3418">
          <cell r="D3418" t="str">
            <v>- Asphalt</v>
          </cell>
          <cell r="F3418" t="str">
            <v>minimum 6,0 %</v>
          </cell>
          <cell r="I3418" t="str">
            <v>As</v>
          </cell>
          <cell r="J3418">
            <v>6.2</v>
          </cell>
          <cell r="K3418" t="str">
            <v>%</v>
          </cell>
        </row>
        <row r="3419">
          <cell r="B3419">
            <v>9</v>
          </cell>
          <cell r="D3419" t="str">
            <v>Berat jenis bahan  :</v>
          </cell>
        </row>
        <row r="3420">
          <cell r="D3420" t="str">
            <v>- AC - BC</v>
          </cell>
          <cell r="I3420" t="str">
            <v>D1</v>
          </cell>
          <cell r="J3420">
            <v>2.25</v>
          </cell>
          <cell r="K3420" t="str">
            <v>ton / M3</v>
          </cell>
        </row>
        <row r="3421">
          <cell r="D3421" t="str">
            <v>- Coarse Agregat &amp; Fine Agregat</v>
          </cell>
          <cell r="I3421" t="str">
            <v>D2</v>
          </cell>
          <cell r="J3421">
            <v>1.8</v>
          </cell>
          <cell r="K3421" t="str">
            <v>ton / M3</v>
          </cell>
        </row>
        <row r="3422">
          <cell r="D3422" t="str">
            <v>- Fraksi Filler</v>
          </cell>
          <cell r="I3422" t="str">
            <v>D3</v>
          </cell>
          <cell r="J3422">
            <v>2</v>
          </cell>
          <cell r="K3422" t="str">
            <v>ton / M3</v>
          </cell>
        </row>
        <row r="3423">
          <cell r="D3423" t="str">
            <v>- Asphalt</v>
          </cell>
          <cell r="I3423" t="str">
            <v>D4</v>
          </cell>
          <cell r="J3423">
            <v>1.0269999999999999</v>
          </cell>
          <cell r="K3423" t="str">
            <v>ton / M3</v>
          </cell>
        </row>
        <row r="3425">
          <cell r="B3425" t="str">
            <v>II.</v>
          </cell>
          <cell r="D3425" t="str">
            <v>METHODE PELAKSANAAN</v>
          </cell>
        </row>
        <row r="3426">
          <cell r="B3426">
            <v>1</v>
          </cell>
          <cell r="D3426" t="str">
            <v xml:space="preserve">Wheel Loader memuat Agregat dan Asphalt ke dalam </v>
          </cell>
        </row>
        <row r="3427">
          <cell r="B3427" t="str">
            <v xml:space="preserve"> </v>
          </cell>
          <cell r="D3427" t="str">
            <v>Cold Bin AMP</v>
          </cell>
        </row>
        <row r="3428">
          <cell r="B3428">
            <v>2</v>
          </cell>
          <cell r="D3428" t="str">
            <v>Agregat dan aspal dicampur dan dipanaskan</v>
          </cell>
        </row>
        <row r="3429">
          <cell r="D3429" t="str">
            <v>dengan AMP untuk dimuat langsung ke dalam</v>
          </cell>
        </row>
        <row r="3430">
          <cell r="B3430" t="str">
            <v xml:space="preserve"> </v>
          </cell>
          <cell r="D3430" t="str">
            <v>Dump Truck dan diangkut ke lokasi pekerjaan</v>
          </cell>
        </row>
        <row r="3431">
          <cell r="B3431">
            <v>3</v>
          </cell>
          <cell r="D3431" t="str">
            <v>Campuran panas AC dihampar dengan Finisher</v>
          </cell>
        </row>
        <row r="3432">
          <cell r="D3432" t="str">
            <v>dan dipadatkan dengan Tandem &amp; Tire Roller</v>
          </cell>
        </row>
        <row r="3433">
          <cell r="B3433">
            <v>4</v>
          </cell>
          <cell r="D3433" t="str">
            <v>Selama pemadatan, sekelompok  pekerja akan</v>
          </cell>
        </row>
        <row r="3434">
          <cell r="B3434" t="str">
            <v xml:space="preserve"> </v>
          </cell>
          <cell r="D3434" t="str">
            <v>merapikan tepi hamparaan dengan menggunakan</v>
          </cell>
        </row>
        <row r="3435">
          <cell r="B3435" t="str">
            <v xml:space="preserve"> </v>
          </cell>
          <cell r="D3435" t="str">
            <v>Alat Bantu</v>
          </cell>
        </row>
        <row r="3437">
          <cell r="B3437" t="str">
            <v>III.</v>
          </cell>
          <cell r="D3437" t="str">
            <v>PEMAKAIAN BAHAN, ALAT DAN TENAGA</v>
          </cell>
        </row>
        <row r="3439">
          <cell r="B3439" t="str">
            <v xml:space="preserve">   1.</v>
          </cell>
          <cell r="D3439" t="str">
            <v>BAHAN</v>
          </cell>
        </row>
        <row r="3440">
          <cell r="B3440" t="str">
            <v>1.a.</v>
          </cell>
          <cell r="D3440" t="str">
            <v xml:space="preserve">- Coarse Agregat  </v>
          </cell>
          <cell r="F3440" t="str">
            <v>= (CA x (D1 x t M3) x Fh1) : D2</v>
          </cell>
          <cell r="J3440">
            <v>1.9900000000000001E-2</v>
          </cell>
          <cell r="K3440" t="str">
            <v>M3</v>
          </cell>
        </row>
        <row r="3441">
          <cell r="B3441" t="str">
            <v>1.b.</v>
          </cell>
          <cell r="D3441" t="str">
            <v>- Fine Agregat</v>
          </cell>
          <cell r="F3441" t="str">
            <v>= (FA x (D1 x t M3) x Fh1) : D2</v>
          </cell>
          <cell r="J3441">
            <v>2.81E-2</v>
          </cell>
          <cell r="K3441" t="str">
            <v>M3</v>
          </cell>
        </row>
        <row r="3442">
          <cell r="B3442" t="str">
            <v>1.c.</v>
          </cell>
          <cell r="D3442" t="str">
            <v>- Fraksi Filler</v>
          </cell>
          <cell r="F3442" t="str">
            <v>= (FF x (D1 x t M3) x Fh1) x 1000</v>
          </cell>
          <cell r="J3442">
            <v>6.5241000000000007</v>
          </cell>
          <cell r="K3442" t="str">
            <v>Kg</v>
          </cell>
        </row>
        <row r="3443">
          <cell r="B3443" t="str">
            <v>1.d.</v>
          </cell>
          <cell r="D3443" t="str">
            <v>- Asphalt</v>
          </cell>
          <cell r="F3443" t="str">
            <v>= (AS x (D1 x t M3) x Fh2) x 1000</v>
          </cell>
          <cell r="J3443">
            <v>5.859</v>
          </cell>
          <cell r="K3443" t="str">
            <v>Kg</v>
          </cell>
        </row>
        <row r="3445">
          <cell r="B3445" t="str">
            <v>2.</v>
          </cell>
          <cell r="D3445" t="str">
            <v>ALAT</v>
          </cell>
        </row>
        <row r="3446">
          <cell r="B3446" t="str">
            <v>2.a.</v>
          </cell>
          <cell r="D3446" t="str">
            <v>WHEEL LOADER</v>
          </cell>
        </row>
        <row r="3447">
          <cell r="D3447" t="str">
            <v>Kapasitas bucket</v>
          </cell>
          <cell r="I3447" t="str">
            <v>V</v>
          </cell>
          <cell r="J3447">
            <v>2.5</v>
          </cell>
          <cell r="K3447" t="str">
            <v>M3</v>
          </cell>
          <cell r="L3447" t="str">
            <v xml:space="preserve"> Sedang</v>
          </cell>
        </row>
        <row r="3448">
          <cell r="D3448" t="str">
            <v>Faktor bucket</v>
          </cell>
          <cell r="I3448" t="str">
            <v>Fb</v>
          </cell>
          <cell r="J3448">
            <v>0.9</v>
          </cell>
          <cell r="K3448" t="str">
            <v>-</v>
          </cell>
          <cell r="L3448" t="str">
            <v xml:space="preserve"> Pemuatan ringan</v>
          </cell>
        </row>
        <row r="3449">
          <cell r="D3449" t="str">
            <v>Faktor efisiensi alat</v>
          </cell>
          <cell r="I3449" t="str">
            <v>Fa</v>
          </cell>
          <cell r="J3449">
            <v>0.8</v>
          </cell>
          <cell r="K3449" t="str">
            <v>-</v>
          </cell>
          <cell r="L3449" t="str">
            <v xml:space="preserve"> Baik</v>
          </cell>
        </row>
        <row r="3450">
          <cell r="D3450" t="str">
            <v>Waktu Siklus</v>
          </cell>
          <cell r="I3450" t="str">
            <v>Ts1</v>
          </cell>
        </row>
        <row r="3451">
          <cell r="D3451" t="str">
            <v>- Muat</v>
          </cell>
          <cell r="I3451" t="str">
            <v>T1</v>
          </cell>
          <cell r="J3451">
            <v>0.5</v>
          </cell>
          <cell r="K3451" t="str">
            <v>menit</v>
          </cell>
        </row>
        <row r="3452">
          <cell r="D3452" t="str">
            <v>- Lain lain</v>
          </cell>
          <cell r="I3452" t="str">
            <v>T2</v>
          </cell>
          <cell r="J3452">
            <v>0.25</v>
          </cell>
          <cell r="K3452" t="str">
            <v>menit</v>
          </cell>
        </row>
        <row r="3453">
          <cell r="I3453" t="str">
            <v>Ts1</v>
          </cell>
          <cell r="J3453">
            <v>0.75</v>
          </cell>
          <cell r="K3453" t="str">
            <v>menit</v>
          </cell>
        </row>
        <row r="3455">
          <cell r="D3455" t="str">
            <v xml:space="preserve">Kap. Prod./jam = </v>
          </cell>
          <cell r="F3455" t="str">
            <v>D2 x V x Fb x Fa x 60</v>
          </cell>
          <cell r="I3455" t="str">
            <v>Q1</v>
          </cell>
          <cell r="J3455">
            <v>2880</v>
          </cell>
          <cell r="K3455" t="str">
            <v>M3</v>
          </cell>
          <cell r="L3455" t="str">
            <v xml:space="preserve"> </v>
          </cell>
        </row>
        <row r="3456">
          <cell r="F3456" t="str">
            <v>D1 x t x Ts1</v>
          </cell>
        </row>
        <row r="3458">
          <cell r="D3458" t="str">
            <v>Koefisien Alat / M3</v>
          </cell>
          <cell r="F3458" t="str">
            <v xml:space="preserve"> = 1 : Q1</v>
          </cell>
          <cell r="J3458">
            <v>3.4722222222222224E-4</v>
          </cell>
          <cell r="K3458" t="str">
            <v>Jam</v>
          </cell>
        </row>
        <row r="3460">
          <cell r="B3460" t="str">
            <v>2.b.</v>
          </cell>
          <cell r="D3460" t="str">
            <v>ASPHALT MIXING PLANT</v>
          </cell>
        </row>
        <row r="3461">
          <cell r="D3461" t="str">
            <v>Kapasitas produksi</v>
          </cell>
          <cell r="I3461" t="str">
            <v>V</v>
          </cell>
          <cell r="J3461">
            <v>50</v>
          </cell>
          <cell r="K3461" t="str">
            <v>ton / Jam</v>
          </cell>
        </row>
        <row r="3462">
          <cell r="D3462" t="str">
            <v>Faktor Efisiensi alat</v>
          </cell>
          <cell r="I3462" t="str">
            <v>Fa</v>
          </cell>
          <cell r="J3462">
            <v>0.8</v>
          </cell>
          <cell r="K3462" t="str">
            <v>-</v>
          </cell>
          <cell r="L3462" t="str">
            <v xml:space="preserve"> Normal</v>
          </cell>
        </row>
        <row r="3464">
          <cell r="D3464" t="str">
            <v>Kap.Prod. / jam =</v>
          </cell>
          <cell r="F3464" t="str">
            <v>V x Fa</v>
          </cell>
          <cell r="I3464" t="str">
            <v>Q2</v>
          </cell>
          <cell r="J3464">
            <v>444.44444444444446</v>
          </cell>
          <cell r="K3464" t="str">
            <v>M3</v>
          </cell>
        </row>
        <row r="3465">
          <cell r="F3465" t="str">
            <v>D1 x t</v>
          </cell>
        </row>
        <row r="3467">
          <cell r="D3467" t="str">
            <v>Koefisien Alat / M3</v>
          </cell>
          <cell r="F3467" t="str">
            <v xml:space="preserve"> = 1 : Q2</v>
          </cell>
          <cell r="J3467">
            <v>2.2499999999999998E-3</v>
          </cell>
          <cell r="K3467" t="str">
            <v>Jam</v>
          </cell>
        </row>
        <row r="3469">
          <cell r="L3469" t="str">
            <v>Bersambung</v>
          </cell>
        </row>
        <row r="3470">
          <cell r="B3470" t="str">
            <v xml:space="preserve"> URAIAN ANALISA HARGA SATUAN</v>
          </cell>
        </row>
        <row r="3471">
          <cell r="B3471" t="str">
            <v>ITEM PEMBAYARAN NO.</v>
          </cell>
          <cell r="E3471" t="str">
            <v>:  6.3 (5)</v>
          </cell>
        </row>
        <row r="3472">
          <cell r="B3472" t="str">
            <v xml:space="preserve">JENIS PEKERJAAN                                  </v>
          </cell>
          <cell r="E3472" t="str">
            <v>:  LASTON - LAPIS AUS ASPAL BETON (AC-WC)</v>
          </cell>
        </row>
        <row r="3473">
          <cell r="B3473" t="str">
            <v>SATUAN PEMBAYARAN</v>
          </cell>
          <cell r="E3473" t="str">
            <v>:  M2</v>
          </cell>
        </row>
        <row r="3475">
          <cell r="B3475" t="str">
            <v>NO.</v>
          </cell>
          <cell r="D3475" t="str">
            <v>U R A I A N</v>
          </cell>
          <cell r="I3475" t="str">
            <v>KODE</v>
          </cell>
          <cell r="J3475" t="str">
            <v>KOEF.</v>
          </cell>
          <cell r="K3475" t="str">
            <v>SATUAN</v>
          </cell>
          <cell r="L3475" t="str">
            <v>KETERANGAN</v>
          </cell>
        </row>
        <row r="3477">
          <cell r="B3477" t="str">
            <v>2.c.</v>
          </cell>
          <cell r="D3477" t="str">
            <v>GENERATOR SET</v>
          </cell>
        </row>
        <row r="3478">
          <cell r="D3478" t="str">
            <v>Kap.Prod. / Jam = SAMA DENGAN AMP</v>
          </cell>
          <cell r="I3478" t="str">
            <v>Q3</v>
          </cell>
          <cell r="J3478">
            <v>444.44444444444446</v>
          </cell>
          <cell r="K3478" t="str">
            <v>M2</v>
          </cell>
        </row>
        <row r="3479">
          <cell r="D3479" t="str">
            <v>Koefisien Alat / M3</v>
          </cell>
          <cell r="F3479" t="str">
            <v xml:space="preserve"> = 1 : Q3</v>
          </cell>
          <cell r="J3479">
            <v>2.2499999999999998E-3</v>
          </cell>
          <cell r="K3479" t="str">
            <v>Jam</v>
          </cell>
        </row>
        <row r="3481">
          <cell r="B3481" t="str">
            <v>2.d.</v>
          </cell>
          <cell r="D3481" t="str">
            <v>DUMP TRUCK</v>
          </cell>
        </row>
        <row r="3482">
          <cell r="D3482" t="str">
            <v>Kapasitas bak</v>
          </cell>
          <cell r="I3482" t="str">
            <v>V</v>
          </cell>
          <cell r="J3482">
            <v>13</v>
          </cell>
          <cell r="K3482" t="str">
            <v>ton</v>
          </cell>
        </row>
        <row r="3483">
          <cell r="D3483" t="str">
            <v>Faktor Efisiensi alat</v>
          </cell>
          <cell r="I3483" t="str">
            <v>Fa</v>
          </cell>
          <cell r="J3483">
            <v>0.8</v>
          </cell>
          <cell r="K3483" t="str">
            <v>-</v>
          </cell>
        </row>
        <row r="3484">
          <cell r="D3484" t="str">
            <v>Kecepatan rata-rata bermuatan</v>
          </cell>
          <cell r="I3484" t="str">
            <v>v1</v>
          </cell>
          <cell r="J3484">
            <v>45</v>
          </cell>
          <cell r="K3484" t="str">
            <v>Km / Jam</v>
          </cell>
        </row>
        <row r="3485">
          <cell r="D3485" t="str">
            <v>Kecepatan rata-rata kosong</v>
          </cell>
          <cell r="I3485" t="str">
            <v>v2</v>
          </cell>
          <cell r="J3485">
            <v>60</v>
          </cell>
          <cell r="K3485" t="str">
            <v>Km / Jam</v>
          </cell>
        </row>
        <row r="3486">
          <cell r="D3486" t="str">
            <v>Kapasitas AMP / batch</v>
          </cell>
          <cell r="I3486" t="str">
            <v>Q2b</v>
          </cell>
          <cell r="J3486">
            <v>0.5</v>
          </cell>
          <cell r="K3486" t="str">
            <v>ton</v>
          </cell>
        </row>
        <row r="3487">
          <cell r="D3487" t="str">
            <v>Waktu menyiapkan 1 batch AC-WC</v>
          </cell>
          <cell r="I3487" t="str">
            <v>Tb</v>
          </cell>
          <cell r="J3487">
            <v>2</v>
          </cell>
          <cell r="K3487" t="str">
            <v>menit</v>
          </cell>
        </row>
        <row r="3488">
          <cell r="D3488" t="str">
            <v>Waktu Siklus</v>
          </cell>
          <cell r="I3488" t="str">
            <v>Ts2</v>
          </cell>
        </row>
        <row r="3489">
          <cell r="D3489" t="str">
            <v xml:space="preserve">- Mengisi Bak </v>
          </cell>
          <cell r="F3489" t="str">
            <v>= (V : Q2b) x Tb</v>
          </cell>
          <cell r="I3489" t="str">
            <v>T1</v>
          </cell>
          <cell r="J3489">
            <v>52</v>
          </cell>
          <cell r="K3489" t="str">
            <v>menit</v>
          </cell>
        </row>
        <row r="3490">
          <cell r="D3490" t="str">
            <v>- Angkut</v>
          </cell>
          <cell r="F3490" t="str">
            <v>= (L : v1) x 60 menit</v>
          </cell>
          <cell r="I3490" t="str">
            <v>T2</v>
          </cell>
          <cell r="J3490">
            <v>60.946666666666673</v>
          </cell>
          <cell r="K3490" t="str">
            <v>menit</v>
          </cell>
        </row>
        <row r="3491">
          <cell r="D3491" t="str">
            <v>- Tunggu + dump + Putar</v>
          </cell>
          <cell r="I3491" t="str">
            <v>T3</v>
          </cell>
          <cell r="J3491">
            <v>5</v>
          </cell>
          <cell r="K3491" t="str">
            <v>menit</v>
          </cell>
        </row>
        <row r="3492">
          <cell r="D3492" t="str">
            <v>- Kembali</v>
          </cell>
          <cell r="F3492" t="str">
            <v>= (L : v2) x 60 menit</v>
          </cell>
          <cell r="I3492" t="str">
            <v>T4</v>
          </cell>
          <cell r="J3492">
            <v>45.71</v>
          </cell>
          <cell r="K3492" t="str">
            <v>menit</v>
          </cell>
        </row>
        <row r="3493">
          <cell r="I3493" t="str">
            <v>Ts2</v>
          </cell>
          <cell r="J3493">
            <v>163.65666666666667</v>
          </cell>
          <cell r="K3493" t="str">
            <v>menit</v>
          </cell>
        </row>
        <row r="3495">
          <cell r="D3495" t="str">
            <v>Kap.Prod. / jam =</v>
          </cell>
          <cell r="F3495" t="str">
            <v>V x Fa x 60</v>
          </cell>
          <cell r="I3495" t="str">
            <v>Q4</v>
          </cell>
          <cell r="J3495">
            <v>42.365113958082979</v>
          </cell>
          <cell r="K3495" t="str">
            <v>M3</v>
          </cell>
        </row>
        <row r="3496">
          <cell r="F3496" t="str">
            <v>D1 x t x Ts2</v>
          </cell>
        </row>
        <row r="3498">
          <cell r="D3498" t="str">
            <v>Koefisien Alat / M3</v>
          </cell>
          <cell r="F3498" t="str">
            <v xml:space="preserve"> = 1 : Q4</v>
          </cell>
          <cell r="J3498">
            <v>2.3604326923076922E-2</v>
          </cell>
          <cell r="K3498" t="str">
            <v>Jam</v>
          </cell>
        </row>
        <row r="3500">
          <cell r="B3500" t="str">
            <v>2.e.</v>
          </cell>
          <cell r="D3500" t="str">
            <v>ASPHALT FINISHER</v>
          </cell>
          <cell r="F3500" t="str">
            <v xml:space="preserve"> </v>
          </cell>
        </row>
        <row r="3501">
          <cell r="D3501" t="str">
            <v>Kapasitas produksi</v>
          </cell>
          <cell r="I3501" t="str">
            <v>V</v>
          </cell>
          <cell r="J3501">
            <v>40</v>
          </cell>
          <cell r="K3501" t="str">
            <v>ton / Jam</v>
          </cell>
        </row>
        <row r="3502">
          <cell r="D3502" t="str">
            <v>Faktor efisiensi alat</v>
          </cell>
          <cell r="I3502" t="str">
            <v>Fa</v>
          </cell>
          <cell r="J3502">
            <v>0.8</v>
          </cell>
          <cell r="K3502" t="str">
            <v>-</v>
          </cell>
        </row>
        <row r="3504">
          <cell r="D3504" t="str">
            <v>Kap.Prod. / jam =</v>
          </cell>
          <cell r="F3504" t="str">
            <v xml:space="preserve">V x Fa </v>
          </cell>
          <cell r="I3504" t="str">
            <v>Q5</v>
          </cell>
          <cell r="J3504">
            <v>355.55555555555554</v>
          </cell>
          <cell r="K3504" t="str">
            <v>M3</v>
          </cell>
        </row>
        <row r="3505">
          <cell r="F3505" t="str">
            <v>D1  x t</v>
          </cell>
        </row>
        <row r="3506">
          <cell r="D3506" t="str">
            <v>Koefisien Alat / M3</v>
          </cell>
          <cell r="F3506" t="str">
            <v xml:space="preserve"> = 1 : Q5</v>
          </cell>
          <cell r="J3506">
            <v>2.8124999999999999E-3</v>
          </cell>
          <cell r="K3506" t="str">
            <v>Jam</v>
          </cell>
          <cell r="L3506" t="str">
            <v xml:space="preserve"> </v>
          </cell>
        </row>
        <row r="3508">
          <cell r="B3508" t="str">
            <v>2.f.</v>
          </cell>
          <cell r="D3508" t="str">
            <v>TANDEM ROLLER</v>
          </cell>
        </row>
        <row r="3509">
          <cell r="B3509" t="str">
            <v xml:space="preserve"> </v>
          </cell>
          <cell r="D3509" t="str">
            <v>Kecepatan rata-rata alat</v>
          </cell>
          <cell r="I3509" t="str">
            <v>v</v>
          </cell>
          <cell r="J3509">
            <v>4</v>
          </cell>
          <cell r="K3509" t="str">
            <v>Km / Jam</v>
          </cell>
        </row>
        <row r="3510">
          <cell r="D3510" t="str">
            <v>Lebar efektif pemadatan</v>
          </cell>
          <cell r="I3510" t="str">
            <v>b</v>
          </cell>
          <cell r="J3510">
            <v>1.2</v>
          </cell>
          <cell r="K3510" t="str">
            <v>M</v>
          </cell>
        </row>
        <row r="3511">
          <cell r="D3511" t="str">
            <v>Jumlah lintasan</v>
          </cell>
          <cell r="I3511" t="str">
            <v>n</v>
          </cell>
          <cell r="J3511">
            <v>6</v>
          </cell>
          <cell r="K3511" t="str">
            <v>lintasan</v>
          </cell>
        </row>
        <row r="3512">
          <cell r="D3512" t="str">
            <v>Faktor Efisiensi alat</v>
          </cell>
          <cell r="I3512" t="str">
            <v>Fa</v>
          </cell>
          <cell r="J3512">
            <v>0.8</v>
          </cell>
          <cell r="K3512" t="str">
            <v>-</v>
          </cell>
        </row>
        <row r="3514">
          <cell r="C3514" t="str">
            <v xml:space="preserve"> </v>
          </cell>
          <cell r="D3514" t="str">
            <v xml:space="preserve">Kap. Prod./jam = </v>
          </cell>
          <cell r="F3514" t="str">
            <v>(v x 1000) x b x  Fa</v>
          </cell>
          <cell r="I3514" t="str">
            <v>Q6</v>
          </cell>
          <cell r="J3514">
            <v>640</v>
          </cell>
          <cell r="K3514" t="str">
            <v>M3</v>
          </cell>
        </row>
        <row r="3515">
          <cell r="F3515" t="str">
            <v>n</v>
          </cell>
        </row>
        <row r="3516">
          <cell r="D3516" t="str">
            <v>Koefisien Alat / M3</v>
          </cell>
          <cell r="F3516" t="str">
            <v xml:space="preserve"> = 1 : Q6</v>
          </cell>
          <cell r="J3516">
            <v>1.5625000000000001E-3</v>
          </cell>
          <cell r="K3516" t="str">
            <v>Jam</v>
          </cell>
        </row>
        <row r="3517">
          <cell r="D3517" t="str">
            <v xml:space="preserve"> </v>
          </cell>
        </row>
        <row r="3518">
          <cell r="B3518" t="str">
            <v>2.g.</v>
          </cell>
          <cell r="D3518" t="str">
            <v>TIRE ROLLER</v>
          </cell>
        </row>
        <row r="3519">
          <cell r="D3519" t="str">
            <v>Kecepatan rata-rata</v>
          </cell>
          <cell r="I3519" t="str">
            <v>v</v>
          </cell>
          <cell r="J3519">
            <v>4</v>
          </cell>
          <cell r="K3519" t="str">
            <v>KM / Jam</v>
          </cell>
        </row>
        <row r="3520">
          <cell r="D3520" t="str">
            <v>Lebar efektif pemadatan</v>
          </cell>
          <cell r="I3520" t="str">
            <v>b</v>
          </cell>
          <cell r="J3520">
            <v>1.2</v>
          </cell>
          <cell r="K3520" t="str">
            <v>M</v>
          </cell>
        </row>
        <row r="3521">
          <cell r="D3521" t="str">
            <v>Jumlah lintasan</v>
          </cell>
          <cell r="I3521" t="str">
            <v>n</v>
          </cell>
          <cell r="J3521">
            <v>6</v>
          </cell>
          <cell r="K3521" t="str">
            <v>lintasan</v>
          </cell>
        </row>
        <row r="3522">
          <cell r="D3522" t="str">
            <v>Faktor Efisiensi alat</v>
          </cell>
          <cell r="I3522" t="str">
            <v>Fa</v>
          </cell>
          <cell r="J3522">
            <v>0.8</v>
          </cell>
          <cell r="K3522" t="str">
            <v>-</v>
          </cell>
          <cell r="L3522" t="str">
            <v xml:space="preserve"> Baik</v>
          </cell>
        </row>
        <row r="3524">
          <cell r="D3524" t="str">
            <v>Kap.Prod. / jam =</v>
          </cell>
          <cell r="F3524" t="str">
            <v>(v x 1000) x b x t x Fa</v>
          </cell>
          <cell r="I3524" t="str">
            <v>Q7</v>
          </cell>
          <cell r="J3524">
            <v>640.00000000000011</v>
          </cell>
          <cell r="K3524" t="str">
            <v>M3</v>
          </cell>
        </row>
        <row r="3525">
          <cell r="F3525" t="str">
            <v>n x t</v>
          </cell>
        </row>
        <row r="3527">
          <cell r="D3527" t="str">
            <v>Koefisien Alat / M3</v>
          </cell>
          <cell r="F3527" t="str">
            <v xml:space="preserve"> = 1 : Q7</v>
          </cell>
          <cell r="J3527">
            <v>1.5624999999999997E-3</v>
          </cell>
          <cell r="K3527" t="str">
            <v>Jam</v>
          </cell>
        </row>
        <row r="3529">
          <cell r="B3529" t="str">
            <v>2.h.</v>
          </cell>
          <cell r="D3529" t="str">
            <v>ALAT BANTU</v>
          </cell>
        </row>
        <row r="3530">
          <cell r="D3530" t="str">
            <v>diperlukan :</v>
          </cell>
          <cell r="L3530" t="str">
            <v xml:space="preserve"> Lump Sum</v>
          </cell>
        </row>
        <row r="3531">
          <cell r="D3531" t="str">
            <v>- Rambu               = 3 buah</v>
          </cell>
        </row>
        <row r="3532">
          <cell r="D3532" t="str">
            <v>- Kereta dorong   = 4 buah</v>
          </cell>
        </row>
        <row r="3533">
          <cell r="D3533" t="str">
            <v>- Sekop                = 3 buah</v>
          </cell>
        </row>
        <row r="3534">
          <cell r="D3534" t="str">
            <v>- Garpu                = 3 buah</v>
          </cell>
        </row>
        <row r="3535">
          <cell r="D3535" t="str">
            <v>- Tongkat Kontrol ketebalan hanparan</v>
          </cell>
        </row>
        <row r="3537">
          <cell r="B3537" t="str">
            <v xml:space="preserve">   3.</v>
          </cell>
          <cell r="D3537" t="str">
            <v>TENAGA</v>
          </cell>
        </row>
        <row r="3538">
          <cell r="D3538" t="str">
            <v>Produksi menentukan : ASPHALT MIXING PLANT (AMP)</v>
          </cell>
          <cell r="I3538" t="str">
            <v>Q2</v>
          </cell>
          <cell r="J3538">
            <v>444.44444444444446</v>
          </cell>
          <cell r="K3538" t="str">
            <v>M3/Jam</v>
          </cell>
        </row>
        <row r="3539">
          <cell r="D3539" t="str">
            <v>Produksi ATB / hari  =  Tk x Q2</v>
          </cell>
          <cell r="I3539" t="str">
            <v>Qt</v>
          </cell>
          <cell r="J3539">
            <v>3111.1111111111113</v>
          </cell>
          <cell r="K3539" t="str">
            <v>M3</v>
          </cell>
        </row>
        <row r="3540">
          <cell r="D3540" t="str">
            <v>Kebutuhan tenaga :</v>
          </cell>
        </row>
        <row r="3541">
          <cell r="E3541" t="str">
            <v>-</v>
          </cell>
          <cell r="F3541" t="str">
            <v>Pekerja</v>
          </cell>
          <cell r="I3541" t="str">
            <v>P</v>
          </cell>
          <cell r="J3541">
            <v>3</v>
          </cell>
          <cell r="K3541" t="str">
            <v>orang</v>
          </cell>
        </row>
        <row r="3542">
          <cell r="E3542" t="str">
            <v>-</v>
          </cell>
          <cell r="F3542" t="str">
            <v>Mandor</v>
          </cell>
          <cell r="I3542" t="str">
            <v>M</v>
          </cell>
          <cell r="J3542">
            <v>1</v>
          </cell>
          <cell r="K3542" t="str">
            <v>orang</v>
          </cell>
        </row>
        <row r="3544">
          <cell r="D3544" t="str">
            <v>Koefisien Tenaga / M3     :</v>
          </cell>
        </row>
        <row r="3545">
          <cell r="E3545" t="str">
            <v>-</v>
          </cell>
          <cell r="F3545" t="str">
            <v>Pekerja</v>
          </cell>
          <cell r="G3545" t="str">
            <v>= (Tk x P) / Qt</v>
          </cell>
          <cell r="J3545">
            <v>6.7499999999999999E-3</v>
          </cell>
          <cell r="K3545" t="str">
            <v>Jam</v>
          </cell>
        </row>
        <row r="3546">
          <cell r="E3546" t="str">
            <v>-</v>
          </cell>
          <cell r="F3546" t="str">
            <v>Mandor</v>
          </cell>
          <cell r="G3546" t="str">
            <v>= (Tk x M) / Qt</v>
          </cell>
          <cell r="J3546">
            <v>2.2499999999999998E-3</v>
          </cell>
          <cell r="K3546" t="str">
            <v>Jam</v>
          </cell>
        </row>
        <row r="3547">
          <cell r="B3547" t="str">
            <v>4.</v>
          </cell>
          <cell r="D3547" t="str">
            <v>HARGA DASAR SATUAN UPAH, BAHAN DAN ALAT</v>
          </cell>
        </row>
        <row r="3548">
          <cell r="D3548" t="str">
            <v>Lihat lampiran.</v>
          </cell>
        </row>
        <row r="3551">
          <cell r="B3551" t="str">
            <v xml:space="preserve"> URAIAN ANALISA HARGA SATUAN</v>
          </cell>
        </row>
        <row r="3552">
          <cell r="B3552" t="str">
            <v>ITEM PEMBAYARAN NO.</v>
          </cell>
          <cell r="E3552" t="str">
            <v>:  6.3 (5)a</v>
          </cell>
        </row>
        <row r="3553">
          <cell r="B3553" t="str">
            <v>JENIS PEKERJAAN</v>
          </cell>
          <cell r="E3553" t="str">
            <v>:  LASTON - LAPIS AUS ASPHALT BETON (AC-WC) LEVELING</v>
          </cell>
        </row>
        <row r="3554">
          <cell r="B3554" t="str">
            <v>SATUAN PEMBAYARAN</v>
          </cell>
          <cell r="E3554" t="str">
            <v>:  TON</v>
          </cell>
        </row>
        <row r="3556">
          <cell r="B3556" t="str">
            <v>NO.</v>
          </cell>
          <cell r="D3556" t="str">
            <v>U R A I A N</v>
          </cell>
          <cell r="I3556" t="str">
            <v>KODE</v>
          </cell>
          <cell r="J3556" t="str">
            <v>KOEF.</v>
          </cell>
          <cell r="K3556" t="str">
            <v>SATUAN</v>
          </cell>
          <cell r="L3556" t="str">
            <v>KETERANGAN</v>
          </cell>
        </row>
        <row r="3558">
          <cell r="B3558" t="str">
            <v>I.</v>
          </cell>
          <cell r="D3558" t="str">
            <v>ASUMSI</v>
          </cell>
        </row>
        <row r="3559">
          <cell r="B3559">
            <v>1</v>
          </cell>
          <cell r="D3559" t="str">
            <v>Menggunakan alat berat (cara mekanik)</v>
          </cell>
        </row>
        <row r="3560">
          <cell r="B3560">
            <v>2</v>
          </cell>
          <cell r="D3560" t="str">
            <v>Lokasi pekerjaan : sepanjang jalan</v>
          </cell>
        </row>
        <row r="3561">
          <cell r="B3561">
            <v>3</v>
          </cell>
          <cell r="D3561" t="str">
            <v>Kondisi existing jalan : sedang</v>
          </cell>
        </row>
        <row r="3562">
          <cell r="B3562">
            <v>4</v>
          </cell>
          <cell r="D3562" t="str">
            <v>Jarak rata-rata Base Camp ke lokasi pekerjaan</v>
          </cell>
          <cell r="I3562" t="str">
            <v>L</v>
          </cell>
          <cell r="J3562">
            <v>45.71</v>
          </cell>
          <cell r="K3562" t="str">
            <v>KM</v>
          </cell>
        </row>
        <row r="3563">
          <cell r="B3563">
            <v>5</v>
          </cell>
          <cell r="D3563" t="str">
            <v>Tebal Lapis (AC-WCL) padat</v>
          </cell>
          <cell r="I3563" t="str">
            <v>t</v>
          </cell>
          <cell r="J3563">
            <v>0.04</v>
          </cell>
          <cell r="K3563" t="str">
            <v>M</v>
          </cell>
        </row>
        <row r="3564">
          <cell r="B3564">
            <v>6</v>
          </cell>
          <cell r="D3564" t="str">
            <v>Jam kerja efektif per-hari</v>
          </cell>
          <cell r="I3564" t="str">
            <v>Tk</v>
          </cell>
          <cell r="J3564">
            <v>7</v>
          </cell>
          <cell r="K3564" t="str">
            <v>Jam</v>
          </cell>
        </row>
        <row r="3565">
          <cell r="B3565">
            <v>7</v>
          </cell>
          <cell r="D3565" t="str">
            <v>Faktor kehilanganmaterial :</v>
          </cell>
          <cell r="G3565" t="str">
            <v>- Agregat</v>
          </cell>
          <cell r="I3565" t="str">
            <v>Fh1</v>
          </cell>
          <cell r="J3565">
            <v>1.1000000000000001</v>
          </cell>
          <cell r="K3565" t="str">
            <v>-</v>
          </cell>
        </row>
        <row r="3566">
          <cell r="B3566" t="str">
            <v xml:space="preserve"> </v>
          </cell>
          <cell r="G3566" t="str">
            <v>- Aspal</v>
          </cell>
          <cell r="I3566" t="str">
            <v>Fh2</v>
          </cell>
          <cell r="J3566">
            <v>1.05</v>
          </cell>
          <cell r="K3566" t="str">
            <v>-</v>
          </cell>
        </row>
        <row r="3567">
          <cell r="B3567">
            <v>8</v>
          </cell>
          <cell r="D3567" t="str">
            <v>Komposisi campuran ATB (spesifikasi)  :</v>
          </cell>
        </row>
        <row r="3568">
          <cell r="D3568" t="str">
            <v xml:space="preserve">- Coarse Agregat  </v>
          </cell>
          <cell r="F3568" t="str">
            <v xml:space="preserve"> 61,0 - 77,0 %</v>
          </cell>
          <cell r="I3568" t="str">
            <v>CA</v>
          </cell>
          <cell r="J3568">
            <v>45</v>
          </cell>
          <cell r="K3568" t="str">
            <v>%</v>
          </cell>
        </row>
        <row r="3569">
          <cell r="D3569" t="str">
            <v>- Fine Agregat</v>
          </cell>
          <cell r="F3569" t="str">
            <v xml:space="preserve"> 23,0 - 39,0 %</v>
          </cell>
          <cell r="I3569" t="str">
            <v>FA</v>
          </cell>
          <cell r="J3569">
            <v>46.5</v>
          </cell>
          <cell r="K3569" t="str">
            <v>%</v>
          </cell>
        </row>
        <row r="3570">
          <cell r="D3570" t="str">
            <v>- Fraksi Filler</v>
          </cell>
          <cell r="F3570" t="str">
            <v xml:space="preserve">   2,0 -  6,0 %</v>
          </cell>
          <cell r="I3570" t="str">
            <v>FF</v>
          </cell>
          <cell r="J3570">
            <v>1</v>
          </cell>
          <cell r="K3570" t="str">
            <v>%</v>
          </cell>
        </row>
        <row r="3571">
          <cell r="D3571" t="str">
            <v>- Asphalt</v>
          </cell>
          <cell r="F3571" t="str">
            <v>minimum 5 %</v>
          </cell>
          <cell r="I3571" t="str">
            <v>As</v>
          </cell>
          <cell r="J3571">
            <v>7.5</v>
          </cell>
          <cell r="K3571" t="str">
            <v>%</v>
          </cell>
        </row>
        <row r="3572">
          <cell r="B3572">
            <v>9</v>
          </cell>
          <cell r="D3572" t="str">
            <v>Berat jenis bahan  :</v>
          </cell>
        </row>
        <row r="3573">
          <cell r="D3573" t="str">
            <v>- AC-WCL</v>
          </cell>
          <cell r="I3573" t="str">
            <v>D1</v>
          </cell>
          <cell r="J3573">
            <v>2.2999999999999998</v>
          </cell>
          <cell r="K3573" t="str">
            <v>ton / M3</v>
          </cell>
        </row>
        <row r="3574">
          <cell r="D3574" t="str">
            <v>- Coarse Agregat &amp; Fine Agregat</v>
          </cell>
          <cell r="I3574" t="str">
            <v>D2</v>
          </cell>
          <cell r="J3574">
            <v>1.8</v>
          </cell>
          <cell r="K3574" t="str">
            <v>ton / M3</v>
          </cell>
        </row>
        <row r="3575">
          <cell r="D3575" t="str">
            <v>- Fraksi Filler</v>
          </cell>
          <cell r="I3575" t="str">
            <v>D3</v>
          </cell>
          <cell r="J3575">
            <v>2</v>
          </cell>
          <cell r="K3575" t="str">
            <v>ton / M3</v>
          </cell>
        </row>
        <row r="3576">
          <cell r="D3576" t="str">
            <v>- Asphalt</v>
          </cell>
          <cell r="I3576" t="str">
            <v>D4</v>
          </cell>
          <cell r="J3576">
            <v>1</v>
          </cell>
          <cell r="K3576" t="str">
            <v>ton / M3</v>
          </cell>
        </row>
        <row r="3578">
          <cell r="B3578" t="str">
            <v>II.</v>
          </cell>
          <cell r="D3578" t="str">
            <v>METHODE PELAKSANAAN</v>
          </cell>
        </row>
        <row r="3579">
          <cell r="B3579">
            <v>1</v>
          </cell>
          <cell r="D3579" t="str">
            <v xml:space="preserve">Wheel Loader memuat Agregat dan Asphalt ke dalam </v>
          </cell>
        </row>
        <row r="3580">
          <cell r="B3580" t="str">
            <v xml:space="preserve"> </v>
          </cell>
          <cell r="D3580" t="str">
            <v>Cold Bin AMP</v>
          </cell>
        </row>
        <row r="3581">
          <cell r="B3581">
            <v>2</v>
          </cell>
          <cell r="D3581" t="str">
            <v>Agregat dan aspal dicampur dan dipanaskan</v>
          </cell>
        </row>
        <row r="3582">
          <cell r="D3582" t="str">
            <v>dengan AMP untuk dimuat langsung ke dalam</v>
          </cell>
        </row>
        <row r="3583">
          <cell r="B3583" t="str">
            <v xml:space="preserve"> </v>
          </cell>
          <cell r="D3583" t="str">
            <v>Dump Truck dan diangkut ke lokasi pekerjaan</v>
          </cell>
        </row>
        <row r="3584">
          <cell r="B3584">
            <v>3</v>
          </cell>
          <cell r="D3584" t="str">
            <v>Campuran panas ATB dihampar dengan Finisher</v>
          </cell>
        </row>
        <row r="3585">
          <cell r="D3585" t="str">
            <v>dan dipadatkan dengan Tandem &amp; Pneumatic</v>
          </cell>
        </row>
        <row r="3586">
          <cell r="B3586" t="str">
            <v xml:space="preserve"> </v>
          </cell>
          <cell r="D3586" t="str">
            <v>Tire Roller</v>
          </cell>
        </row>
        <row r="3587">
          <cell r="B3587">
            <v>4</v>
          </cell>
          <cell r="D3587" t="str">
            <v>Selama pemadatan, sekelompok  pekerja akan</v>
          </cell>
        </row>
        <row r="3588">
          <cell r="B3588" t="str">
            <v xml:space="preserve"> </v>
          </cell>
          <cell r="D3588" t="str">
            <v>merapikan tepi hamparaan dengan menggunakan</v>
          </cell>
        </row>
        <row r="3589">
          <cell r="B3589" t="str">
            <v xml:space="preserve"> </v>
          </cell>
          <cell r="D3589" t="str">
            <v>Alat Bantu</v>
          </cell>
        </row>
        <row r="3591">
          <cell r="B3591" t="str">
            <v>III.</v>
          </cell>
          <cell r="D3591" t="str">
            <v>PEMAKAIAN BAHAN, ALAT DAN TENAGA</v>
          </cell>
        </row>
        <row r="3593">
          <cell r="B3593" t="str">
            <v xml:space="preserve">   1.</v>
          </cell>
          <cell r="D3593" t="str">
            <v>BAHAN</v>
          </cell>
        </row>
        <row r="3594">
          <cell r="B3594" t="str">
            <v>1.a.</v>
          </cell>
          <cell r="D3594" t="str">
            <v>Agregat Kasar</v>
          </cell>
          <cell r="F3594" t="str">
            <v>= (CA x (1 Ton) x Fh1) : D2</v>
          </cell>
          <cell r="J3594">
            <v>0.27500000000000002</v>
          </cell>
          <cell r="K3594" t="str">
            <v>M3</v>
          </cell>
        </row>
        <row r="3595">
          <cell r="B3595" t="str">
            <v>1.b.</v>
          </cell>
          <cell r="D3595" t="str">
            <v>Agregat Halus</v>
          </cell>
          <cell r="F3595" t="str">
            <v>= (FA x (1 Ton) x Fh1) : D2</v>
          </cell>
          <cell r="J3595">
            <v>0.28420000000000001</v>
          </cell>
          <cell r="K3595" t="str">
            <v>M3</v>
          </cell>
        </row>
        <row r="3596">
          <cell r="B3596" t="str">
            <v>1.c.</v>
          </cell>
          <cell r="D3596" t="str">
            <v>Filler</v>
          </cell>
          <cell r="F3596" t="str">
            <v>= (FF x (1 Ton) x Fh1) x 1000</v>
          </cell>
          <cell r="J3596">
            <v>11</v>
          </cell>
          <cell r="K3596" t="str">
            <v>Kg</v>
          </cell>
        </row>
        <row r="3597">
          <cell r="B3597" t="str">
            <v>1.d.</v>
          </cell>
          <cell r="D3597" t="str">
            <v>Aspal</v>
          </cell>
          <cell r="F3597" t="str">
            <v>= (AS x (1 Ton) x Fh2) x 1000</v>
          </cell>
          <cell r="J3597">
            <v>78.75</v>
          </cell>
          <cell r="K3597" t="str">
            <v>Kg</v>
          </cell>
        </row>
        <row r="3599">
          <cell r="B3599" t="str">
            <v>2.</v>
          </cell>
          <cell r="D3599" t="str">
            <v>ALAT</v>
          </cell>
        </row>
        <row r="3600">
          <cell r="B3600" t="str">
            <v>2.a.</v>
          </cell>
          <cell r="D3600" t="str">
            <v>WHEEL LOADER</v>
          </cell>
        </row>
        <row r="3601">
          <cell r="D3601" t="str">
            <v>Kapasitas bucket</v>
          </cell>
          <cell r="I3601" t="str">
            <v>V</v>
          </cell>
          <cell r="J3601">
            <v>1.5</v>
          </cell>
          <cell r="K3601" t="str">
            <v>M3</v>
          </cell>
          <cell r="L3601" t="str">
            <v xml:space="preserve"> Sedang</v>
          </cell>
        </row>
        <row r="3602">
          <cell r="D3602" t="str">
            <v>Faktor bucket</v>
          </cell>
          <cell r="I3602" t="str">
            <v>Fb</v>
          </cell>
          <cell r="J3602">
            <v>0.9</v>
          </cell>
          <cell r="K3602" t="str">
            <v>-</v>
          </cell>
          <cell r="L3602" t="str">
            <v xml:space="preserve"> Pemuatan ringan</v>
          </cell>
        </row>
        <row r="3603">
          <cell r="D3603" t="str">
            <v>Faktor efisiensi alat</v>
          </cell>
          <cell r="I3603" t="str">
            <v>Fa</v>
          </cell>
          <cell r="J3603">
            <v>0.8</v>
          </cell>
          <cell r="K3603" t="str">
            <v>-</v>
          </cell>
          <cell r="L3603" t="str">
            <v xml:space="preserve"> Baik</v>
          </cell>
        </row>
        <row r="3604">
          <cell r="D3604" t="str">
            <v>Waktu Siklus</v>
          </cell>
          <cell r="I3604" t="str">
            <v>Ts1</v>
          </cell>
        </row>
        <row r="3605">
          <cell r="D3605" t="str">
            <v>- Muat</v>
          </cell>
          <cell r="I3605" t="str">
            <v>T1</v>
          </cell>
          <cell r="J3605">
            <v>1.2</v>
          </cell>
          <cell r="K3605" t="str">
            <v>menit</v>
          </cell>
        </row>
        <row r="3606">
          <cell r="D3606" t="str">
            <v>- Lain lain</v>
          </cell>
          <cell r="I3606" t="str">
            <v>T2</v>
          </cell>
          <cell r="J3606">
            <v>0.75</v>
          </cell>
          <cell r="K3606" t="str">
            <v>menit</v>
          </cell>
        </row>
        <row r="3607">
          <cell r="I3607" t="str">
            <v>Ts1</v>
          </cell>
          <cell r="J3607">
            <v>1.95</v>
          </cell>
          <cell r="K3607" t="str">
            <v>menit</v>
          </cell>
        </row>
        <row r="3609">
          <cell r="D3609" t="str">
            <v xml:space="preserve">Kap. Prod./jam = </v>
          </cell>
          <cell r="F3609" t="str">
            <v>D2 x V x Fb x Fa x 60 x D1</v>
          </cell>
          <cell r="I3609" t="str">
            <v>Q1</v>
          </cell>
          <cell r="J3609">
            <v>59.815384615384623</v>
          </cell>
          <cell r="K3609" t="str">
            <v>M3</v>
          </cell>
        </row>
        <row r="3610">
          <cell r="F3610" t="str">
            <v>D1 x Ts1</v>
          </cell>
        </row>
        <row r="3612">
          <cell r="D3612" t="str">
            <v>Koefisien Alat / M3</v>
          </cell>
          <cell r="F3612" t="str">
            <v xml:space="preserve"> = 1 : Q1</v>
          </cell>
          <cell r="J3612">
            <v>1.671810699588477E-2</v>
          </cell>
          <cell r="K3612" t="str">
            <v>Jam</v>
          </cell>
        </row>
        <row r="3614">
          <cell r="B3614" t="str">
            <v>2.b.</v>
          </cell>
          <cell r="D3614" t="str">
            <v>ASPHALT MIXING PLANT</v>
          </cell>
        </row>
        <row r="3615">
          <cell r="D3615" t="str">
            <v>Kapasitas produksi</v>
          </cell>
          <cell r="I3615" t="str">
            <v>V</v>
          </cell>
          <cell r="J3615">
            <v>50</v>
          </cell>
          <cell r="K3615" t="str">
            <v>ton / Jam</v>
          </cell>
        </row>
        <row r="3616">
          <cell r="D3616" t="str">
            <v>Faktor Efisiensi alat</v>
          </cell>
          <cell r="I3616" t="str">
            <v>Fa</v>
          </cell>
          <cell r="J3616">
            <v>0.8</v>
          </cell>
          <cell r="K3616" t="str">
            <v>-</v>
          </cell>
        </row>
        <row r="3618">
          <cell r="D3618" t="str">
            <v>Kap.Prod. / jam =</v>
          </cell>
          <cell r="F3618" t="str">
            <v>V x Fa</v>
          </cell>
          <cell r="I3618" t="str">
            <v>Q2</v>
          </cell>
          <cell r="J3618">
            <v>40</v>
          </cell>
          <cell r="K3618" t="str">
            <v>Ton</v>
          </cell>
        </row>
        <row r="3620">
          <cell r="D3620" t="str">
            <v>Koefisien Alat / M3</v>
          </cell>
          <cell r="F3620" t="str">
            <v xml:space="preserve"> = 1 : Q2</v>
          </cell>
          <cell r="J3620">
            <v>2.5000000000000001E-2</v>
          </cell>
          <cell r="K3620" t="str">
            <v>Jam</v>
          </cell>
        </row>
        <row r="3622">
          <cell r="L3622" t="str">
            <v>Bersambung</v>
          </cell>
        </row>
        <row r="3623">
          <cell r="B3623" t="str">
            <v xml:space="preserve"> URAIAN ANALISA HARGA SATUAN</v>
          </cell>
        </row>
        <row r="3624">
          <cell r="B3624" t="str">
            <v>ITEM PEMBAYARAN NO.</v>
          </cell>
          <cell r="E3624" t="str">
            <v>:  6.3 (5)a</v>
          </cell>
        </row>
        <row r="3625">
          <cell r="B3625" t="str">
            <v xml:space="preserve">JENIS PEKERJAAN                                  </v>
          </cell>
          <cell r="E3625" t="str">
            <v>:  LASTON - LAPIS AUS ASPHALT BETON (AC-WC) LEVELING</v>
          </cell>
        </row>
        <row r="3626">
          <cell r="B3626" t="str">
            <v>SATUAN PEMBAYARAN</v>
          </cell>
          <cell r="E3626" t="str">
            <v>:  TON</v>
          </cell>
        </row>
        <row r="3628">
          <cell r="B3628" t="str">
            <v>NO.</v>
          </cell>
          <cell r="D3628" t="str">
            <v>U R A I A N</v>
          </cell>
          <cell r="I3628" t="str">
            <v>KODE</v>
          </cell>
          <cell r="J3628" t="str">
            <v>KOEF.</v>
          </cell>
          <cell r="K3628" t="str">
            <v>SATUAN</v>
          </cell>
          <cell r="L3628" t="str">
            <v>KETERANGAN</v>
          </cell>
        </row>
        <row r="3630">
          <cell r="B3630" t="str">
            <v>2.c.</v>
          </cell>
          <cell r="D3630" t="str">
            <v>GENERATOR SET</v>
          </cell>
        </row>
        <row r="3631">
          <cell r="D3631" t="str">
            <v>Kap.Prod. / Jam = SAMA DENGAN AMP</v>
          </cell>
          <cell r="I3631" t="str">
            <v>Q3</v>
          </cell>
          <cell r="J3631">
            <v>40</v>
          </cell>
          <cell r="K3631" t="str">
            <v>M2</v>
          </cell>
        </row>
        <row r="3632">
          <cell r="D3632" t="str">
            <v>Koefisien Alat / M3</v>
          </cell>
          <cell r="F3632" t="str">
            <v xml:space="preserve"> = 1 : Q3</v>
          </cell>
          <cell r="J3632">
            <v>2.5000000000000001E-2</v>
          </cell>
          <cell r="K3632" t="str">
            <v>Jam</v>
          </cell>
        </row>
        <row r="3634">
          <cell r="B3634" t="str">
            <v>2.d.</v>
          </cell>
          <cell r="D3634" t="str">
            <v>DUMP TRUCK</v>
          </cell>
        </row>
        <row r="3635">
          <cell r="D3635" t="str">
            <v>Kapasitas bak</v>
          </cell>
          <cell r="I3635" t="str">
            <v>V</v>
          </cell>
          <cell r="J3635">
            <v>8</v>
          </cell>
          <cell r="K3635" t="str">
            <v>ton</v>
          </cell>
          <cell r="L3635" t="str">
            <v xml:space="preserve"> Sedang</v>
          </cell>
        </row>
        <row r="3636">
          <cell r="D3636" t="str">
            <v>Faktor Efisiensi alat</v>
          </cell>
          <cell r="I3636" t="str">
            <v>Fa</v>
          </cell>
          <cell r="J3636">
            <v>0.8</v>
          </cell>
          <cell r="K3636" t="str">
            <v>-</v>
          </cell>
          <cell r="L3636" t="str">
            <v xml:space="preserve"> Baik</v>
          </cell>
        </row>
        <row r="3637">
          <cell r="D3637" t="str">
            <v>Kecepatan rata-rata bermuatan</v>
          </cell>
          <cell r="I3637" t="str">
            <v>v1</v>
          </cell>
          <cell r="J3637">
            <v>45</v>
          </cell>
          <cell r="K3637" t="str">
            <v>Km / Jam</v>
          </cell>
          <cell r="L3637" t="str">
            <v xml:space="preserve"> Max aman</v>
          </cell>
        </row>
        <row r="3638">
          <cell r="D3638" t="str">
            <v>Kecepatan rata-rata kosong</v>
          </cell>
          <cell r="I3638" t="str">
            <v>v2</v>
          </cell>
          <cell r="J3638">
            <v>60</v>
          </cell>
          <cell r="K3638" t="str">
            <v>Km / Jam</v>
          </cell>
          <cell r="L3638" t="str">
            <v xml:space="preserve"> Max.aman</v>
          </cell>
        </row>
        <row r="3639">
          <cell r="D3639" t="str">
            <v>Kapasitas AMP / batch</v>
          </cell>
          <cell r="I3639" t="str">
            <v>Q2b</v>
          </cell>
          <cell r="J3639">
            <v>0.5</v>
          </cell>
          <cell r="K3639" t="str">
            <v>ton</v>
          </cell>
        </row>
        <row r="3640">
          <cell r="D3640" t="str">
            <v>Waktu menyiapkan 1 batch AC-WCL</v>
          </cell>
          <cell r="I3640" t="str">
            <v>Tb</v>
          </cell>
          <cell r="J3640">
            <v>1</v>
          </cell>
          <cell r="K3640" t="str">
            <v>menit</v>
          </cell>
        </row>
        <row r="3641">
          <cell r="D3641" t="str">
            <v>Waktu Siklus</v>
          </cell>
          <cell r="I3641" t="str">
            <v>Ts2</v>
          </cell>
        </row>
        <row r="3642">
          <cell r="D3642" t="str">
            <v xml:space="preserve">- Mengisi Bak </v>
          </cell>
          <cell r="F3642" t="str">
            <v>= (V : Q2b) x Tb</v>
          </cell>
          <cell r="I3642" t="str">
            <v>T1</v>
          </cell>
          <cell r="J3642">
            <v>16</v>
          </cell>
          <cell r="K3642" t="str">
            <v>menit</v>
          </cell>
        </row>
        <row r="3643">
          <cell r="D3643" t="str">
            <v>- Angkut</v>
          </cell>
          <cell r="F3643" t="str">
            <v>= (L : v1) x 60 menit</v>
          </cell>
          <cell r="I3643" t="str">
            <v>T2</v>
          </cell>
          <cell r="J3643">
            <v>60.946666666666673</v>
          </cell>
          <cell r="K3643" t="str">
            <v>menit</v>
          </cell>
        </row>
        <row r="3644">
          <cell r="D3644" t="str">
            <v>- Tunggu + dump + Putar</v>
          </cell>
          <cell r="I3644" t="str">
            <v>T3</v>
          </cell>
          <cell r="J3644">
            <v>4</v>
          </cell>
          <cell r="K3644" t="str">
            <v>menit</v>
          </cell>
        </row>
        <row r="3645">
          <cell r="D3645" t="str">
            <v>- Kembali</v>
          </cell>
          <cell r="F3645" t="str">
            <v>= (L : v2) x 60 menit</v>
          </cell>
          <cell r="I3645" t="str">
            <v>T4</v>
          </cell>
          <cell r="J3645">
            <v>45.71</v>
          </cell>
          <cell r="K3645" t="str">
            <v>menit</v>
          </cell>
        </row>
        <row r="3646">
          <cell r="I3646" t="str">
            <v>Ts2</v>
          </cell>
          <cell r="J3646">
            <v>126.65666666666667</v>
          </cell>
          <cell r="K3646" t="str">
            <v>menit</v>
          </cell>
        </row>
        <row r="3648">
          <cell r="D3648" t="str">
            <v>Kap.Prod. / jam =</v>
          </cell>
          <cell r="F3648" t="str">
            <v>V x Fa x 60</v>
          </cell>
          <cell r="I3648" t="str">
            <v>Q4</v>
          </cell>
          <cell r="J3648">
            <v>3.0318183014448508</v>
          </cell>
          <cell r="K3648" t="str">
            <v>Ton</v>
          </cell>
        </row>
        <row r="3649">
          <cell r="F3649" t="str">
            <v>Ts2</v>
          </cell>
        </row>
        <row r="3651">
          <cell r="D3651" t="str">
            <v>Koefisien Alat / M3</v>
          </cell>
          <cell r="F3651" t="str">
            <v xml:space="preserve"> = 1 : Q4</v>
          </cell>
          <cell r="J3651">
            <v>0.32983506944444446</v>
          </cell>
          <cell r="K3651" t="str">
            <v>Jam</v>
          </cell>
        </row>
        <row r="3653">
          <cell r="B3653" t="str">
            <v>2.e.</v>
          </cell>
          <cell r="D3653" t="str">
            <v>ASPHALT FINISHER</v>
          </cell>
        </row>
        <row r="3654">
          <cell r="D3654" t="str">
            <v>Kapasitas produksi</v>
          </cell>
          <cell r="I3654" t="str">
            <v>V</v>
          </cell>
          <cell r="J3654">
            <v>40</v>
          </cell>
          <cell r="K3654" t="str">
            <v>ton / Jam</v>
          </cell>
        </row>
        <row r="3655">
          <cell r="D3655" t="str">
            <v>Faktor efisiensi alat</v>
          </cell>
          <cell r="I3655" t="str">
            <v>Fa</v>
          </cell>
          <cell r="J3655">
            <v>0.8</v>
          </cell>
          <cell r="K3655" t="str">
            <v>-</v>
          </cell>
        </row>
        <row r="3657">
          <cell r="D3657" t="str">
            <v>Kap.Prod. / jam =</v>
          </cell>
          <cell r="F3657" t="str">
            <v xml:space="preserve">V x Fa </v>
          </cell>
          <cell r="I3657" t="str">
            <v>Q5</v>
          </cell>
          <cell r="J3657">
            <v>32</v>
          </cell>
          <cell r="K3657" t="str">
            <v>Ton</v>
          </cell>
        </row>
        <row r="3659">
          <cell r="D3659" t="str">
            <v>Koefisien Alat / M3</v>
          </cell>
          <cell r="F3659" t="str">
            <v xml:space="preserve"> = 1 : Q5</v>
          </cell>
          <cell r="J3659">
            <v>3.125E-2</v>
          </cell>
          <cell r="K3659" t="str">
            <v>Jam</v>
          </cell>
          <cell r="L3659" t="str">
            <v xml:space="preserve"> </v>
          </cell>
        </row>
        <row r="3661">
          <cell r="B3661" t="str">
            <v>2.f.</v>
          </cell>
          <cell r="D3661" t="str">
            <v>TANDEM ROLLER</v>
          </cell>
        </row>
        <row r="3662">
          <cell r="B3662" t="str">
            <v xml:space="preserve"> </v>
          </cell>
          <cell r="D3662" t="str">
            <v>Kecepatan rata-rata alat</v>
          </cell>
          <cell r="I3662" t="str">
            <v>v</v>
          </cell>
          <cell r="J3662">
            <v>3.6</v>
          </cell>
          <cell r="K3662" t="str">
            <v>Km / Jam</v>
          </cell>
        </row>
        <row r="3663">
          <cell r="D3663" t="str">
            <v>Lebar efektif pemadatan</v>
          </cell>
          <cell r="I3663" t="str">
            <v>b</v>
          </cell>
          <cell r="J3663">
            <v>1.2</v>
          </cell>
          <cell r="K3663" t="str">
            <v>M</v>
          </cell>
        </row>
        <row r="3664">
          <cell r="D3664" t="str">
            <v>Jumlah lintasan</v>
          </cell>
          <cell r="I3664" t="str">
            <v>n</v>
          </cell>
          <cell r="J3664">
            <v>8</v>
          </cell>
          <cell r="K3664" t="str">
            <v>lintasan</v>
          </cell>
        </row>
        <row r="3665">
          <cell r="D3665" t="str">
            <v>Faktor Efisiensi alat</v>
          </cell>
          <cell r="I3665" t="str">
            <v>Fa</v>
          </cell>
          <cell r="J3665">
            <v>0.8</v>
          </cell>
          <cell r="K3665" t="str">
            <v>-</v>
          </cell>
        </row>
        <row r="3667">
          <cell r="C3667" t="str">
            <v xml:space="preserve"> </v>
          </cell>
          <cell r="D3667" t="str">
            <v xml:space="preserve">Kap. Prod./jam = </v>
          </cell>
          <cell r="F3667" t="str">
            <v>(v x 1000) x b x t x Fa x D1</v>
          </cell>
          <cell r="I3667" t="str">
            <v>Q6</v>
          </cell>
          <cell r="J3667">
            <v>39.744</v>
          </cell>
          <cell r="K3667" t="str">
            <v>Ton</v>
          </cell>
        </row>
        <row r="3668">
          <cell r="F3668" t="str">
            <v>n</v>
          </cell>
        </row>
        <row r="3669">
          <cell r="D3669" t="str">
            <v>Koefisien Alat / M3</v>
          </cell>
          <cell r="F3669" t="str">
            <v xml:space="preserve"> = 1 : Q6</v>
          </cell>
          <cell r="J3669">
            <v>2.5161030595813205E-2</v>
          </cell>
          <cell r="K3669" t="str">
            <v>Jam</v>
          </cell>
        </row>
        <row r="3670">
          <cell r="D3670" t="str">
            <v xml:space="preserve"> </v>
          </cell>
        </row>
        <row r="3671">
          <cell r="B3671" t="str">
            <v>2.g.</v>
          </cell>
          <cell r="D3671" t="str">
            <v>TIRE ROLLER</v>
          </cell>
        </row>
        <row r="3672">
          <cell r="D3672" t="str">
            <v>Kecepatan rata-rata</v>
          </cell>
          <cell r="I3672" t="str">
            <v>v</v>
          </cell>
          <cell r="J3672">
            <v>5</v>
          </cell>
          <cell r="K3672" t="str">
            <v>KM / Jam</v>
          </cell>
        </row>
        <row r="3673">
          <cell r="D3673" t="str">
            <v>Lebar efektif pemadatan</v>
          </cell>
          <cell r="I3673" t="str">
            <v>b</v>
          </cell>
          <cell r="J3673">
            <v>1.5</v>
          </cell>
          <cell r="K3673" t="str">
            <v>M</v>
          </cell>
        </row>
        <row r="3674">
          <cell r="D3674" t="str">
            <v>Jumlah lintasan</v>
          </cell>
          <cell r="I3674" t="str">
            <v>n</v>
          </cell>
          <cell r="J3674">
            <v>15</v>
          </cell>
          <cell r="K3674" t="str">
            <v>lintasan</v>
          </cell>
        </row>
        <row r="3675">
          <cell r="D3675" t="str">
            <v>Faktor Efisiensi alat</v>
          </cell>
          <cell r="I3675" t="str">
            <v>Fa</v>
          </cell>
          <cell r="J3675">
            <v>0.8</v>
          </cell>
          <cell r="K3675" t="str">
            <v>-</v>
          </cell>
          <cell r="L3675" t="str">
            <v xml:space="preserve"> Baik</v>
          </cell>
        </row>
        <row r="3677">
          <cell r="D3677" t="str">
            <v>Kap.Prod. / jam =</v>
          </cell>
          <cell r="F3677" t="str">
            <v>(v x 1000) x b x t x Fa x D1</v>
          </cell>
          <cell r="I3677" t="str">
            <v>Q7</v>
          </cell>
          <cell r="J3677">
            <v>36.799999999999997</v>
          </cell>
          <cell r="K3677" t="str">
            <v>Ton</v>
          </cell>
        </row>
        <row r="3678">
          <cell r="F3678" t="str">
            <v>n</v>
          </cell>
        </row>
        <row r="3680">
          <cell r="D3680" t="str">
            <v>Koefisien Alat / M3</v>
          </cell>
          <cell r="F3680" t="str">
            <v xml:space="preserve"> = 1 : Q7</v>
          </cell>
          <cell r="J3680">
            <v>2.7173913043478264E-2</v>
          </cell>
          <cell r="K3680" t="str">
            <v>Jam</v>
          </cell>
        </row>
        <row r="3682">
          <cell r="B3682" t="str">
            <v>2.h.</v>
          </cell>
          <cell r="D3682" t="str">
            <v>ALAT BANTU</v>
          </cell>
        </row>
        <row r="3683">
          <cell r="D3683" t="str">
            <v>diperlukan :</v>
          </cell>
          <cell r="L3683" t="str">
            <v xml:space="preserve"> Lump Sum</v>
          </cell>
        </row>
        <row r="3684">
          <cell r="D3684" t="str">
            <v>- Kereta dorong   = 2 buah</v>
          </cell>
        </row>
        <row r="3685">
          <cell r="D3685" t="str">
            <v>- Sekop                = 3 buah</v>
          </cell>
        </row>
        <row r="3686">
          <cell r="D3686" t="str">
            <v>- Garpu                = 2 buah</v>
          </cell>
        </row>
        <row r="3687">
          <cell r="D3687" t="str">
            <v>- Tongkat Kontrol ketebalan hanparan</v>
          </cell>
        </row>
        <row r="3689">
          <cell r="B3689" t="str">
            <v xml:space="preserve">   3.</v>
          </cell>
          <cell r="D3689" t="str">
            <v>TENAGA</v>
          </cell>
        </row>
        <row r="3690">
          <cell r="D3690" t="str">
            <v>Produksi menentukan : ASPHALT MIXING PLANT (AMP)</v>
          </cell>
          <cell r="I3690" t="str">
            <v>Q2</v>
          </cell>
          <cell r="J3690">
            <v>40</v>
          </cell>
          <cell r="K3690" t="str">
            <v>M3/Jam</v>
          </cell>
        </row>
        <row r="3691">
          <cell r="D3691" t="str">
            <v>Produksi ATB / hari  =  Tk x Q2</v>
          </cell>
          <cell r="I3691" t="str">
            <v>Qt</v>
          </cell>
          <cell r="J3691">
            <v>280</v>
          </cell>
          <cell r="K3691" t="str">
            <v>M3</v>
          </cell>
        </row>
        <row r="3692">
          <cell r="D3692" t="str">
            <v>Kebutuhan tenaga :</v>
          </cell>
        </row>
        <row r="3693">
          <cell r="E3693" t="str">
            <v>-</v>
          </cell>
          <cell r="F3693" t="str">
            <v>Pekerja</v>
          </cell>
          <cell r="I3693" t="str">
            <v>P</v>
          </cell>
          <cell r="J3693">
            <v>3</v>
          </cell>
          <cell r="K3693" t="str">
            <v>orang</v>
          </cell>
        </row>
        <row r="3694">
          <cell r="E3694" t="str">
            <v>-</v>
          </cell>
          <cell r="F3694" t="str">
            <v>Mandor</v>
          </cell>
          <cell r="I3694" t="str">
            <v>M</v>
          </cell>
          <cell r="J3694">
            <v>1</v>
          </cell>
          <cell r="K3694" t="str">
            <v>orang</v>
          </cell>
        </row>
        <row r="3696">
          <cell r="D3696" t="str">
            <v>Koefisien Tenaga / M3     :</v>
          </cell>
        </row>
        <row r="3697">
          <cell r="E3697" t="str">
            <v>-</v>
          </cell>
          <cell r="F3697" t="str">
            <v>Pekerja</v>
          </cell>
          <cell r="G3697" t="str">
            <v>= (Tk x P) / Qt</v>
          </cell>
          <cell r="J3697">
            <v>7.4999999999999997E-2</v>
          </cell>
          <cell r="K3697" t="str">
            <v>Jam</v>
          </cell>
        </row>
        <row r="3698">
          <cell r="E3698" t="str">
            <v>-</v>
          </cell>
          <cell r="F3698" t="str">
            <v>Mandor</v>
          </cell>
          <cell r="G3698" t="str">
            <v>= (Tk x M) / Qt</v>
          </cell>
          <cell r="J3698">
            <v>2.5000000000000001E-2</v>
          </cell>
          <cell r="K3698" t="str">
            <v>Jam</v>
          </cell>
        </row>
        <row r="3700">
          <cell r="B3700" t="str">
            <v>4.</v>
          </cell>
          <cell r="D3700" t="str">
            <v>HARGA DASAR SATUAN UPAH, BAHAN DAN ALAT</v>
          </cell>
        </row>
        <row r="3701">
          <cell r="D3701" t="str">
            <v>Lihat lampiran.</v>
          </cell>
        </row>
        <row r="3704">
          <cell r="B3704" t="str">
            <v xml:space="preserve"> URAIAN ANALISA HARGA SATUAN</v>
          </cell>
        </row>
        <row r="3705">
          <cell r="B3705" t="str">
            <v>ITEM PEMBAYARAN NO.</v>
          </cell>
          <cell r="E3705" t="str">
            <v>:  6.3 (6)</v>
          </cell>
        </row>
        <row r="3706">
          <cell r="B3706" t="str">
            <v>JENIS PEKERJAAN</v>
          </cell>
          <cell r="E3706" t="str">
            <v>: LASTON - LAPIS PENGIKAT ASPHALT BETON (AC-BC)</v>
          </cell>
        </row>
        <row r="3707">
          <cell r="B3707" t="str">
            <v>SATUAN PEMBAYARAN</v>
          </cell>
          <cell r="E3707" t="str">
            <v>:  M3</v>
          </cell>
        </row>
        <row r="3709">
          <cell r="B3709" t="str">
            <v>NO.</v>
          </cell>
          <cell r="D3709" t="str">
            <v>U R A I A N</v>
          </cell>
          <cell r="I3709" t="str">
            <v>KODE</v>
          </cell>
          <cell r="J3709" t="str">
            <v>KOEF.</v>
          </cell>
          <cell r="K3709" t="str">
            <v>SATUAN</v>
          </cell>
          <cell r="L3709" t="str">
            <v>KETERANGAN</v>
          </cell>
        </row>
        <row r="3711">
          <cell r="B3711" t="str">
            <v>I.</v>
          </cell>
          <cell r="D3711" t="str">
            <v>ASUMSI</v>
          </cell>
        </row>
        <row r="3712">
          <cell r="B3712">
            <v>1</v>
          </cell>
          <cell r="D3712" t="str">
            <v>Menggunakan alat berat (cara mekanik)</v>
          </cell>
        </row>
        <row r="3713">
          <cell r="B3713">
            <v>2</v>
          </cell>
          <cell r="D3713" t="str">
            <v>Lokasi pekerjaan : sepanjang jalan</v>
          </cell>
        </row>
        <row r="3714">
          <cell r="B3714">
            <v>3</v>
          </cell>
          <cell r="D3714" t="str">
            <v>Kondisi existing jalan : sedang</v>
          </cell>
        </row>
        <row r="3715">
          <cell r="B3715">
            <v>4</v>
          </cell>
          <cell r="D3715" t="str">
            <v>Jarak rata-rata Base Camp ke lokasi pekerjaan</v>
          </cell>
          <cell r="I3715" t="str">
            <v>L</v>
          </cell>
          <cell r="J3715">
            <v>45.71</v>
          </cell>
          <cell r="K3715" t="str">
            <v>KM</v>
          </cell>
        </row>
        <row r="3716">
          <cell r="B3716">
            <v>5</v>
          </cell>
          <cell r="D3716" t="str">
            <v>Tebal Lapis (AC-BC) padat</v>
          </cell>
          <cell r="I3716" t="str">
            <v>t</v>
          </cell>
          <cell r="J3716">
            <v>0.06</v>
          </cell>
          <cell r="K3716" t="str">
            <v>M</v>
          </cell>
        </row>
        <row r="3717">
          <cell r="B3717">
            <v>6</v>
          </cell>
          <cell r="D3717" t="str">
            <v>Jam kerja efektif per-hari</v>
          </cell>
          <cell r="I3717" t="str">
            <v>Tk</v>
          </cell>
          <cell r="J3717">
            <v>7</v>
          </cell>
          <cell r="K3717" t="str">
            <v>Jam</v>
          </cell>
        </row>
        <row r="3718">
          <cell r="B3718">
            <v>7</v>
          </cell>
          <cell r="D3718" t="str">
            <v>Faktor kehilanganmaterial :</v>
          </cell>
          <cell r="G3718" t="str">
            <v>- Agregat</v>
          </cell>
          <cell r="I3718" t="str">
            <v>Fh1</v>
          </cell>
          <cell r="J3718">
            <v>1.1000000000000001</v>
          </cell>
          <cell r="K3718" t="str">
            <v>-</v>
          </cell>
        </row>
        <row r="3719">
          <cell r="B3719" t="str">
            <v xml:space="preserve"> </v>
          </cell>
          <cell r="G3719" t="str">
            <v>- Aspal</v>
          </cell>
          <cell r="I3719" t="str">
            <v>Fh2</v>
          </cell>
          <cell r="J3719">
            <v>1.05</v>
          </cell>
          <cell r="K3719" t="str">
            <v>-</v>
          </cell>
        </row>
        <row r="3720">
          <cell r="B3720">
            <v>8</v>
          </cell>
          <cell r="D3720" t="str">
            <v>Komposisi campuran AC-BC (spesifikasi)  :</v>
          </cell>
        </row>
        <row r="3721">
          <cell r="D3721" t="str">
            <v xml:space="preserve">- Coarse Agregat  </v>
          </cell>
          <cell r="F3721" t="str">
            <v xml:space="preserve"> 61,0 - 77,0 %</v>
          </cell>
          <cell r="I3721" t="str">
            <v>CA</v>
          </cell>
          <cell r="J3721">
            <v>62.41</v>
          </cell>
          <cell r="K3721" t="str">
            <v>%</v>
          </cell>
        </row>
        <row r="3722">
          <cell r="D3722" t="str">
            <v>- Fine Agregat</v>
          </cell>
          <cell r="F3722" t="str">
            <v xml:space="preserve"> 23,0 - 39,0 %</v>
          </cell>
          <cell r="I3722" t="str">
            <v>FA</v>
          </cell>
          <cell r="J3722">
            <v>25</v>
          </cell>
          <cell r="K3722" t="str">
            <v>%</v>
          </cell>
        </row>
        <row r="3723">
          <cell r="D3723" t="str">
            <v>- Fraksi Filler</v>
          </cell>
          <cell r="F3723" t="str">
            <v xml:space="preserve">   2,0 -  6,0 %</v>
          </cell>
          <cell r="I3723" t="str">
            <v>FF</v>
          </cell>
          <cell r="J3723">
            <v>6.59</v>
          </cell>
          <cell r="K3723" t="str">
            <v>%</v>
          </cell>
        </row>
        <row r="3724">
          <cell r="D3724" t="str">
            <v>- Asphalt</v>
          </cell>
          <cell r="F3724" t="str">
            <v>minimum 5 %</v>
          </cell>
          <cell r="I3724" t="str">
            <v>As</v>
          </cell>
          <cell r="J3724">
            <v>6</v>
          </cell>
          <cell r="K3724" t="str">
            <v>%</v>
          </cell>
        </row>
        <row r="3725">
          <cell r="B3725">
            <v>9</v>
          </cell>
          <cell r="D3725" t="str">
            <v>Berat jenis bahan  :</v>
          </cell>
        </row>
        <row r="3726">
          <cell r="D3726" t="str">
            <v>- ATB</v>
          </cell>
          <cell r="I3726" t="str">
            <v>D1</v>
          </cell>
          <cell r="J3726">
            <v>2.25</v>
          </cell>
          <cell r="K3726" t="str">
            <v>ton / M3</v>
          </cell>
        </row>
        <row r="3727">
          <cell r="D3727" t="str">
            <v>- Coarse Agregat &amp; Fine Agregat</v>
          </cell>
          <cell r="I3727" t="str">
            <v>D2</v>
          </cell>
          <cell r="J3727">
            <v>1.8</v>
          </cell>
          <cell r="K3727" t="str">
            <v>ton / M3</v>
          </cell>
        </row>
        <row r="3728">
          <cell r="D3728" t="str">
            <v>- Fraksi Filler</v>
          </cell>
          <cell r="I3728" t="str">
            <v>D3</v>
          </cell>
          <cell r="J3728">
            <v>2</v>
          </cell>
          <cell r="K3728" t="str">
            <v>ton / M3</v>
          </cell>
        </row>
        <row r="3729">
          <cell r="D3729" t="str">
            <v>- Asphalt</v>
          </cell>
          <cell r="I3729" t="str">
            <v>D4</v>
          </cell>
          <cell r="J3729">
            <v>1.03</v>
          </cell>
          <cell r="K3729" t="str">
            <v>ton / M3</v>
          </cell>
        </row>
        <row r="3731">
          <cell r="B3731" t="str">
            <v>II.</v>
          </cell>
          <cell r="D3731" t="str">
            <v>METHODE PELAKSANAAN</v>
          </cell>
        </row>
        <row r="3732">
          <cell r="B3732">
            <v>1</v>
          </cell>
          <cell r="D3732" t="str">
            <v xml:space="preserve">Wheel Loader memuat Agregat dan Asphalt ke dalam </v>
          </cell>
        </row>
        <row r="3733">
          <cell r="B3733" t="str">
            <v xml:space="preserve"> </v>
          </cell>
          <cell r="D3733" t="str">
            <v>Cold Bin AMP</v>
          </cell>
        </row>
        <row r="3734">
          <cell r="B3734">
            <v>2</v>
          </cell>
          <cell r="D3734" t="str">
            <v>Agregat dan aspal dicampur dan dipanaskan</v>
          </cell>
        </row>
        <row r="3735">
          <cell r="D3735" t="str">
            <v>dengan AMP untuk dimuat langsung ke dalam</v>
          </cell>
        </row>
        <row r="3736">
          <cell r="B3736" t="str">
            <v xml:space="preserve"> </v>
          </cell>
          <cell r="D3736" t="str">
            <v>Dump Truck dan diangkut ke lokasi pekerjaan</v>
          </cell>
        </row>
        <row r="3737">
          <cell r="B3737">
            <v>3</v>
          </cell>
          <cell r="D3737" t="str">
            <v>Campuran panas ATB dihampar dengan Finisher</v>
          </cell>
        </row>
        <row r="3738">
          <cell r="D3738" t="str">
            <v>dan dipadatkan dengan Tandem &amp; Pneumatic</v>
          </cell>
        </row>
        <row r="3739">
          <cell r="B3739" t="str">
            <v xml:space="preserve"> </v>
          </cell>
          <cell r="D3739" t="str">
            <v>Tire Roller</v>
          </cell>
        </row>
        <row r="3740">
          <cell r="B3740">
            <v>4</v>
          </cell>
          <cell r="D3740" t="str">
            <v>Selama pemadatan, sekelompok  pekerja akan</v>
          </cell>
        </row>
        <row r="3741">
          <cell r="B3741" t="str">
            <v xml:space="preserve"> </v>
          </cell>
          <cell r="D3741" t="str">
            <v>merapikan tepi hamparaan dengan menggunakan</v>
          </cell>
        </row>
        <row r="3742">
          <cell r="B3742" t="str">
            <v xml:space="preserve"> </v>
          </cell>
          <cell r="D3742" t="str">
            <v>Alat Bantu</v>
          </cell>
        </row>
        <row r="3744">
          <cell r="B3744" t="str">
            <v>III.</v>
          </cell>
          <cell r="D3744" t="str">
            <v>PEMAKAIAN BAHAN, ALAT DAN TENAGA</v>
          </cell>
        </row>
        <row r="3746">
          <cell r="B3746" t="str">
            <v xml:space="preserve">   1.</v>
          </cell>
          <cell r="D3746" t="str">
            <v>BAHAN</v>
          </cell>
        </row>
        <row r="3747">
          <cell r="B3747" t="str">
            <v>1.a.</v>
          </cell>
          <cell r="D3747" t="str">
            <v>Agregat Kasar</v>
          </cell>
          <cell r="F3747" t="str">
            <v>= (CA x (D1 x 1 M3) x Fh1) : D2</v>
          </cell>
          <cell r="J3747">
            <v>0.85809999999999997</v>
          </cell>
          <cell r="K3747" t="str">
            <v>M3</v>
          </cell>
        </row>
        <row r="3748">
          <cell r="B3748" t="str">
            <v>1.b.</v>
          </cell>
          <cell r="D3748" t="str">
            <v>Agregat Halus</v>
          </cell>
          <cell r="F3748" t="str">
            <v>= (FA x (D1 x 1 M3) x Fh1) : D2</v>
          </cell>
          <cell r="J3748">
            <v>0.34379999999999999</v>
          </cell>
          <cell r="K3748" t="str">
            <v>M3</v>
          </cell>
        </row>
        <row r="3749">
          <cell r="B3749" t="str">
            <v>1.c.</v>
          </cell>
          <cell r="D3749" t="str">
            <v>Filler</v>
          </cell>
          <cell r="F3749" t="str">
            <v>= (FF x (D1 x 1 M3) x Fh1) x 1000</v>
          </cell>
          <cell r="J3749">
            <v>163.10249999999999</v>
          </cell>
          <cell r="K3749" t="str">
            <v>Kg</v>
          </cell>
        </row>
        <row r="3750">
          <cell r="B3750" t="str">
            <v>1.d.</v>
          </cell>
          <cell r="D3750" t="str">
            <v>Pasir</v>
          </cell>
          <cell r="F3750" t="str">
            <v>= (AS x (D1 x 1 M3) x Fh2) x 1000</v>
          </cell>
          <cell r="J3750">
            <v>141.75</v>
          </cell>
          <cell r="K3750" t="str">
            <v>Kg</v>
          </cell>
        </row>
        <row r="3752">
          <cell r="B3752" t="str">
            <v>2.</v>
          </cell>
          <cell r="D3752" t="str">
            <v>ALAT</v>
          </cell>
        </row>
        <row r="3753">
          <cell r="B3753" t="str">
            <v>2.a.</v>
          </cell>
          <cell r="D3753" t="str">
            <v>WHEEL LOADER</v>
          </cell>
        </row>
        <row r="3754">
          <cell r="D3754" t="str">
            <v>Kapasitas bucket</v>
          </cell>
          <cell r="I3754" t="str">
            <v>V</v>
          </cell>
          <cell r="J3754">
            <v>2.5</v>
          </cell>
          <cell r="K3754" t="str">
            <v>M3</v>
          </cell>
          <cell r="L3754" t="str">
            <v xml:space="preserve"> Sedang</v>
          </cell>
        </row>
        <row r="3755">
          <cell r="D3755" t="str">
            <v>Faktor bucket</v>
          </cell>
          <cell r="I3755" t="str">
            <v>Fb</v>
          </cell>
          <cell r="J3755">
            <v>0.9</v>
          </cell>
          <cell r="K3755" t="str">
            <v>-</v>
          </cell>
          <cell r="L3755" t="str">
            <v xml:space="preserve"> Pemuatan ringan</v>
          </cell>
        </row>
        <row r="3756">
          <cell r="D3756" t="str">
            <v>Faktor efisiensi alat</v>
          </cell>
          <cell r="I3756" t="str">
            <v>Fa</v>
          </cell>
          <cell r="J3756">
            <v>0.8</v>
          </cell>
          <cell r="K3756" t="str">
            <v>-</v>
          </cell>
          <cell r="L3756" t="str">
            <v xml:space="preserve"> Baik</v>
          </cell>
        </row>
        <row r="3757">
          <cell r="D3757" t="str">
            <v>Waktu Siklus</v>
          </cell>
          <cell r="I3757" t="str">
            <v>Ts1</v>
          </cell>
        </row>
        <row r="3758">
          <cell r="D3758" t="str">
            <v>- Muat</v>
          </cell>
          <cell r="I3758" t="str">
            <v>T1</v>
          </cell>
          <cell r="J3758">
            <v>0.75</v>
          </cell>
          <cell r="K3758" t="str">
            <v>menit</v>
          </cell>
        </row>
        <row r="3759">
          <cell r="D3759" t="str">
            <v>- Lain lain</v>
          </cell>
          <cell r="I3759" t="str">
            <v>T2</v>
          </cell>
          <cell r="J3759">
            <v>0.25</v>
          </cell>
          <cell r="K3759" t="str">
            <v>menit</v>
          </cell>
        </row>
        <row r="3760">
          <cell r="I3760" t="str">
            <v>Ts1</v>
          </cell>
          <cell r="J3760">
            <v>1</v>
          </cell>
          <cell r="K3760" t="str">
            <v>menit</v>
          </cell>
        </row>
        <row r="3762">
          <cell r="D3762" t="str">
            <v xml:space="preserve">Kap. Prod./jam = </v>
          </cell>
          <cell r="F3762" t="str">
            <v>D2 x V x Fb x Fa x 60</v>
          </cell>
          <cell r="I3762" t="str">
            <v>Q1</v>
          </cell>
          <cell r="J3762">
            <v>86.4</v>
          </cell>
          <cell r="K3762" t="str">
            <v>M3</v>
          </cell>
          <cell r="L3762" t="str">
            <v xml:space="preserve"> </v>
          </cell>
        </row>
        <row r="3763">
          <cell r="F3763" t="str">
            <v>D1 x Ts1</v>
          </cell>
        </row>
        <row r="3765">
          <cell r="D3765" t="str">
            <v>Koefisien Alat / M3</v>
          </cell>
          <cell r="F3765" t="str">
            <v xml:space="preserve"> = 1 : Q1</v>
          </cell>
          <cell r="J3765">
            <v>1.1574074074074073E-2</v>
          </cell>
          <cell r="K3765" t="str">
            <v>Jam</v>
          </cell>
        </row>
        <row r="3767">
          <cell r="B3767" t="str">
            <v>2.b.</v>
          </cell>
          <cell r="D3767" t="str">
            <v>ASPHALT MIXING PLANT</v>
          </cell>
        </row>
        <row r="3768">
          <cell r="D3768" t="str">
            <v>Kapasitas produksi</v>
          </cell>
          <cell r="I3768" t="str">
            <v>V</v>
          </cell>
          <cell r="J3768">
            <v>50</v>
          </cell>
          <cell r="K3768" t="str">
            <v>ton / Jam</v>
          </cell>
        </row>
        <row r="3769">
          <cell r="D3769" t="str">
            <v>Faktor Efisiensi alat</v>
          </cell>
          <cell r="I3769" t="str">
            <v>Fa</v>
          </cell>
          <cell r="J3769">
            <v>0.8</v>
          </cell>
          <cell r="K3769" t="str">
            <v>-</v>
          </cell>
        </row>
        <row r="3771">
          <cell r="D3771" t="str">
            <v>Kap.Prod. / jam =</v>
          </cell>
          <cell r="F3771" t="str">
            <v>V x Fa</v>
          </cell>
          <cell r="I3771" t="str">
            <v>Q2</v>
          </cell>
          <cell r="J3771">
            <v>17.777777777777779</v>
          </cell>
          <cell r="K3771" t="str">
            <v>M3</v>
          </cell>
        </row>
        <row r="3772">
          <cell r="F3772" t="str">
            <v xml:space="preserve">D1 </v>
          </cell>
        </row>
        <row r="3774">
          <cell r="D3774" t="str">
            <v>Koefisien Alat / M3</v>
          </cell>
          <cell r="F3774" t="str">
            <v xml:space="preserve"> = 1 : Q2</v>
          </cell>
          <cell r="J3774">
            <v>5.6249999999999994E-2</v>
          </cell>
          <cell r="K3774" t="str">
            <v>Jam</v>
          </cell>
        </row>
        <row r="3776">
          <cell r="L3776" t="str">
            <v>Bersambung</v>
          </cell>
        </row>
        <row r="3777">
          <cell r="B3777" t="str">
            <v xml:space="preserve"> URAIAN ANALISA HARGA SATUAN</v>
          </cell>
        </row>
        <row r="3778">
          <cell r="B3778" t="str">
            <v>ITEM PEMBAYARAN NO.</v>
          </cell>
          <cell r="E3778" t="str">
            <v>:  6.3 (6)</v>
          </cell>
        </row>
        <row r="3779">
          <cell r="B3779" t="str">
            <v xml:space="preserve">JENIS PEKERJAAN                                  </v>
          </cell>
          <cell r="E3779" t="str">
            <v>: LASTON - LAPIS PENGIKAT ASPHALT BETON (AC-BC)</v>
          </cell>
        </row>
        <row r="3780">
          <cell r="B3780" t="str">
            <v>SATUAN PEMBAYARAN</v>
          </cell>
          <cell r="E3780" t="str">
            <v>:  M3</v>
          </cell>
        </row>
        <row r="3782">
          <cell r="B3782" t="str">
            <v>NO.</v>
          </cell>
          <cell r="D3782" t="str">
            <v>U R A I A N</v>
          </cell>
          <cell r="I3782" t="str">
            <v>KODE</v>
          </cell>
          <cell r="J3782" t="str">
            <v>KOEF.</v>
          </cell>
          <cell r="K3782" t="str">
            <v>SATUAN</v>
          </cell>
          <cell r="L3782" t="str">
            <v>KETERANGAN</v>
          </cell>
        </row>
        <row r="3784">
          <cell r="B3784" t="str">
            <v>2.c.</v>
          </cell>
          <cell r="D3784" t="str">
            <v>GENERATOR SET</v>
          </cell>
        </row>
        <row r="3785">
          <cell r="D3785" t="str">
            <v>Kap.Prod. / Jam = SAMA DENGAN AMP</v>
          </cell>
          <cell r="I3785" t="str">
            <v>Q3</v>
          </cell>
          <cell r="J3785">
            <v>17.777777777777779</v>
          </cell>
          <cell r="K3785" t="str">
            <v>M2</v>
          </cell>
        </row>
        <row r="3786">
          <cell r="D3786" t="str">
            <v>Koefisien Alat / M3</v>
          </cell>
          <cell r="F3786" t="str">
            <v xml:space="preserve"> = 1 : Q3</v>
          </cell>
          <cell r="J3786">
            <v>5.6249999999999994E-2</v>
          </cell>
          <cell r="K3786" t="str">
            <v>Jam</v>
          </cell>
        </row>
        <row r="3788">
          <cell r="B3788" t="str">
            <v>2.d.</v>
          </cell>
          <cell r="D3788" t="str">
            <v>DUMP TRUCK</v>
          </cell>
        </row>
        <row r="3789">
          <cell r="D3789" t="str">
            <v>Kapasitas bak</v>
          </cell>
          <cell r="I3789" t="str">
            <v>V</v>
          </cell>
          <cell r="J3789">
            <v>13</v>
          </cell>
          <cell r="K3789" t="str">
            <v>ton</v>
          </cell>
          <cell r="L3789" t="str">
            <v xml:space="preserve"> Sedang</v>
          </cell>
        </row>
        <row r="3790">
          <cell r="D3790" t="str">
            <v>Faktor Efisiensi alat</v>
          </cell>
          <cell r="I3790" t="str">
            <v>Fa</v>
          </cell>
          <cell r="J3790">
            <v>0.8</v>
          </cell>
          <cell r="K3790" t="str">
            <v>-</v>
          </cell>
          <cell r="L3790" t="str">
            <v xml:space="preserve"> Baik</v>
          </cell>
        </row>
        <row r="3791">
          <cell r="D3791" t="str">
            <v>Kecepatan rata-rata bermuatan</v>
          </cell>
          <cell r="I3791" t="str">
            <v>v1</v>
          </cell>
          <cell r="J3791">
            <v>45</v>
          </cell>
          <cell r="K3791" t="str">
            <v>Km / Jam</v>
          </cell>
          <cell r="L3791" t="str">
            <v xml:space="preserve"> Max aman</v>
          </cell>
        </row>
        <row r="3792">
          <cell r="D3792" t="str">
            <v>Kecepatan rata-rata kosong</v>
          </cell>
          <cell r="I3792" t="str">
            <v>v2</v>
          </cell>
          <cell r="J3792">
            <v>60</v>
          </cell>
          <cell r="K3792" t="str">
            <v>Km / Jam</v>
          </cell>
          <cell r="L3792" t="str">
            <v xml:space="preserve"> Max.aman</v>
          </cell>
        </row>
        <row r="3793">
          <cell r="D3793" t="str">
            <v>Kapasitas AMP / batch</v>
          </cell>
          <cell r="I3793" t="str">
            <v>Q2b</v>
          </cell>
          <cell r="J3793">
            <v>0.5</v>
          </cell>
          <cell r="K3793" t="str">
            <v>ton</v>
          </cell>
        </row>
        <row r="3794">
          <cell r="D3794" t="str">
            <v>Waktu menyiapkan 1 batch AC-BC</v>
          </cell>
          <cell r="I3794" t="str">
            <v>Tb</v>
          </cell>
          <cell r="J3794">
            <v>2</v>
          </cell>
          <cell r="K3794" t="str">
            <v>menit</v>
          </cell>
        </row>
        <row r="3795">
          <cell r="D3795" t="str">
            <v>Waktu Siklus</v>
          </cell>
          <cell r="I3795" t="str">
            <v>Ts2</v>
          </cell>
        </row>
        <row r="3796">
          <cell r="D3796" t="str">
            <v xml:space="preserve">- Mengisi Bak </v>
          </cell>
          <cell r="F3796" t="str">
            <v>= (V : Q2b) x Tb</v>
          </cell>
          <cell r="I3796" t="str">
            <v>T1</v>
          </cell>
          <cell r="J3796">
            <v>52</v>
          </cell>
          <cell r="K3796" t="str">
            <v>menit</v>
          </cell>
        </row>
        <row r="3797">
          <cell r="D3797" t="str">
            <v>- Angkut</v>
          </cell>
          <cell r="F3797" t="str">
            <v>= (L : v1) x 60 menit</v>
          </cell>
          <cell r="I3797" t="str">
            <v>T2</v>
          </cell>
          <cell r="J3797">
            <v>60.946666666666673</v>
          </cell>
          <cell r="K3797" t="str">
            <v>menit</v>
          </cell>
        </row>
        <row r="3798">
          <cell r="D3798" t="str">
            <v>- Tunggu + dump + Putar</v>
          </cell>
          <cell r="I3798" t="str">
            <v>T3</v>
          </cell>
          <cell r="J3798">
            <v>20</v>
          </cell>
          <cell r="K3798" t="str">
            <v>menit</v>
          </cell>
        </row>
        <row r="3799">
          <cell r="D3799" t="str">
            <v>- Kembali</v>
          </cell>
          <cell r="F3799" t="str">
            <v>= (L : v2) x 60 menit</v>
          </cell>
          <cell r="I3799" t="str">
            <v>T4</v>
          </cell>
          <cell r="J3799">
            <v>45.71</v>
          </cell>
          <cell r="K3799" t="str">
            <v>menit</v>
          </cell>
        </row>
        <row r="3800">
          <cell r="I3800" t="str">
            <v>Ts2</v>
          </cell>
          <cell r="J3800">
            <v>178.65666666666667</v>
          </cell>
          <cell r="K3800" t="str">
            <v>menit</v>
          </cell>
        </row>
        <row r="3802">
          <cell r="D3802" t="str">
            <v>Kap.Prod. / jam =</v>
          </cell>
          <cell r="F3802" t="str">
            <v>V x Fa x 60</v>
          </cell>
          <cell r="I3802" t="str">
            <v>Q4</v>
          </cell>
          <cell r="J3802">
            <v>1.5523256898707016</v>
          </cell>
          <cell r="K3802" t="str">
            <v>M3</v>
          </cell>
        </row>
        <row r="3803">
          <cell r="F3803" t="str">
            <v>D1 x Ts2</v>
          </cell>
        </row>
        <row r="3805">
          <cell r="D3805" t="str">
            <v>Koefisien Alat / M3</v>
          </cell>
          <cell r="F3805" t="str">
            <v xml:space="preserve"> = 1 : Q4</v>
          </cell>
          <cell r="J3805">
            <v>0.64419471153846153</v>
          </cell>
          <cell r="K3805" t="str">
            <v>Jam</v>
          </cell>
        </row>
        <row r="3807">
          <cell r="B3807" t="str">
            <v>2.e.</v>
          </cell>
          <cell r="D3807" t="str">
            <v>ASPHALT FINISHER</v>
          </cell>
          <cell r="F3807" t="str">
            <v xml:space="preserve"> </v>
          </cell>
        </row>
        <row r="3808">
          <cell r="D3808" t="str">
            <v>Kapasitas produksi</v>
          </cell>
          <cell r="I3808" t="str">
            <v>V</v>
          </cell>
          <cell r="J3808">
            <v>40</v>
          </cell>
          <cell r="K3808" t="str">
            <v>ton / Jam</v>
          </cell>
        </row>
        <row r="3809">
          <cell r="D3809" t="str">
            <v>Faktor efisiensi alat</v>
          </cell>
          <cell r="I3809" t="str">
            <v>Fa</v>
          </cell>
          <cell r="J3809">
            <v>0.8</v>
          </cell>
          <cell r="K3809" t="str">
            <v>-</v>
          </cell>
        </row>
        <row r="3811">
          <cell r="D3811" t="str">
            <v>Kap.Prod. / jam =</v>
          </cell>
          <cell r="F3811" t="str">
            <v xml:space="preserve">V x Fa </v>
          </cell>
          <cell r="I3811" t="str">
            <v>Q5</v>
          </cell>
          <cell r="J3811">
            <v>14.222222222222221</v>
          </cell>
          <cell r="K3811" t="str">
            <v>M3</v>
          </cell>
        </row>
        <row r="3812">
          <cell r="F3812" t="str">
            <v xml:space="preserve">D1  </v>
          </cell>
        </row>
        <row r="3813">
          <cell r="D3813" t="str">
            <v>Koefisien Alat / M3</v>
          </cell>
          <cell r="F3813" t="str">
            <v xml:space="preserve"> = 1 : Q5</v>
          </cell>
          <cell r="J3813">
            <v>7.03125E-2</v>
          </cell>
          <cell r="K3813" t="str">
            <v>Jam</v>
          </cell>
          <cell r="L3813" t="str">
            <v xml:space="preserve"> </v>
          </cell>
        </row>
        <row r="3815">
          <cell r="B3815" t="str">
            <v>2.f.</v>
          </cell>
          <cell r="D3815" t="str">
            <v>TANDEM ROLLER</v>
          </cell>
        </row>
        <row r="3816">
          <cell r="B3816" t="str">
            <v xml:space="preserve"> </v>
          </cell>
          <cell r="D3816" t="str">
            <v>Kecepatan rata-rata alat</v>
          </cell>
          <cell r="I3816" t="str">
            <v>v</v>
          </cell>
          <cell r="J3816">
            <v>3.6</v>
          </cell>
          <cell r="K3816" t="str">
            <v>Km / Jam</v>
          </cell>
        </row>
        <row r="3817">
          <cell r="D3817" t="str">
            <v>Lebar efektif pemadatan</v>
          </cell>
          <cell r="I3817" t="str">
            <v>b</v>
          </cell>
          <cell r="J3817">
            <v>1.2</v>
          </cell>
          <cell r="K3817" t="str">
            <v>M</v>
          </cell>
        </row>
        <row r="3818">
          <cell r="D3818" t="str">
            <v>Jumlah lintasan</v>
          </cell>
          <cell r="I3818" t="str">
            <v>n</v>
          </cell>
          <cell r="J3818">
            <v>8</v>
          </cell>
          <cell r="K3818" t="str">
            <v>lintasan</v>
          </cell>
        </row>
        <row r="3819">
          <cell r="D3819" t="str">
            <v>Faktor Efisiensi alat</v>
          </cell>
          <cell r="I3819" t="str">
            <v>Fa</v>
          </cell>
          <cell r="J3819">
            <v>0.8</v>
          </cell>
          <cell r="K3819" t="str">
            <v>-</v>
          </cell>
        </row>
        <row r="3821">
          <cell r="C3821" t="str">
            <v xml:space="preserve"> </v>
          </cell>
          <cell r="D3821" t="str">
            <v xml:space="preserve">Kap. Prod./jam = </v>
          </cell>
          <cell r="F3821" t="str">
            <v>(v x 1000) x b x t x Fa</v>
          </cell>
          <cell r="I3821" t="str">
            <v>Q6</v>
          </cell>
          <cell r="J3821">
            <v>25.92</v>
          </cell>
          <cell r="K3821" t="str">
            <v>M3</v>
          </cell>
        </row>
        <row r="3822">
          <cell r="F3822" t="str">
            <v>n</v>
          </cell>
        </row>
        <row r="3823">
          <cell r="D3823" t="str">
            <v>Koefisien Alat / M3</v>
          </cell>
          <cell r="F3823" t="str">
            <v xml:space="preserve"> = 1 : Q6</v>
          </cell>
          <cell r="J3823">
            <v>3.8580246913580245E-2</v>
          </cell>
          <cell r="K3823" t="str">
            <v>Jam</v>
          </cell>
        </row>
        <row r="3824">
          <cell r="D3824" t="str">
            <v xml:space="preserve"> </v>
          </cell>
        </row>
        <row r="3825">
          <cell r="B3825" t="str">
            <v>2.g.</v>
          </cell>
          <cell r="D3825" t="str">
            <v>TIRE ROLLER</v>
          </cell>
        </row>
        <row r="3826">
          <cell r="D3826" t="str">
            <v>Kecepatan rata-rata</v>
          </cell>
          <cell r="I3826" t="str">
            <v>v</v>
          </cell>
          <cell r="J3826">
            <v>5</v>
          </cell>
          <cell r="K3826" t="str">
            <v>KM / Jam</v>
          </cell>
        </row>
        <row r="3827">
          <cell r="D3827" t="str">
            <v>Lebar efektif pemadatan</v>
          </cell>
          <cell r="I3827" t="str">
            <v>b</v>
          </cell>
          <cell r="J3827">
            <v>1.5</v>
          </cell>
          <cell r="K3827" t="str">
            <v>M</v>
          </cell>
        </row>
        <row r="3828">
          <cell r="D3828" t="str">
            <v>Jumlah lintasan</v>
          </cell>
          <cell r="I3828" t="str">
            <v>n</v>
          </cell>
          <cell r="J3828">
            <v>20</v>
          </cell>
          <cell r="K3828" t="str">
            <v>lintasan</v>
          </cell>
        </row>
        <row r="3829">
          <cell r="D3829" t="str">
            <v>Faktor Efisiensi alat</v>
          </cell>
          <cell r="I3829" t="str">
            <v>Fa</v>
          </cell>
          <cell r="J3829">
            <v>0.8</v>
          </cell>
          <cell r="K3829" t="str">
            <v>-</v>
          </cell>
          <cell r="L3829" t="str">
            <v xml:space="preserve"> Baik</v>
          </cell>
        </row>
        <row r="3831">
          <cell r="D3831" t="str">
            <v>Kap.Prod. / jam =</v>
          </cell>
          <cell r="F3831" t="str">
            <v>(v x 1000) x b x t x Fa</v>
          </cell>
          <cell r="I3831" t="str">
            <v>Q7</v>
          </cell>
          <cell r="J3831">
            <v>18</v>
          </cell>
          <cell r="K3831" t="str">
            <v>M3</v>
          </cell>
        </row>
        <row r="3832">
          <cell r="F3832" t="str">
            <v>n</v>
          </cell>
        </row>
        <row r="3834">
          <cell r="D3834" t="str">
            <v>Koefisien Alat / M3</v>
          </cell>
          <cell r="F3834" t="str">
            <v xml:space="preserve"> = 1 : Q7</v>
          </cell>
          <cell r="J3834">
            <v>5.5555555555555552E-2</v>
          </cell>
          <cell r="K3834" t="str">
            <v>Jam</v>
          </cell>
        </row>
        <row r="3836">
          <cell r="B3836" t="str">
            <v>2.h.</v>
          </cell>
          <cell r="D3836" t="str">
            <v>ALAT BANTU</v>
          </cell>
        </row>
        <row r="3837">
          <cell r="D3837" t="str">
            <v>diperlukan :</v>
          </cell>
          <cell r="L3837" t="str">
            <v xml:space="preserve"> Lump Sum</v>
          </cell>
        </row>
        <row r="3838">
          <cell r="D3838" t="str">
            <v>- Kereta dorong   = 2 buah</v>
          </cell>
        </row>
        <row r="3839">
          <cell r="D3839" t="str">
            <v>- Sekop                = 3 buah</v>
          </cell>
        </row>
        <row r="3840">
          <cell r="D3840" t="str">
            <v>- Garpu                = 2 buah</v>
          </cell>
        </row>
        <row r="3841">
          <cell r="D3841" t="str">
            <v>- Tongkat Kontrol ketebalan hanparan</v>
          </cell>
        </row>
        <row r="3843">
          <cell r="B3843" t="str">
            <v xml:space="preserve">   3.</v>
          </cell>
          <cell r="D3843" t="str">
            <v>TENAGA</v>
          </cell>
        </row>
        <row r="3844">
          <cell r="D3844" t="str">
            <v>Produksi menentukan : ASPHALT MIXING PLANT (AMP)</v>
          </cell>
          <cell r="I3844" t="str">
            <v>Q2</v>
          </cell>
          <cell r="J3844">
            <v>17.777777777777779</v>
          </cell>
          <cell r="K3844" t="str">
            <v>M3/Jam</v>
          </cell>
        </row>
        <row r="3845">
          <cell r="D3845" t="str">
            <v>Produksi ATB / hari  =  Tk x Q2</v>
          </cell>
          <cell r="I3845" t="str">
            <v>Qt</v>
          </cell>
          <cell r="J3845">
            <v>124.44444444444446</v>
          </cell>
          <cell r="K3845" t="str">
            <v>M3</v>
          </cell>
        </row>
        <row r="3846">
          <cell r="D3846" t="str">
            <v>Kebutuhan tenaga :</v>
          </cell>
        </row>
        <row r="3847">
          <cell r="E3847" t="str">
            <v>-</v>
          </cell>
          <cell r="F3847" t="str">
            <v>Pekerja</v>
          </cell>
          <cell r="I3847" t="str">
            <v>P</v>
          </cell>
          <cell r="J3847">
            <v>6</v>
          </cell>
          <cell r="K3847" t="str">
            <v>orang</v>
          </cell>
        </row>
        <row r="3848">
          <cell r="E3848" t="str">
            <v>-</v>
          </cell>
          <cell r="F3848" t="str">
            <v>Mandor</v>
          </cell>
          <cell r="I3848" t="str">
            <v>M</v>
          </cell>
          <cell r="J3848">
            <v>1</v>
          </cell>
          <cell r="K3848" t="str">
            <v>orang</v>
          </cell>
        </row>
        <row r="3850">
          <cell r="D3850" t="str">
            <v>Koefisien Tenaga / M3     :</v>
          </cell>
        </row>
        <row r="3851">
          <cell r="E3851" t="str">
            <v>-</v>
          </cell>
          <cell r="F3851" t="str">
            <v>Pekerja</v>
          </cell>
          <cell r="G3851" t="str">
            <v>= (Tk x P) / Qt</v>
          </cell>
          <cell r="J3851">
            <v>0.33749999999999997</v>
          </cell>
          <cell r="K3851" t="str">
            <v>Jam</v>
          </cell>
        </row>
        <row r="3852">
          <cell r="E3852" t="str">
            <v>-</v>
          </cell>
          <cell r="F3852" t="str">
            <v>Mandor</v>
          </cell>
          <cell r="G3852" t="str">
            <v>= (Tk x M) / Qt</v>
          </cell>
          <cell r="J3852">
            <v>5.6249999999999994E-2</v>
          </cell>
          <cell r="K3852" t="str">
            <v>Jam</v>
          </cell>
        </row>
        <row r="3854">
          <cell r="B3854" t="str">
            <v>4.</v>
          </cell>
          <cell r="D3854" t="str">
            <v>HARGA DASAR SATUAN UPAH, BAHAN DAN ALAT</v>
          </cell>
        </row>
        <row r="3855">
          <cell r="D3855" t="str">
            <v>Lihat lampiran.</v>
          </cell>
        </row>
        <row r="3858">
          <cell r="B3858" t="str">
            <v xml:space="preserve"> URAIAN ANALISA HARGA SATUAN</v>
          </cell>
        </row>
        <row r="3859">
          <cell r="B3859" t="str">
            <v>ITEM PEMBAYARAN NO.</v>
          </cell>
          <cell r="E3859" t="str">
            <v>:  6.3 (6)a</v>
          </cell>
        </row>
        <row r="3860">
          <cell r="B3860" t="str">
            <v>JENIS PEKERJAAN</v>
          </cell>
          <cell r="E3860" t="str">
            <v>:  LASTON - LAPIS PENGIKAT ASPHALT BETON (AC-BC) LEVELING</v>
          </cell>
        </row>
        <row r="3861">
          <cell r="B3861" t="str">
            <v>SATUAN PEMBAYARAN</v>
          </cell>
          <cell r="E3861" t="str">
            <v>:  M3</v>
          </cell>
        </row>
        <row r="3863">
          <cell r="B3863" t="str">
            <v>NO.</v>
          </cell>
          <cell r="D3863" t="str">
            <v>U R A I A N</v>
          </cell>
          <cell r="I3863" t="str">
            <v>KODE</v>
          </cell>
          <cell r="J3863" t="str">
            <v>KOEF.</v>
          </cell>
          <cell r="K3863" t="str">
            <v>SATUAN</v>
          </cell>
          <cell r="L3863" t="str">
            <v>KETERANGAN</v>
          </cell>
        </row>
        <row r="3865">
          <cell r="B3865" t="str">
            <v>I.</v>
          </cell>
          <cell r="D3865" t="str">
            <v>ASUMSI</v>
          </cell>
        </row>
        <row r="3866">
          <cell r="B3866">
            <v>1</v>
          </cell>
          <cell r="D3866" t="str">
            <v>Menggunakan alat berat (cara mekanik)</v>
          </cell>
        </row>
        <row r="3867">
          <cell r="B3867">
            <v>2</v>
          </cell>
          <cell r="D3867" t="str">
            <v>Lokasi pekerjaan : sepanjang jalan</v>
          </cell>
        </row>
        <row r="3868">
          <cell r="B3868">
            <v>3</v>
          </cell>
          <cell r="D3868" t="str">
            <v>Kondisi existing jalan : sedang</v>
          </cell>
        </row>
        <row r="3869">
          <cell r="B3869">
            <v>4</v>
          </cell>
          <cell r="D3869" t="str">
            <v>Jarak rata-rata Base Camp ke lokasi pekerjaan</v>
          </cell>
          <cell r="I3869" t="str">
            <v>L</v>
          </cell>
          <cell r="J3869">
            <v>45.71</v>
          </cell>
          <cell r="K3869" t="str">
            <v>KM</v>
          </cell>
        </row>
        <row r="3870">
          <cell r="B3870">
            <v>5</v>
          </cell>
          <cell r="D3870" t="str">
            <v>Tebal Lapis (AC-BCL) padat</v>
          </cell>
          <cell r="I3870" t="str">
            <v>t</v>
          </cell>
          <cell r="J3870">
            <v>0.05</v>
          </cell>
          <cell r="K3870" t="str">
            <v>M</v>
          </cell>
        </row>
        <row r="3871">
          <cell r="B3871">
            <v>6</v>
          </cell>
          <cell r="D3871" t="str">
            <v>Jam kerja efektif per-hari</v>
          </cell>
          <cell r="I3871" t="str">
            <v>Tk</v>
          </cell>
          <cell r="J3871">
            <v>7</v>
          </cell>
          <cell r="K3871" t="str">
            <v>Jam</v>
          </cell>
        </row>
        <row r="3872">
          <cell r="B3872">
            <v>7</v>
          </cell>
          <cell r="D3872" t="str">
            <v>Faktor kehilanganmaterial :</v>
          </cell>
          <cell r="G3872" t="str">
            <v>- Agregat</v>
          </cell>
          <cell r="I3872" t="str">
            <v>Fh1</v>
          </cell>
          <cell r="J3872">
            <v>1.1000000000000001</v>
          </cell>
          <cell r="K3872" t="str">
            <v>-</v>
          </cell>
        </row>
        <row r="3873">
          <cell r="B3873" t="str">
            <v xml:space="preserve"> </v>
          </cell>
          <cell r="G3873" t="str">
            <v>- Aspal</v>
          </cell>
          <cell r="I3873" t="str">
            <v>Fh2</v>
          </cell>
          <cell r="J3873">
            <v>1.05</v>
          </cell>
          <cell r="K3873" t="str">
            <v>-</v>
          </cell>
        </row>
        <row r="3874">
          <cell r="B3874">
            <v>8</v>
          </cell>
          <cell r="D3874" t="str">
            <v>Komposisi campuran ATB (spesifikasi)  :</v>
          </cell>
        </row>
        <row r="3875">
          <cell r="D3875" t="str">
            <v xml:space="preserve">- Coarse Agregat  </v>
          </cell>
          <cell r="F3875" t="str">
            <v xml:space="preserve"> 61,0 - 77,0 %</v>
          </cell>
          <cell r="I3875" t="str">
            <v>CA</v>
          </cell>
          <cell r="J3875">
            <v>62.41</v>
          </cell>
          <cell r="K3875" t="str">
            <v>%</v>
          </cell>
        </row>
        <row r="3876">
          <cell r="D3876" t="str">
            <v>- Fine Agregat</v>
          </cell>
          <cell r="F3876" t="str">
            <v xml:space="preserve"> 23,0 - 39,0 %</v>
          </cell>
          <cell r="I3876" t="str">
            <v>FA</v>
          </cell>
          <cell r="J3876">
            <v>25</v>
          </cell>
          <cell r="K3876" t="str">
            <v>%</v>
          </cell>
        </row>
        <row r="3877">
          <cell r="D3877" t="str">
            <v>- Fraksi Filler</v>
          </cell>
          <cell r="F3877" t="str">
            <v xml:space="preserve">   2,0 -  6,0 %</v>
          </cell>
          <cell r="I3877" t="str">
            <v>FF</v>
          </cell>
          <cell r="J3877">
            <v>6.59</v>
          </cell>
          <cell r="K3877" t="str">
            <v>%</v>
          </cell>
        </row>
        <row r="3878">
          <cell r="D3878" t="str">
            <v>- Asphalt</v>
          </cell>
          <cell r="F3878" t="str">
            <v>minimum 5 %</v>
          </cell>
          <cell r="I3878" t="str">
            <v>As</v>
          </cell>
          <cell r="J3878">
            <v>6</v>
          </cell>
          <cell r="K3878" t="str">
            <v>%</v>
          </cell>
        </row>
        <row r="3879">
          <cell r="B3879">
            <v>9</v>
          </cell>
          <cell r="D3879" t="str">
            <v>Berat jenis bahan  :</v>
          </cell>
        </row>
        <row r="3880">
          <cell r="D3880" t="str">
            <v>- AC-BCL</v>
          </cell>
          <cell r="I3880" t="str">
            <v>D1</v>
          </cell>
          <cell r="J3880">
            <v>2.25</v>
          </cell>
          <cell r="K3880" t="str">
            <v>ton / M3</v>
          </cell>
        </row>
        <row r="3881">
          <cell r="D3881" t="str">
            <v>- Coarse Agregat &amp; Fine Agregat</v>
          </cell>
          <cell r="I3881" t="str">
            <v>D2</v>
          </cell>
          <cell r="J3881">
            <v>1.8</v>
          </cell>
          <cell r="K3881" t="str">
            <v>ton / M3</v>
          </cell>
        </row>
        <row r="3882">
          <cell r="D3882" t="str">
            <v>- Fraksi Filler</v>
          </cell>
          <cell r="I3882" t="str">
            <v>D3</v>
          </cell>
          <cell r="J3882">
            <v>2</v>
          </cell>
          <cell r="K3882" t="str">
            <v>ton / M3</v>
          </cell>
        </row>
        <row r="3883">
          <cell r="D3883" t="str">
            <v>- Asphalt</v>
          </cell>
          <cell r="I3883" t="str">
            <v>D4</v>
          </cell>
          <cell r="J3883">
            <v>1.03</v>
          </cell>
          <cell r="K3883" t="str">
            <v>ton / M3</v>
          </cell>
        </row>
        <row r="3885">
          <cell r="B3885" t="str">
            <v>II.</v>
          </cell>
          <cell r="D3885" t="str">
            <v>METHODE PELAKSANAAN</v>
          </cell>
        </row>
        <row r="3886">
          <cell r="B3886">
            <v>1</v>
          </cell>
          <cell r="D3886" t="str">
            <v xml:space="preserve">Wheel Loader memuat Agregat dan Asphalt ke dalam </v>
          </cell>
        </row>
        <row r="3887">
          <cell r="B3887" t="str">
            <v xml:space="preserve"> </v>
          </cell>
          <cell r="D3887" t="str">
            <v>Cold Bin AMP</v>
          </cell>
        </row>
        <row r="3888">
          <cell r="B3888">
            <v>2</v>
          </cell>
          <cell r="D3888" t="str">
            <v>Agregat dan aspal dicampur dan dipanaskan</v>
          </cell>
        </row>
        <row r="3889">
          <cell r="D3889" t="str">
            <v>dengan AMP untuk dimuat langsung ke dalam</v>
          </cell>
        </row>
        <row r="3890">
          <cell r="B3890" t="str">
            <v xml:space="preserve"> </v>
          </cell>
          <cell r="D3890" t="str">
            <v>Dump Truck dan diangkut ke lokasi pekerjaan</v>
          </cell>
        </row>
        <row r="3891">
          <cell r="B3891">
            <v>3</v>
          </cell>
          <cell r="D3891" t="str">
            <v>Campuran panas ATB dihampar dengan Finisher</v>
          </cell>
        </row>
        <row r="3892">
          <cell r="D3892" t="str">
            <v>dan dipadatkan dengan Tandem &amp; Pneumatic</v>
          </cell>
        </row>
        <row r="3893">
          <cell r="B3893" t="str">
            <v xml:space="preserve"> </v>
          </cell>
          <cell r="D3893" t="str">
            <v>Tire Roller</v>
          </cell>
        </row>
        <row r="3894">
          <cell r="B3894">
            <v>4</v>
          </cell>
          <cell r="D3894" t="str">
            <v>Selama pemadatan, sekelompok  pekerja akan</v>
          </cell>
        </row>
        <row r="3895">
          <cell r="B3895" t="str">
            <v xml:space="preserve"> </v>
          </cell>
          <cell r="D3895" t="str">
            <v>merapikan tepi hamparaan dengan menggunakan</v>
          </cell>
        </row>
        <row r="3896">
          <cell r="B3896" t="str">
            <v xml:space="preserve"> </v>
          </cell>
          <cell r="D3896" t="str">
            <v>Alat Bantu</v>
          </cell>
        </row>
        <row r="3898">
          <cell r="B3898" t="str">
            <v>III.</v>
          </cell>
          <cell r="D3898" t="str">
            <v>PEMAKAIAN BAHAN, ALAT DAN TENAGA</v>
          </cell>
        </row>
        <row r="3900">
          <cell r="B3900" t="str">
            <v xml:space="preserve">   1.</v>
          </cell>
          <cell r="D3900" t="str">
            <v>BAHAN</v>
          </cell>
        </row>
        <row r="3901">
          <cell r="B3901" t="str">
            <v>1.a.</v>
          </cell>
          <cell r="D3901" t="str">
            <v>Agregat Kasar</v>
          </cell>
          <cell r="F3901" t="str">
            <v>= (CA x (1 Ton) x Fh1) : D2</v>
          </cell>
          <cell r="J3901">
            <v>0.38140000000000002</v>
          </cell>
          <cell r="K3901" t="str">
            <v>M3</v>
          </cell>
        </row>
        <row r="3902">
          <cell r="B3902" t="str">
            <v>1.b.</v>
          </cell>
          <cell r="D3902" t="str">
            <v>Agregat Halus</v>
          </cell>
          <cell r="F3902" t="str">
            <v>= (FA x (1 Ton) x Fh1) : D2</v>
          </cell>
          <cell r="J3902">
            <v>0.15279999999999999</v>
          </cell>
          <cell r="K3902" t="str">
            <v>M3</v>
          </cell>
        </row>
        <row r="3903">
          <cell r="B3903" t="str">
            <v>1.c.</v>
          </cell>
          <cell r="D3903" t="str">
            <v>Filler</v>
          </cell>
          <cell r="F3903" t="str">
            <v>= (FF x (1 Ton) x Fh1) x 1000</v>
          </cell>
          <cell r="J3903">
            <v>72.489999999999995</v>
          </cell>
          <cell r="K3903" t="str">
            <v>Kg</v>
          </cell>
        </row>
        <row r="3904">
          <cell r="B3904" t="str">
            <v>1.d.</v>
          </cell>
          <cell r="D3904" t="str">
            <v>Pasir</v>
          </cell>
          <cell r="F3904" t="str">
            <v>= (AS x (1 Ton) x Fh2) x 1000</v>
          </cell>
          <cell r="J3904">
            <v>63</v>
          </cell>
          <cell r="K3904" t="str">
            <v>Kg</v>
          </cell>
        </row>
        <row r="3906">
          <cell r="B3906" t="str">
            <v>2.</v>
          </cell>
          <cell r="D3906" t="str">
            <v>ALAT</v>
          </cell>
        </row>
        <row r="3907">
          <cell r="B3907" t="str">
            <v>2.a.</v>
          </cell>
          <cell r="D3907" t="str">
            <v>WHEEL LOADER</v>
          </cell>
        </row>
        <row r="3908">
          <cell r="D3908" t="str">
            <v>Kapasitas bucket</v>
          </cell>
          <cell r="I3908" t="str">
            <v>V</v>
          </cell>
          <cell r="J3908">
            <v>3</v>
          </cell>
          <cell r="K3908" t="str">
            <v>M3</v>
          </cell>
          <cell r="L3908" t="str">
            <v xml:space="preserve"> Sedang</v>
          </cell>
        </row>
        <row r="3909">
          <cell r="D3909" t="str">
            <v>Faktor bucket</v>
          </cell>
          <cell r="I3909" t="str">
            <v>Fb</v>
          </cell>
          <cell r="J3909">
            <v>0.9</v>
          </cell>
          <cell r="K3909" t="str">
            <v>-</v>
          </cell>
          <cell r="L3909" t="str">
            <v xml:space="preserve"> Pemuatan ringan</v>
          </cell>
        </row>
        <row r="3910">
          <cell r="D3910" t="str">
            <v>Faktor efisiensi alat</v>
          </cell>
          <cell r="I3910" t="str">
            <v>Fa</v>
          </cell>
          <cell r="J3910">
            <v>0.8</v>
          </cell>
          <cell r="K3910" t="str">
            <v>-</v>
          </cell>
          <cell r="L3910" t="str">
            <v xml:space="preserve"> Baik</v>
          </cell>
        </row>
        <row r="3911">
          <cell r="D3911" t="str">
            <v>Waktu Siklus</v>
          </cell>
          <cell r="I3911" t="str">
            <v>Ts1</v>
          </cell>
        </row>
        <row r="3912">
          <cell r="D3912" t="str">
            <v>- Muat</v>
          </cell>
          <cell r="I3912" t="str">
            <v>T1</v>
          </cell>
          <cell r="J3912">
            <v>0.75</v>
          </cell>
          <cell r="K3912" t="str">
            <v>menit</v>
          </cell>
        </row>
        <row r="3913">
          <cell r="D3913" t="str">
            <v>- Lain lain</v>
          </cell>
          <cell r="I3913" t="str">
            <v>T2</v>
          </cell>
          <cell r="J3913">
            <v>0.25</v>
          </cell>
          <cell r="K3913" t="str">
            <v>menit</v>
          </cell>
        </row>
        <row r="3914">
          <cell r="I3914" t="str">
            <v>Ts1</v>
          </cell>
          <cell r="J3914">
            <v>1</v>
          </cell>
          <cell r="K3914" t="str">
            <v>menit</v>
          </cell>
        </row>
        <row r="3916">
          <cell r="D3916" t="str">
            <v xml:space="preserve">Kap. Prod./jam = </v>
          </cell>
          <cell r="F3916" t="str">
            <v>D2 x V x Fb x Fa x 60 x D1</v>
          </cell>
          <cell r="I3916" t="str">
            <v>Q1</v>
          </cell>
          <cell r="J3916">
            <v>233.28000000000006</v>
          </cell>
          <cell r="K3916" t="str">
            <v>M3</v>
          </cell>
        </row>
        <row r="3917">
          <cell r="F3917" t="str">
            <v>D1 x Ts1</v>
          </cell>
        </row>
        <row r="3919">
          <cell r="D3919" t="str">
            <v>Koefisien Alat / M3</v>
          </cell>
          <cell r="F3919" t="str">
            <v xml:space="preserve"> = 1 : Q1</v>
          </cell>
          <cell r="J3919">
            <v>4.2866941015089156E-3</v>
          </cell>
          <cell r="K3919" t="str">
            <v>Jam</v>
          </cell>
        </row>
        <row r="3921">
          <cell r="B3921" t="str">
            <v>2.b.</v>
          </cell>
          <cell r="D3921" t="str">
            <v>ASPHALT MIXING PLANT</v>
          </cell>
        </row>
        <row r="3922">
          <cell r="D3922" t="str">
            <v>Kapasitas produksi</v>
          </cell>
          <cell r="I3922" t="str">
            <v>V</v>
          </cell>
          <cell r="J3922">
            <v>50</v>
          </cell>
          <cell r="K3922" t="str">
            <v>ton / Jam</v>
          </cell>
        </row>
        <row r="3923">
          <cell r="D3923" t="str">
            <v>Faktor Efisiensi alat</v>
          </cell>
          <cell r="I3923" t="str">
            <v>Fa</v>
          </cell>
          <cell r="J3923">
            <v>0.8</v>
          </cell>
          <cell r="K3923" t="str">
            <v>-</v>
          </cell>
        </row>
        <row r="3925">
          <cell r="D3925" t="str">
            <v>Kap.Prod. / jam =</v>
          </cell>
          <cell r="F3925" t="str">
            <v>V x Fa</v>
          </cell>
          <cell r="I3925" t="str">
            <v>Q2</v>
          </cell>
          <cell r="J3925">
            <v>40</v>
          </cell>
          <cell r="K3925" t="str">
            <v>Ton</v>
          </cell>
        </row>
        <row r="3928">
          <cell r="D3928" t="str">
            <v>Koefisien Alat / M3</v>
          </cell>
          <cell r="F3928" t="str">
            <v xml:space="preserve"> = 1 : Q2</v>
          </cell>
          <cell r="J3928">
            <v>2.5000000000000001E-2</v>
          </cell>
          <cell r="K3928" t="str">
            <v>Jam</v>
          </cell>
        </row>
        <row r="3930">
          <cell r="L3930" t="str">
            <v>Bersambung</v>
          </cell>
        </row>
        <row r="3931">
          <cell r="B3931" t="str">
            <v xml:space="preserve"> URAIAN ANALISA HARGA SATUAN</v>
          </cell>
        </row>
        <row r="3932">
          <cell r="B3932" t="str">
            <v>ITEM PEMBAYARAN NO.</v>
          </cell>
          <cell r="E3932" t="str">
            <v>:  6.3 (6)a</v>
          </cell>
        </row>
        <row r="3933">
          <cell r="B3933" t="str">
            <v xml:space="preserve">JENIS PEKERJAAN                                  </v>
          </cell>
          <cell r="E3933" t="str">
            <v>:  LASTON - LAPIS PENGIKAT ASPHALT BETON (AC-BC) LEVELING</v>
          </cell>
        </row>
        <row r="3934">
          <cell r="B3934" t="str">
            <v>SATUAN PEMBAYARAN</v>
          </cell>
          <cell r="E3934" t="str">
            <v>:  M3</v>
          </cell>
        </row>
        <row r="3936">
          <cell r="B3936" t="str">
            <v>NO.</v>
          </cell>
          <cell r="D3936" t="str">
            <v>U R A I A N</v>
          </cell>
          <cell r="I3936" t="str">
            <v>KODE</v>
          </cell>
          <cell r="J3936" t="str">
            <v>KOEF.</v>
          </cell>
          <cell r="K3936" t="str">
            <v>SATUAN</v>
          </cell>
          <cell r="L3936" t="str">
            <v>KETERANGAN</v>
          </cell>
        </row>
        <row r="3938">
          <cell r="B3938" t="str">
            <v>2.c.</v>
          </cell>
          <cell r="D3938" t="str">
            <v>GENERATOR SET</v>
          </cell>
        </row>
        <row r="3939">
          <cell r="D3939" t="str">
            <v>Kap.Prod. / Jam = SAMA DENGAN AMP</v>
          </cell>
          <cell r="I3939" t="str">
            <v>Q3</v>
          </cell>
          <cell r="J3939">
            <v>40</v>
          </cell>
          <cell r="K3939" t="str">
            <v>M2</v>
          </cell>
        </row>
        <row r="3940">
          <cell r="D3940" t="str">
            <v>Koefisien Alat / M3</v>
          </cell>
          <cell r="F3940" t="str">
            <v xml:space="preserve"> = 1 : Q3</v>
          </cell>
          <cell r="J3940">
            <v>2.5000000000000001E-2</v>
          </cell>
          <cell r="K3940" t="str">
            <v>Jam</v>
          </cell>
        </row>
        <row r="3942">
          <cell r="B3942" t="str">
            <v>2.d.</v>
          </cell>
          <cell r="D3942" t="str">
            <v>DUMP TRUCK</v>
          </cell>
        </row>
        <row r="3943">
          <cell r="D3943" t="str">
            <v>Kapasitas bak</v>
          </cell>
          <cell r="I3943" t="str">
            <v>V</v>
          </cell>
          <cell r="J3943">
            <v>13</v>
          </cell>
          <cell r="K3943" t="str">
            <v>ton</v>
          </cell>
          <cell r="L3943" t="str">
            <v xml:space="preserve"> Sedang</v>
          </cell>
        </row>
        <row r="3944">
          <cell r="D3944" t="str">
            <v>Faktor Efisiensi alat</v>
          </cell>
          <cell r="I3944" t="str">
            <v>Fa</v>
          </cell>
          <cell r="J3944">
            <v>0.8</v>
          </cell>
          <cell r="K3944" t="str">
            <v>-</v>
          </cell>
          <cell r="L3944" t="str">
            <v xml:space="preserve"> Baik</v>
          </cell>
        </row>
        <row r="3945">
          <cell r="D3945" t="str">
            <v>Kecepatan rata-rata bermuatan</v>
          </cell>
          <cell r="I3945" t="str">
            <v>v1</v>
          </cell>
          <cell r="J3945">
            <v>45</v>
          </cell>
          <cell r="K3945" t="str">
            <v>Km / Jam</v>
          </cell>
          <cell r="L3945" t="str">
            <v xml:space="preserve"> Max aman</v>
          </cell>
        </row>
        <row r="3946">
          <cell r="D3946" t="str">
            <v>Kecepatan rata-rata kosong</v>
          </cell>
          <cell r="I3946" t="str">
            <v>v2</v>
          </cell>
          <cell r="J3946">
            <v>60</v>
          </cell>
          <cell r="K3946" t="str">
            <v>Km / Jam</v>
          </cell>
          <cell r="L3946" t="str">
            <v xml:space="preserve"> Max.aman</v>
          </cell>
        </row>
        <row r="3947">
          <cell r="D3947" t="str">
            <v>Kapasitas AMP / batch</v>
          </cell>
          <cell r="I3947" t="str">
            <v>Q2b</v>
          </cell>
          <cell r="J3947">
            <v>0.5</v>
          </cell>
          <cell r="K3947" t="str">
            <v>ton</v>
          </cell>
        </row>
        <row r="3948">
          <cell r="D3948" t="str">
            <v>Waktu menyiapkan 1 batch ATB</v>
          </cell>
          <cell r="I3948" t="str">
            <v>Tb</v>
          </cell>
          <cell r="J3948">
            <v>1</v>
          </cell>
          <cell r="K3948" t="str">
            <v>menit</v>
          </cell>
        </row>
        <row r="3949">
          <cell r="D3949" t="str">
            <v>Waktu Siklus</v>
          </cell>
          <cell r="I3949" t="str">
            <v>Ts2</v>
          </cell>
        </row>
        <row r="3950">
          <cell r="D3950" t="str">
            <v xml:space="preserve">- Mengisi Bak </v>
          </cell>
          <cell r="F3950" t="str">
            <v>= (V : Q2b) x Tb</v>
          </cell>
          <cell r="I3950" t="str">
            <v>T1</v>
          </cell>
          <cell r="J3950">
            <v>26</v>
          </cell>
          <cell r="K3950" t="str">
            <v>menit</v>
          </cell>
        </row>
        <row r="3951">
          <cell r="D3951" t="str">
            <v>- Angkut</v>
          </cell>
          <cell r="F3951" t="str">
            <v>= (L : v1) x 60 menit</v>
          </cell>
          <cell r="I3951" t="str">
            <v>T2</v>
          </cell>
          <cell r="J3951">
            <v>60.946666666666673</v>
          </cell>
          <cell r="K3951" t="str">
            <v>menit</v>
          </cell>
        </row>
        <row r="3952">
          <cell r="D3952" t="str">
            <v>- Tunggu + dump + Putar</v>
          </cell>
          <cell r="I3952" t="str">
            <v>T3</v>
          </cell>
          <cell r="J3952">
            <v>4</v>
          </cell>
          <cell r="K3952" t="str">
            <v>menit</v>
          </cell>
        </row>
        <row r="3953">
          <cell r="D3953" t="str">
            <v>- Kembali</v>
          </cell>
          <cell r="F3953" t="str">
            <v>= (L : v2) x 60 menit</v>
          </cell>
          <cell r="I3953" t="str">
            <v>T4</v>
          </cell>
          <cell r="J3953">
            <v>45.71</v>
          </cell>
          <cell r="K3953" t="str">
            <v>menit</v>
          </cell>
        </row>
        <row r="3954">
          <cell r="I3954" t="str">
            <v>Ts2</v>
          </cell>
          <cell r="J3954">
            <v>136.65666666666667</v>
          </cell>
          <cell r="K3954" t="str">
            <v>menit</v>
          </cell>
        </row>
        <row r="3956">
          <cell r="D3956" t="str">
            <v>Kap.Prod. / jam =</v>
          </cell>
          <cell r="F3956" t="str">
            <v>V x Fa x 60</v>
          </cell>
          <cell r="I3956" t="str">
            <v>Q4</v>
          </cell>
          <cell r="J3956">
            <v>4.5661877698368176</v>
          </cell>
          <cell r="K3956" t="str">
            <v>Ton</v>
          </cell>
        </row>
        <row r="3957">
          <cell r="F3957" t="str">
            <v>Ts2</v>
          </cell>
        </row>
        <row r="3959">
          <cell r="D3959" t="str">
            <v>Koefisien Alat / M3</v>
          </cell>
          <cell r="F3959" t="str">
            <v xml:space="preserve"> = 1 : Q4</v>
          </cell>
          <cell r="J3959">
            <v>0.21900106837606836</v>
          </cell>
          <cell r="K3959" t="str">
            <v>Jam</v>
          </cell>
        </row>
        <row r="3961">
          <cell r="B3961" t="str">
            <v>2.e.</v>
          </cell>
          <cell r="D3961" t="str">
            <v>ASPHALT FINISHER</v>
          </cell>
        </row>
        <row r="3962">
          <cell r="D3962" t="str">
            <v>Kapasitas produksi</v>
          </cell>
          <cell r="I3962" t="str">
            <v>V</v>
          </cell>
          <cell r="J3962">
            <v>40</v>
          </cell>
          <cell r="K3962" t="str">
            <v>ton / Jam</v>
          </cell>
        </row>
        <row r="3963">
          <cell r="D3963" t="str">
            <v>Faktor efisiensi alat</v>
          </cell>
          <cell r="I3963" t="str">
            <v>Fa</v>
          </cell>
          <cell r="J3963">
            <v>0.8</v>
          </cell>
          <cell r="K3963" t="str">
            <v>-</v>
          </cell>
        </row>
        <row r="3965">
          <cell r="D3965" t="str">
            <v>Kap.Prod. / jam =</v>
          </cell>
          <cell r="F3965" t="str">
            <v xml:space="preserve">V x Fa </v>
          </cell>
          <cell r="I3965" t="str">
            <v>Q5</v>
          </cell>
          <cell r="J3965">
            <v>32</v>
          </cell>
          <cell r="K3965" t="str">
            <v>Ton</v>
          </cell>
        </row>
        <row r="3967">
          <cell r="D3967" t="str">
            <v>Koefisien Alat / M3</v>
          </cell>
          <cell r="F3967" t="str">
            <v xml:space="preserve"> = 1 : Q5</v>
          </cell>
          <cell r="J3967">
            <v>3.125E-2</v>
          </cell>
          <cell r="K3967" t="str">
            <v>Jam</v>
          </cell>
          <cell r="L3967" t="str">
            <v xml:space="preserve"> </v>
          </cell>
        </row>
        <row r="3969">
          <cell r="B3969" t="str">
            <v>2.f.</v>
          </cell>
          <cell r="D3969" t="str">
            <v>TANDEM ROLLER</v>
          </cell>
        </row>
        <row r="3970">
          <cell r="B3970" t="str">
            <v xml:space="preserve"> </v>
          </cell>
          <cell r="D3970" t="str">
            <v>Kecepatan rata-rata alat</v>
          </cell>
          <cell r="I3970" t="str">
            <v>v</v>
          </cell>
          <cell r="J3970">
            <v>4</v>
          </cell>
          <cell r="K3970" t="str">
            <v>Km / Jam</v>
          </cell>
        </row>
        <row r="3971">
          <cell r="D3971" t="str">
            <v>Lebar efektif pemadatan</v>
          </cell>
          <cell r="I3971" t="str">
            <v>b</v>
          </cell>
          <cell r="J3971">
            <v>1.2</v>
          </cell>
          <cell r="K3971" t="str">
            <v>M</v>
          </cell>
        </row>
        <row r="3972">
          <cell r="D3972" t="str">
            <v>Jumlah lintasan</v>
          </cell>
          <cell r="I3972" t="str">
            <v>n</v>
          </cell>
          <cell r="J3972">
            <v>8</v>
          </cell>
          <cell r="K3972" t="str">
            <v>lintasan</v>
          </cell>
        </row>
        <row r="3973">
          <cell r="D3973" t="str">
            <v>Faktor Efisiensi alat</v>
          </cell>
          <cell r="I3973" t="str">
            <v>Fa</v>
          </cell>
          <cell r="J3973">
            <v>0.8</v>
          </cell>
          <cell r="K3973" t="str">
            <v>-</v>
          </cell>
        </row>
        <row r="3975">
          <cell r="C3975" t="str">
            <v xml:space="preserve"> </v>
          </cell>
          <cell r="D3975" t="str">
            <v xml:space="preserve">Kap. Prod./jam = </v>
          </cell>
          <cell r="F3975" t="str">
            <v>(v x 1000) x b x t x Fa x D1</v>
          </cell>
          <cell r="I3975" t="str">
            <v>Q6</v>
          </cell>
          <cell r="J3975">
            <v>54</v>
          </cell>
          <cell r="K3975" t="str">
            <v>Ton</v>
          </cell>
        </row>
        <row r="3976">
          <cell r="F3976" t="str">
            <v>n</v>
          </cell>
        </row>
        <row r="3977">
          <cell r="D3977" t="str">
            <v>Koefisien Alat / M3</v>
          </cell>
          <cell r="F3977" t="str">
            <v xml:space="preserve"> = 1 : Q6</v>
          </cell>
          <cell r="J3977">
            <v>1.8518518518518517E-2</v>
          </cell>
          <cell r="K3977" t="str">
            <v>Jam</v>
          </cell>
        </row>
        <row r="3978">
          <cell r="D3978" t="str">
            <v xml:space="preserve"> </v>
          </cell>
        </row>
        <row r="3979">
          <cell r="B3979" t="str">
            <v>2.g.</v>
          </cell>
          <cell r="D3979" t="str">
            <v>TIRE ROLLER</v>
          </cell>
        </row>
        <row r="3980">
          <cell r="D3980" t="str">
            <v>Kecepatan rata-rata</v>
          </cell>
          <cell r="I3980" t="str">
            <v>v</v>
          </cell>
          <cell r="J3980">
            <v>5</v>
          </cell>
          <cell r="K3980" t="str">
            <v>KM / Jam</v>
          </cell>
        </row>
        <row r="3981">
          <cell r="D3981" t="str">
            <v>Lebar efektif pemadatan</v>
          </cell>
          <cell r="I3981" t="str">
            <v>b</v>
          </cell>
          <cell r="J3981">
            <v>1.5</v>
          </cell>
          <cell r="K3981" t="str">
            <v>M</v>
          </cell>
        </row>
        <row r="3982">
          <cell r="D3982" t="str">
            <v>Jumlah lintasan</v>
          </cell>
          <cell r="I3982" t="str">
            <v>n</v>
          </cell>
          <cell r="J3982">
            <v>15</v>
          </cell>
          <cell r="K3982" t="str">
            <v>lintasan</v>
          </cell>
        </row>
        <row r="3983">
          <cell r="D3983" t="str">
            <v>Faktor Efisiensi alat</v>
          </cell>
          <cell r="I3983" t="str">
            <v>Fa</v>
          </cell>
          <cell r="J3983">
            <v>0.8</v>
          </cell>
          <cell r="K3983" t="str">
            <v>-</v>
          </cell>
          <cell r="L3983" t="str">
            <v xml:space="preserve"> Baik</v>
          </cell>
        </row>
        <row r="3985">
          <cell r="D3985" t="str">
            <v>Kap.Prod. / jam =</v>
          </cell>
          <cell r="F3985" t="str">
            <v>(v x 1000) x b x t x Fa x D1</v>
          </cell>
          <cell r="I3985" t="str">
            <v>Q7</v>
          </cell>
          <cell r="J3985">
            <v>45</v>
          </cell>
          <cell r="K3985" t="str">
            <v>Ton</v>
          </cell>
        </row>
        <row r="3986">
          <cell r="F3986" t="str">
            <v>n</v>
          </cell>
        </row>
        <row r="3988">
          <cell r="D3988" t="str">
            <v>Koefisien Alat / M3</v>
          </cell>
          <cell r="F3988" t="str">
            <v xml:space="preserve"> = 1 : Q7</v>
          </cell>
          <cell r="J3988">
            <v>2.2222222222222223E-2</v>
          </cell>
          <cell r="K3988" t="str">
            <v>Jam</v>
          </cell>
        </row>
        <row r="3990">
          <cell r="B3990" t="str">
            <v>2.h.</v>
          </cell>
          <cell r="D3990" t="str">
            <v>ALAT BANTU</v>
          </cell>
        </row>
        <row r="3991">
          <cell r="D3991" t="str">
            <v>diperlukan :</v>
          </cell>
          <cell r="L3991" t="str">
            <v xml:space="preserve"> Lump Sum</v>
          </cell>
        </row>
        <row r="3992">
          <cell r="D3992" t="str">
            <v>- Kereta dorong   = 2 buah</v>
          </cell>
        </row>
        <row r="3993">
          <cell r="D3993" t="str">
            <v>- Sekop                = 3 buah</v>
          </cell>
        </row>
        <row r="3994">
          <cell r="D3994" t="str">
            <v>- Garpu                = 2 buah</v>
          </cell>
        </row>
        <row r="3995">
          <cell r="D3995" t="str">
            <v>- Tongkat Kontrol ketebalan hanparan</v>
          </cell>
        </row>
        <row r="3997">
          <cell r="B3997" t="str">
            <v xml:space="preserve">   3.</v>
          </cell>
          <cell r="D3997" t="str">
            <v>TENAGA</v>
          </cell>
        </row>
        <row r="3998">
          <cell r="D3998" t="str">
            <v>Produksi menentukan : ASPHALT MIXING PLANT (AMP)</v>
          </cell>
          <cell r="I3998" t="str">
            <v>Q2</v>
          </cell>
          <cell r="J3998">
            <v>40</v>
          </cell>
          <cell r="K3998" t="str">
            <v>M3/Jam</v>
          </cell>
        </row>
        <row r="3999">
          <cell r="D3999" t="str">
            <v>Produksi ATB / hari  =  Tk x Q2</v>
          </cell>
          <cell r="I3999" t="str">
            <v>Qt</v>
          </cell>
          <cell r="J3999">
            <v>280</v>
          </cell>
          <cell r="K3999" t="str">
            <v>M3</v>
          </cell>
        </row>
        <row r="4000">
          <cell r="D4000" t="str">
            <v>Kebutuhan tenaga :</v>
          </cell>
        </row>
        <row r="4001">
          <cell r="E4001" t="str">
            <v>-</v>
          </cell>
          <cell r="F4001" t="str">
            <v>Pekerja</v>
          </cell>
          <cell r="I4001" t="str">
            <v>P</v>
          </cell>
          <cell r="J4001">
            <v>3</v>
          </cell>
          <cell r="K4001" t="str">
            <v>orang</v>
          </cell>
        </row>
        <row r="4002">
          <cell r="E4002" t="str">
            <v>-</v>
          </cell>
          <cell r="F4002" t="str">
            <v>Mandor</v>
          </cell>
          <cell r="I4002" t="str">
            <v>M</v>
          </cell>
          <cell r="J4002">
            <v>1</v>
          </cell>
          <cell r="K4002" t="str">
            <v>orang</v>
          </cell>
        </row>
        <row r="4003">
          <cell r="D4003" t="str">
            <v>Koefisien Tenaga / M3     :</v>
          </cell>
        </row>
        <row r="4004">
          <cell r="E4004" t="str">
            <v>-</v>
          </cell>
          <cell r="F4004" t="str">
            <v>Pekerja</v>
          </cell>
          <cell r="G4004" t="str">
            <v>= (Tk x P) / Qt</v>
          </cell>
          <cell r="J4004">
            <v>7.4999999999999997E-2</v>
          </cell>
          <cell r="K4004" t="str">
            <v>Jam</v>
          </cell>
        </row>
        <row r="4005">
          <cell r="E4005" t="str">
            <v>-</v>
          </cell>
          <cell r="F4005" t="str">
            <v>Mandor</v>
          </cell>
          <cell r="G4005" t="str">
            <v>= (Tk x M) / Qt</v>
          </cell>
          <cell r="J4005">
            <v>2.5000000000000001E-2</v>
          </cell>
          <cell r="K4005" t="str">
            <v>Jam</v>
          </cell>
        </row>
        <row r="4007">
          <cell r="B4007" t="str">
            <v>4.</v>
          </cell>
          <cell r="D4007" t="str">
            <v>HARGA DASAR SATUAN UPAH, BAHAN DAN ALAT</v>
          </cell>
        </row>
        <row r="4008">
          <cell r="D4008" t="str">
            <v>Lihat lampiran.</v>
          </cell>
        </row>
        <row r="4011">
          <cell r="B4011" t="str">
            <v xml:space="preserve"> URAIAN ANALISA HARGA SATUAN</v>
          </cell>
        </row>
        <row r="4012">
          <cell r="B4012" t="str">
            <v>ITEM PEMBAYARAN NO.</v>
          </cell>
          <cell r="F4012" t="str">
            <v>:  7.1(3)</v>
          </cell>
        </row>
        <row r="4013">
          <cell r="B4013" t="str">
            <v>JENIS PEKERJAAN</v>
          </cell>
          <cell r="F4013" t="str">
            <v>:  BETON K-350</v>
          </cell>
        </row>
        <row r="4014">
          <cell r="B4014" t="str">
            <v>SATUAN PEMBAYARAN</v>
          </cell>
          <cell r="F4014" t="str">
            <v>:  M3</v>
          </cell>
        </row>
        <row r="4016">
          <cell r="B4016" t="str">
            <v>NO.</v>
          </cell>
          <cell r="D4016" t="str">
            <v>U R A I A N</v>
          </cell>
          <cell r="I4016" t="str">
            <v>KODE</v>
          </cell>
          <cell r="J4016" t="str">
            <v>KOEF.</v>
          </cell>
          <cell r="K4016" t="str">
            <v>SATUAN</v>
          </cell>
          <cell r="L4016" t="str">
            <v>KETERANGAN</v>
          </cell>
        </row>
        <row r="4018">
          <cell r="B4018" t="str">
            <v>I.</v>
          </cell>
          <cell r="D4018" t="str">
            <v>ASUMSI</v>
          </cell>
        </row>
        <row r="4019">
          <cell r="B4019">
            <v>1</v>
          </cell>
          <cell r="D4019" t="str">
            <v>Menggunakan alat (cara mekanik)</v>
          </cell>
        </row>
        <row r="4020">
          <cell r="B4020">
            <v>2</v>
          </cell>
          <cell r="D4020" t="str">
            <v>Lokasi pekerjaan : sepanjang jalan</v>
          </cell>
        </row>
        <row r="4021">
          <cell r="B4021">
            <v>3</v>
          </cell>
          <cell r="D4021" t="str">
            <v>Bahan dasar (batu, pasir dan semen) diterima</v>
          </cell>
        </row>
        <row r="4022">
          <cell r="D4022" t="str">
            <v>seluruhnya di lokasi pekerjaan</v>
          </cell>
        </row>
        <row r="4023">
          <cell r="B4023">
            <v>4</v>
          </cell>
          <cell r="D4023" t="str">
            <v>Jarak rata-rata Base camp ke lokasi pekerjaan</v>
          </cell>
          <cell r="I4023" t="str">
            <v>L</v>
          </cell>
          <cell r="J4023">
            <v>45.71</v>
          </cell>
          <cell r="K4023" t="str">
            <v>KM</v>
          </cell>
        </row>
        <row r="4024">
          <cell r="B4024">
            <v>5</v>
          </cell>
          <cell r="D4024" t="str">
            <v>Jam kerja efektif per-hari</v>
          </cell>
          <cell r="I4024" t="str">
            <v>Tk</v>
          </cell>
          <cell r="J4024">
            <v>7</v>
          </cell>
          <cell r="K4024" t="str">
            <v>Jam</v>
          </cell>
        </row>
        <row r="4025">
          <cell r="B4025">
            <v>6</v>
          </cell>
          <cell r="D4025" t="str">
            <v>Kadar Semen (Spesifikasi)</v>
          </cell>
          <cell r="G4025" t="str">
            <v xml:space="preserve"> - Minimum</v>
          </cell>
          <cell r="I4025" t="str">
            <v>Ks1</v>
          </cell>
          <cell r="J4025">
            <v>365</v>
          </cell>
          <cell r="K4025" t="str">
            <v>Kg/M3</v>
          </cell>
          <cell r="L4025" t="str">
            <v>Tabel 7.1.3(1)</v>
          </cell>
        </row>
        <row r="4026">
          <cell r="G4026" t="str">
            <v xml:space="preserve"> - Maksimum</v>
          </cell>
          <cell r="I4026" t="str">
            <v>Ks2</v>
          </cell>
          <cell r="J4026" t="str">
            <v/>
          </cell>
          <cell r="K4026" t="str">
            <v>Kg/M3</v>
          </cell>
          <cell r="L4026" t="str">
            <v>Tabel 7.1.3(1)</v>
          </cell>
        </row>
        <row r="4027">
          <cell r="B4027">
            <v>7</v>
          </cell>
          <cell r="D4027" t="str">
            <v>Perbandingan Air/Semen Maksimum (Spesifikasi)</v>
          </cell>
          <cell r="I4027" t="str">
            <v>Wcr</v>
          </cell>
          <cell r="J4027">
            <v>0.5</v>
          </cell>
          <cell r="K4027" t="str">
            <v>-</v>
          </cell>
          <cell r="L4027" t="str">
            <v>Tabel 7.1.3(1)</v>
          </cell>
        </row>
        <row r="4028">
          <cell r="B4028">
            <v>8</v>
          </cell>
          <cell r="D4028" t="str">
            <v>Perbandingan Camp</v>
          </cell>
          <cell r="F4028">
            <v>1.1000000000000001</v>
          </cell>
          <cell r="G4028" t="str">
            <v>Semen</v>
          </cell>
          <cell r="I4028" t="str">
            <v>Sm</v>
          </cell>
          <cell r="J4028">
            <v>23.157894736842106</v>
          </cell>
          <cell r="K4028" t="str">
            <v>%</v>
          </cell>
        </row>
        <row r="4029">
          <cell r="F4029">
            <v>1.45</v>
          </cell>
          <cell r="G4029" t="str">
            <v>Pasir</v>
          </cell>
          <cell r="I4029" t="str">
            <v>Ps</v>
          </cell>
          <cell r="J4029">
            <v>30.526315789473685</v>
          </cell>
          <cell r="K4029" t="str">
            <v>%</v>
          </cell>
        </row>
        <row r="4030">
          <cell r="F4030">
            <v>2.2000000000000002</v>
          </cell>
          <cell r="G4030" t="str">
            <v>Kerikil</v>
          </cell>
          <cell r="I4030" t="str">
            <v>Kr</v>
          </cell>
          <cell r="J4030">
            <v>46.315789473684212</v>
          </cell>
          <cell r="K4030" t="str">
            <v>%</v>
          </cell>
        </row>
        <row r="4032">
          <cell r="B4032">
            <v>9</v>
          </cell>
          <cell r="D4032" t="str">
            <v>Berat Jenis Material :</v>
          </cell>
        </row>
        <row r="4033">
          <cell r="E4033" t="str">
            <v>-</v>
          </cell>
          <cell r="F4033" t="str">
            <v>Beton</v>
          </cell>
          <cell r="I4033" t="str">
            <v>D1</v>
          </cell>
          <cell r="J4033">
            <v>2.4</v>
          </cell>
          <cell r="K4033" t="str">
            <v>T/M3</v>
          </cell>
        </row>
        <row r="4034">
          <cell r="E4034" t="str">
            <v>-</v>
          </cell>
          <cell r="F4034" t="str">
            <v>Semen</v>
          </cell>
          <cell r="I4034" t="str">
            <v>D2</v>
          </cell>
          <cell r="J4034">
            <v>1.25</v>
          </cell>
          <cell r="K4034" t="str">
            <v>T/M3</v>
          </cell>
        </row>
        <row r="4035">
          <cell r="E4035" t="str">
            <v>-</v>
          </cell>
          <cell r="F4035" t="str">
            <v>Pasir</v>
          </cell>
          <cell r="I4035" t="str">
            <v>D3</v>
          </cell>
          <cell r="J4035">
            <v>1.6</v>
          </cell>
          <cell r="K4035" t="str">
            <v>T/M3</v>
          </cell>
        </row>
        <row r="4036">
          <cell r="E4036" t="str">
            <v>-</v>
          </cell>
          <cell r="F4036" t="str">
            <v>Kerikil</v>
          </cell>
          <cell r="I4036" t="str">
            <v>D4</v>
          </cell>
          <cell r="J4036">
            <v>1.65</v>
          </cell>
          <cell r="K4036" t="str">
            <v>T/M3</v>
          </cell>
        </row>
        <row r="4038">
          <cell r="B4038" t="str">
            <v>II</v>
          </cell>
          <cell r="D4038" t="str">
            <v>URUTAN KERJA</v>
          </cell>
        </row>
        <row r="4039">
          <cell r="B4039">
            <v>1</v>
          </cell>
          <cell r="D4039" t="str">
            <v>Semen, Pasir, batu kerikil dan air dicampur dan diaduk</v>
          </cell>
        </row>
        <row r="4040">
          <cell r="D4040" t="str">
            <v>menjadi beton dengan menggunakan Concrete Mixer</v>
          </cell>
        </row>
        <row r="4041">
          <cell r="B4041">
            <v>2</v>
          </cell>
          <cell r="D4041" t="str">
            <v>Beton di - cor ke dalam perancah yang telah disiapkan</v>
          </cell>
        </row>
        <row r="4042">
          <cell r="B4042">
            <v>3</v>
          </cell>
          <cell r="D4042" t="str">
            <v>Penyelesaian dan perapihan setelah pemasangan</v>
          </cell>
        </row>
        <row r="4044">
          <cell r="B4044" t="str">
            <v>III.</v>
          </cell>
          <cell r="D4044" t="str">
            <v>PEMAKAIAN BAHAN, ALAT DAN TENAGA</v>
          </cell>
        </row>
        <row r="4046">
          <cell r="B4046" t="str">
            <v xml:space="preserve">   1.</v>
          </cell>
          <cell r="D4046" t="str">
            <v>BAHAN</v>
          </cell>
        </row>
        <row r="4047">
          <cell r="B4047" t="str">
            <v>1.a.</v>
          </cell>
          <cell r="D4047" t="str">
            <v>- Semen PC</v>
          </cell>
          <cell r="E4047" t="str">
            <v>{Sm x D1 x 1000} x 1,05</v>
          </cell>
          <cell r="J4047">
            <v>421.41329999999999</v>
          </cell>
          <cell r="K4047" t="str">
            <v>Kg</v>
          </cell>
        </row>
        <row r="4048">
          <cell r="B4048" t="str">
            <v>1.b.</v>
          </cell>
          <cell r="D4048" t="str">
            <v>- Pasir Beton</v>
          </cell>
          <cell r="E4048" t="str">
            <v>{(Ps x D1) : D3} x 1,05</v>
          </cell>
          <cell r="J4048">
            <v>0.47739999999999999</v>
          </cell>
          <cell r="K4048" t="str">
            <v>M3</v>
          </cell>
        </row>
        <row r="4049">
          <cell r="B4049" t="str">
            <v>1.c.</v>
          </cell>
          <cell r="D4049" t="str">
            <v>- Agregat Kasar</v>
          </cell>
          <cell r="E4049" t="str">
            <v>{(Kr x D1) : D4} x 1,10</v>
          </cell>
          <cell r="J4049">
            <v>0.7087</v>
          </cell>
          <cell r="K4049" t="str">
            <v>M3</v>
          </cell>
        </row>
        <row r="4050">
          <cell r="B4050" t="str">
            <v>1.d.</v>
          </cell>
          <cell r="D4050" t="str">
            <v>- Kayu Perancah</v>
          </cell>
          <cell r="J4050">
            <v>0.15</v>
          </cell>
          <cell r="K4050" t="str">
            <v>M3</v>
          </cell>
        </row>
        <row r="4051">
          <cell r="B4051" t="str">
            <v>1.e.</v>
          </cell>
          <cell r="D4051" t="str">
            <v>- Paku</v>
          </cell>
          <cell r="J4051">
            <v>1.5</v>
          </cell>
          <cell r="K4051" t="str">
            <v>Kg</v>
          </cell>
        </row>
        <row r="4053">
          <cell r="B4053" t="str">
            <v>2.</v>
          </cell>
          <cell r="D4053" t="str">
            <v>ALAT</v>
          </cell>
        </row>
        <row r="4054">
          <cell r="B4054" t="str">
            <v>2.a</v>
          </cell>
          <cell r="D4054" t="str">
            <v>CONCRETE MIXER</v>
          </cell>
        </row>
        <row r="4055">
          <cell r="D4055" t="str">
            <v>Kapasitas Alat</v>
          </cell>
          <cell r="I4055" t="str">
            <v>V</v>
          </cell>
          <cell r="J4055">
            <v>500</v>
          </cell>
          <cell r="K4055" t="str">
            <v>liter</v>
          </cell>
        </row>
        <row r="4056">
          <cell r="D4056" t="str">
            <v>Faktor Efisiensi Alat</v>
          </cell>
          <cell r="I4056" t="str">
            <v>Fa</v>
          </cell>
          <cell r="J4056">
            <v>0.8</v>
          </cell>
          <cell r="K4056" t="str">
            <v>-</v>
          </cell>
        </row>
        <row r="4057">
          <cell r="D4057" t="str">
            <v>Waktu Wiklus : (T1 + T2 + T3 + T4)</v>
          </cell>
          <cell r="I4057" t="str">
            <v>Ts</v>
          </cell>
        </row>
        <row r="4058">
          <cell r="D4058" t="str">
            <v>- Memuat</v>
          </cell>
          <cell r="I4058" t="str">
            <v>T1</v>
          </cell>
          <cell r="J4058">
            <v>4</v>
          </cell>
          <cell r="K4058" t="str">
            <v>Menit</v>
          </cell>
        </row>
        <row r="4059">
          <cell r="D4059" t="str">
            <v>- Mengaduk</v>
          </cell>
          <cell r="I4059" t="str">
            <v>T2</v>
          </cell>
          <cell r="J4059">
            <v>5</v>
          </cell>
          <cell r="K4059" t="str">
            <v>Menit</v>
          </cell>
        </row>
        <row r="4060">
          <cell r="D4060" t="str">
            <v>- Menuang</v>
          </cell>
          <cell r="I4060" t="str">
            <v>T3</v>
          </cell>
          <cell r="J4060">
            <v>3</v>
          </cell>
          <cell r="K4060" t="str">
            <v>Menit</v>
          </cell>
        </row>
        <row r="4061">
          <cell r="D4061" t="str">
            <v>- Tunggu, dll</v>
          </cell>
          <cell r="I4061" t="str">
            <v>T4</v>
          </cell>
          <cell r="J4061">
            <v>2</v>
          </cell>
          <cell r="K4061" t="str">
            <v>Menit</v>
          </cell>
        </row>
        <row r="4062">
          <cell r="I4062" t="str">
            <v>Ts</v>
          </cell>
          <cell r="J4062">
            <v>14</v>
          </cell>
          <cell r="K4062" t="str">
            <v>Menit</v>
          </cell>
        </row>
        <row r="4064">
          <cell r="D4064" t="str">
            <v>Kapasitas Prod./ jam =</v>
          </cell>
          <cell r="F4064" t="str">
            <v>V x Fa x 60</v>
          </cell>
          <cell r="I4064" t="str">
            <v>Q1</v>
          </cell>
          <cell r="J4064">
            <v>1.7142857142857142</v>
          </cell>
          <cell r="K4064" t="str">
            <v>M3</v>
          </cell>
        </row>
        <row r="4065">
          <cell r="F4065" t="str">
            <v>1.000 x Ts</v>
          </cell>
        </row>
        <row r="4067">
          <cell r="D4067" t="str">
            <v>Koefisien Alat / M3 = 1 : Q1</v>
          </cell>
          <cell r="J4067">
            <v>0.58333333333333337</v>
          </cell>
          <cell r="K4067" t="str">
            <v>Jam</v>
          </cell>
        </row>
        <row r="4070">
          <cell r="B4070" t="str">
            <v>2.b</v>
          </cell>
          <cell r="D4070" t="str">
            <v>WATER TANK TRUCK</v>
          </cell>
        </row>
        <row r="4071">
          <cell r="D4071" t="str">
            <v>Volume tanki air</v>
          </cell>
          <cell r="I4071" t="str">
            <v>V</v>
          </cell>
          <cell r="J4071">
            <v>4</v>
          </cell>
          <cell r="K4071" t="str">
            <v>M3</v>
          </cell>
        </row>
        <row r="4072">
          <cell r="D4072" t="str">
            <v>Kebutuhan air / M3 agregat padat</v>
          </cell>
          <cell r="I4072" t="str">
            <v>Wc</v>
          </cell>
          <cell r="J4072">
            <v>0.19</v>
          </cell>
          <cell r="K4072" t="str">
            <v>M3</v>
          </cell>
        </row>
        <row r="4073">
          <cell r="D4073" t="str">
            <v>Pengisian tanki/ jam</v>
          </cell>
          <cell r="I4073" t="str">
            <v>n</v>
          </cell>
          <cell r="J4073">
            <v>1</v>
          </cell>
          <cell r="K4073" t="str">
            <v>Kali</v>
          </cell>
        </row>
        <row r="4074">
          <cell r="D4074" t="str">
            <v>Faktor Efisiensi alat</v>
          </cell>
          <cell r="I4074" t="str">
            <v>Fa</v>
          </cell>
          <cell r="J4074">
            <v>0.8</v>
          </cell>
          <cell r="K4074" t="str">
            <v>-</v>
          </cell>
        </row>
        <row r="4076">
          <cell r="D4076" t="str">
            <v>Kap. Prod. / jam =</v>
          </cell>
          <cell r="F4076" t="str">
            <v>V x n x Fa</v>
          </cell>
          <cell r="I4076" t="str">
            <v>Q2</v>
          </cell>
          <cell r="J4076">
            <v>16.842105263157894</v>
          </cell>
          <cell r="K4076" t="str">
            <v>M3</v>
          </cell>
        </row>
        <row r="4077">
          <cell r="F4077" t="str">
            <v>Wc</v>
          </cell>
        </row>
        <row r="4078">
          <cell r="D4078" t="str">
            <v>Koefisien Alat / M3</v>
          </cell>
          <cell r="F4078" t="str">
            <v xml:space="preserve"> =  1  :  Q2</v>
          </cell>
          <cell r="J4078">
            <v>5.9375000000000004E-2</v>
          </cell>
          <cell r="K4078" t="str">
            <v>jam</v>
          </cell>
        </row>
        <row r="4081">
          <cell r="L4081" t="str">
            <v>Bersambung</v>
          </cell>
        </row>
        <row r="4082">
          <cell r="B4082" t="str">
            <v xml:space="preserve"> URAIAN ANALISA HARGA SATUAN</v>
          </cell>
        </row>
        <row r="4083">
          <cell r="B4083" t="str">
            <v>ITEM PEMBAYARAN NO.</v>
          </cell>
          <cell r="F4083" t="str">
            <v>:  7.1(3)</v>
          </cell>
        </row>
        <row r="4084">
          <cell r="B4084" t="str">
            <v>JENIS PEKERJAAN</v>
          </cell>
          <cell r="F4084" t="str">
            <v>:  BETON K-350</v>
          </cell>
        </row>
        <row r="4085">
          <cell r="B4085" t="str">
            <v>SATUAN PEMBAYARAN</v>
          </cell>
          <cell r="F4085" t="str">
            <v>:  M3</v>
          </cell>
        </row>
        <row r="4087">
          <cell r="B4087" t="str">
            <v>NO.</v>
          </cell>
          <cell r="D4087" t="str">
            <v>U R A I A N</v>
          </cell>
          <cell r="I4087" t="str">
            <v>KODE</v>
          </cell>
          <cell r="J4087" t="str">
            <v>KOEF.</v>
          </cell>
          <cell r="K4087" t="str">
            <v>SATUAN</v>
          </cell>
          <cell r="L4087" t="str">
            <v>KETERANGAN</v>
          </cell>
        </row>
        <row r="4089">
          <cell r="B4089" t="str">
            <v>2.c</v>
          </cell>
          <cell r="D4089" t="str">
            <v>CONCRETE VIBRATOR</v>
          </cell>
        </row>
        <row r="4090">
          <cell r="D4090" t="str">
            <v>Kebutuhan Alat Penggetar Beton ini disesuaikan dengan</v>
          </cell>
        </row>
        <row r="4091">
          <cell r="D4091" t="str">
            <v>Kapasitas produksi Alat Pencampur (Concrete Mixer)</v>
          </cell>
        </row>
        <row r="4093">
          <cell r="D4093" t="str">
            <v>Kap. Prod./jam = Kap. Prod./ jam Alat Concrete Mixer</v>
          </cell>
          <cell r="I4093" t="str">
            <v>Q3</v>
          </cell>
          <cell r="J4093">
            <v>1.7142857142857142</v>
          </cell>
          <cell r="K4093" t="str">
            <v>M3</v>
          </cell>
        </row>
        <row r="4095">
          <cell r="D4095" t="str">
            <v>Koefisien Alat / M3 =  1 : Q3</v>
          </cell>
          <cell r="J4095">
            <v>0.58333333333333337</v>
          </cell>
          <cell r="K4095" t="str">
            <v>Jam</v>
          </cell>
        </row>
        <row r="4097">
          <cell r="B4097" t="str">
            <v>2.a.</v>
          </cell>
          <cell r="D4097" t="str">
            <v>ALAT BANTU</v>
          </cell>
        </row>
        <row r="4098">
          <cell r="D4098" t="str">
            <v>Diperlukan  :</v>
          </cell>
        </row>
        <row r="4099">
          <cell r="D4099" t="str">
            <v>- Sekop</v>
          </cell>
          <cell r="E4099" t="str">
            <v>=  2  buah</v>
          </cell>
        </row>
        <row r="4100">
          <cell r="D4100" t="str">
            <v>- Pacul</v>
          </cell>
          <cell r="E4100" t="str">
            <v>=  2  buah</v>
          </cell>
        </row>
        <row r="4101">
          <cell r="D4101" t="str">
            <v>- Sendok Semen</v>
          </cell>
          <cell r="E4101" t="str">
            <v>=  2  buah</v>
          </cell>
        </row>
        <row r="4102">
          <cell r="D4102" t="str">
            <v>- Ember Cor</v>
          </cell>
          <cell r="E4102" t="str">
            <v>=  4  buah</v>
          </cell>
        </row>
        <row r="4103">
          <cell r="D4103" t="str">
            <v>- Gerobak Dorong</v>
          </cell>
          <cell r="E4103" t="str">
            <v>=  1  buah</v>
          </cell>
        </row>
        <row r="4105">
          <cell r="B4105" t="str">
            <v>3.</v>
          </cell>
          <cell r="D4105" t="str">
            <v>TENAGA</v>
          </cell>
        </row>
        <row r="4106">
          <cell r="D4106" t="str">
            <v>Produksi Beton dalam 1 hari  =  Tk x Q1</v>
          </cell>
          <cell r="I4106" t="str">
            <v>Qt</v>
          </cell>
          <cell r="J4106">
            <v>12</v>
          </cell>
          <cell r="K4106" t="str">
            <v>M3</v>
          </cell>
        </row>
        <row r="4108">
          <cell r="D4108" t="str">
            <v>Kebutuhan tenaga :</v>
          </cell>
          <cell r="E4108" t="str">
            <v>-</v>
          </cell>
          <cell r="F4108" t="str">
            <v>Mandor</v>
          </cell>
          <cell r="I4108" t="str">
            <v>M</v>
          </cell>
          <cell r="J4108">
            <v>1</v>
          </cell>
          <cell r="K4108" t="str">
            <v>orang</v>
          </cell>
        </row>
        <row r="4109">
          <cell r="E4109" t="str">
            <v>-</v>
          </cell>
          <cell r="F4109" t="str">
            <v>Tukang</v>
          </cell>
          <cell r="I4109" t="str">
            <v>Tb</v>
          </cell>
          <cell r="J4109">
            <v>3</v>
          </cell>
          <cell r="K4109" t="str">
            <v>orang</v>
          </cell>
        </row>
        <row r="4110">
          <cell r="E4110" t="str">
            <v>-</v>
          </cell>
          <cell r="F4110" t="str">
            <v>Pekerja</v>
          </cell>
          <cell r="I4110" t="str">
            <v>P</v>
          </cell>
          <cell r="J4110">
            <v>10</v>
          </cell>
          <cell r="K4110" t="str">
            <v>orang</v>
          </cell>
        </row>
        <row r="4112">
          <cell r="D4112" t="str">
            <v>Koefisien Tenaga / M3   :</v>
          </cell>
        </row>
        <row r="4113">
          <cell r="E4113" t="str">
            <v>-</v>
          </cell>
          <cell r="F4113" t="str">
            <v>Mandor</v>
          </cell>
          <cell r="G4113" t="str">
            <v>= (Tk x M) : Qt</v>
          </cell>
          <cell r="J4113">
            <v>0.58333333333333337</v>
          </cell>
          <cell r="K4113" t="str">
            <v>jam</v>
          </cell>
        </row>
        <row r="4114">
          <cell r="E4114" t="str">
            <v>-</v>
          </cell>
          <cell r="F4114" t="str">
            <v>Tukang</v>
          </cell>
          <cell r="G4114" t="str">
            <v>= (Tk x Tb) : Qt</v>
          </cell>
          <cell r="J4114">
            <v>1.75</v>
          </cell>
          <cell r="K4114" t="str">
            <v>jam</v>
          </cell>
        </row>
        <row r="4115">
          <cell r="E4115" t="str">
            <v>-</v>
          </cell>
          <cell r="F4115" t="str">
            <v>Pekerja</v>
          </cell>
          <cell r="G4115" t="str">
            <v>= (Tk x P) : Qt</v>
          </cell>
          <cell r="J4115">
            <v>5.833333333333333</v>
          </cell>
          <cell r="K4115" t="str">
            <v>jam</v>
          </cell>
        </row>
        <row r="4117">
          <cell r="B4117" t="str">
            <v>4.</v>
          </cell>
          <cell r="D4117" t="str">
            <v>HARGA DASAR SATUAN UPAH, BAHAN DAN ALAT</v>
          </cell>
        </row>
        <row r="4118">
          <cell r="D4118" t="str">
            <v>Lihat lampiran.</v>
          </cell>
        </row>
        <row r="4129">
          <cell r="B4129" t="str">
            <v xml:space="preserve"> URAIAN ANALISA HARGA SATUAN</v>
          </cell>
        </row>
        <row r="4130">
          <cell r="B4130" t="str">
            <v>ITEM PEMBAYARAN NO.</v>
          </cell>
          <cell r="F4130" t="str">
            <v>:  7.1(5)</v>
          </cell>
        </row>
        <row r="4131">
          <cell r="B4131" t="str">
            <v>JENIS PEKERJAAN</v>
          </cell>
          <cell r="F4131" t="str">
            <v>:  BETON K-250</v>
          </cell>
        </row>
        <row r="4132">
          <cell r="B4132" t="str">
            <v>SATUAN PEMBAYARAN</v>
          </cell>
          <cell r="F4132" t="str">
            <v>:  M3</v>
          </cell>
        </row>
        <row r="4134">
          <cell r="B4134" t="str">
            <v>NO.</v>
          </cell>
          <cell r="D4134" t="str">
            <v>U R A I A N</v>
          </cell>
          <cell r="I4134" t="str">
            <v>KODE</v>
          </cell>
          <cell r="J4134" t="str">
            <v>KOEF.</v>
          </cell>
          <cell r="K4134" t="str">
            <v>SATUAN</v>
          </cell>
          <cell r="L4134" t="str">
            <v>KETERANGAN</v>
          </cell>
        </row>
        <row r="4136">
          <cell r="B4136" t="str">
            <v>I.</v>
          </cell>
          <cell r="D4136" t="str">
            <v>ASUMSI</v>
          </cell>
        </row>
        <row r="4137">
          <cell r="B4137">
            <v>1</v>
          </cell>
          <cell r="D4137" t="str">
            <v>Menggunakan alat (cara mekanik)</v>
          </cell>
        </row>
        <row r="4138">
          <cell r="B4138">
            <v>2</v>
          </cell>
          <cell r="D4138" t="str">
            <v>Lokasi pekerjaan : sepanjang jalan</v>
          </cell>
        </row>
        <row r="4139">
          <cell r="B4139">
            <v>3</v>
          </cell>
          <cell r="D4139" t="str">
            <v>Bahan dasar (batu, pasir dan semen) diterima</v>
          </cell>
        </row>
        <row r="4140">
          <cell r="D4140" t="str">
            <v>seluruhnya di lokasi pekerjaan</v>
          </cell>
        </row>
        <row r="4141">
          <cell r="B4141">
            <v>4</v>
          </cell>
          <cell r="D4141" t="str">
            <v>Jarak rata-rata Base camp ke lokasi pekerjaan</v>
          </cell>
          <cell r="I4141" t="str">
            <v>L</v>
          </cell>
          <cell r="J4141">
            <v>45.71</v>
          </cell>
          <cell r="K4141" t="str">
            <v>KM</v>
          </cell>
        </row>
        <row r="4142">
          <cell r="B4142">
            <v>5</v>
          </cell>
          <cell r="D4142" t="str">
            <v>Jam kerja efektif per-hari</v>
          </cell>
          <cell r="I4142" t="str">
            <v>Tk</v>
          </cell>
          <cell r="J4142">
            <v>7</v>
          </cell>
          <cell r="K4142" t="str">
            <v>Jam</v>
          </cell>
        </row>
        <row r="4143">
          <cell r="B4143">
            <v>6</v>
          </cell>
          <cell r="D4143" t="str">
            <v>Kadar Semen (Spesifikasi)</v>
          </cell>
          <cell r="G4143" t="str">
            <v xml:space="preserve"> - Minimum</v>
          </cell>
          <cell r="I4143" t="str">
            <v>Ks1</v>
          </cell>
          <cell r="J4143">
            <v>340</v>
          </cell>
          <cell r="K4143" t="str">
            <v>Kg/M3</v>
          </cell>
          <cell r="L4143" t="str">
            <v>Tabel 7.1.3(1)</v>
          </cell>
        </row>
        <row r="4144">
          <cell r="G4144" t="str">
            <v xml:space="preserve"> - Maksimum</v>
          </cell>
          <cell r="I4144" t="str">
            <v>Ks2</v>
          </cell>
          <cell r="J4144">
            <v>400</v>
          </cell>
          <cell r="K4144" t="str">
            <v>Kg/M3</v>
          </cell>
          <cell r="L4144" t="str">
            <v>Tabel 7.1.3(1)</v>
          </cell>
        </row>
        <row r="4145">
          <cell r="B4145">
            <v>7</v>
          </cell>
          <cell r="D4145" t="str">
            <v>Perbandingan Air/Semen Maksimum (Spesifikasi)</v>
          </cell>
          <cell r="I4145" t="str">
            <v>Wcr</v>
          </cell>
          <cell r="J4145">
            <v>0.5</v>
          </cell>
          <cell r="K4145" t="str">
            <v>-</v>
          </cell>
          <cell r="L4145" t="str">
            <v>Tabel 7.1.3(1)</v>
          </cell>
        </row>
        <row r="4146">
          <cell r="B4146">
            <v>8</v>
          </cell>
          <cell r="D4146" t="str">
            <v>Perbandingan Camp</v>
          </cell>
          <cell r="F4146" t="str">
            <v xml:space="preserve">1 : </v>
          </cell>
          <cell r="G4146" t="str">
            <v>Semen</v>
          </cell>
          <cell r="I4146" t="str">
            <v>Sm</v>
          </cell>
          <cell r="J4146">
            <v>20</v>
          </cell>
          <cell r="K4146" t="str">
            <v>%</v>
          </cell>
        </row>
        <row r="4147">
          <cell r="F4147" t="str">
            <v xml:space="preserve">1,5 : </v>
          </cell>
          <cell r="G4147" t="str">
            <v>Pasir</v>
          </cell>
          <cell r="I4147" t="str">
            <v>Ps</v>
          </cell>
          <cell r="J4147">
            <v>30</v>
          </cell>
          <cell r="K4147" t="str">
            <v>%</v>
          </cell>
        </row>
        <row r="4148">
          <cell r="F4148" t="str">
            <v xml:space="preserve">2,5 : </v>
          </cell>
          <cell r="G4148" t="str">
            <v>Kerikil</v>
          </cell>
          <cell r="I4148" t="str">
            <v>Kr</v>
          </cell>
          <cell r="J4148">
            <v>50</v>
          </cell>
          <cell r="K4148" t="str">
            <v>%</v>
          </cell>
        </row>
        <row r="4150">
          <cell r="B4150">
            <v>9</v>
          </cell>
          <cell r="D4150" t="str">
            <v>Berat Jenis Material :</v>
          </cell>
        </row>
        <row r="4151">
          <cell r="E4151" t="str">
            <v>-</v>
          </cell>
          <cell r="F4151" t="str">
            <v>Beton</v>
          </cell>
          <cell r="I4151" t="str">
            <v>D1</v>
          </cell>
          <cell r="J4151">
            <v>2.4</v>
          </cell>
          <cell r="K4151" t="str">
            <v>T/M3</v>
          </cell>
        </row>
        <row r="4152">
          <cell r="E4152" t="str">
            <v>-</v>
          </cell>
          <cell r="F4152" t="str">
            <v>Semen</v>
          </cell>
          <cell r="I4152" t="str">
            <v>D2</v>
          </cell>
          <cell r="J4152">
            <v>1.25</v>
          </cell>
          <cell r="K4152" t="str">
            <v>T/M3</v>
          </cell>
        </row>
        <row r="4153">
          <cell r="E4153" t="str">
            <v>-</v>
          </cell>
          <cell r="F4153" t="str">
            <v>Pasir</v>
          </cell>
          <cell r="I4153" t="str">
            <v>D3</v>
          </cell>
          <cell r="J4153">
            <v>1.6</v>
          </cell>
          <cell r="K4153" t="str">
            <v>T/M3</v>
          </cell>
        </row>
        <row r="4154">
          <cell r="E4154" t="str">
            <v>-</v>
          </cell>
          <cell r="F4154" t="str">
            <v>Kerikil</v>
          </cell>
          <cell r="I4154" t="str">
            <v>D4</v>
          </cell>
          <cell r="J4154">
            <v>1.65</v>
          </cell>
          <cell r="K4154" t="str">
            <v>T/M3</v>
          </cell>
        </row>
        <row r="4156">
          <cell r="B4156" t="str">
            <v>II</v>
          </cell>
          <cell r="D4156" t="str">
            <v>URUTAN KERJA</v>
          </cell>
        </row>
        <row r="4157">
          <cell r="B4157">
            <v>1</v>
          </cell>
          <cell r="D4157" t="str">
            <v>Semen, Pasir, batu kerikil dan air dicampur dan diaduk</v>
          </cell>
        </row>
        <row r="4158">
          <cell r="D4158" t="str">
            <v>menjadi beton dengan menggunakan Concrete Mixer</v>
          </cell>
        </row>
        <row r="4159">
          <cell r="B4159">
            <v>2</v>
          </cell>
          <cell r="D4159" t="str">
            <v>Beton di - cor ke dalam perancah yang telah disiapkan</v>
          </cell>
        </row>
        <row r="4160">
          <cell r="B4160">
            <v>3</v>
          </cell>
          <cell r="D4160" t="str">
            <v>Penyelesaian dan perapihan setelah pemasangan</v>
          </cell>
        </row>
        <row r="4162">
          <cell r="B4162" t="str">
            <v>III.</v>
          </cell>
          <cell r="D4162" t="str">
            <v>PEMAKAIAN BAHAN, ALAT DAN TENAGA</v>
          </cell>
        </row>
        <row r="4164">
          <cell r="B4164" t="str">
            <v xml:space="preserve">   1.</v>
          </cell>
          <cell r="D4164" t="str">
            <v>BAHAN</v>
          </cell>
        </row>
        <row r="4165">
          <cell r="B4165" t="str">
            <v>1.a.</v>
          </cell>
          <cell r="D4165" t="str">
            <v>- Semen PC</v>
          </cell>
          <cell r="E4165" t="str">
            <v>{Sm x D1 x 1000} x 1,05</v>
          </cell>
          <cell r="J4165">
            <v>393.6</v>
          </cell>
          <cell r="K4165" t="str">
            <v>Kg</v>
          </cell>
        </row>
        <row r="4166">
          <cell r="B4166" t="str">
            <v>1.b.</v>
          </cell>
          <cell r="D4166" t="str">
            <v>- Pasir Beton</v>
          </cell>
          <cell r="E4166" t="str">
            <v>{(Ps x D1) : D3} x 1,05</v>
          </cell>
          <cell r="J4166">
            <v>0.46129999999999999</v>
          </cell>
          <cell r="K4166" t="str">
            <v>M3</v>
          </cell>
        </row>
        <row r="4167">
          <cell r="B4167" t="str">
            <v>1.c.</v>
          </cell>
          <cell r="D4167" t="str">
            <v>- Agregat Kasar</v>
          </cell>
          <cell r="E4167" t="str">
            <v>{(Kr x D1) : D4} x 1,10</v>
          </cell>
          <cell r="J4167">
            <v>0.74550000000000005</v>
          </cell>
          <cell r="K4167" t="str">
            <v>M3</v>
          </cell>
        </row>
        <row r="4168">
          <cell r="B4168" t="str">
            <v>1.d.</v>
          </cell>
          <cell r="D4168" t="str">
            <v>- Kayu Perancah</v>
          </cell>
          <cell r="J4168">
            <v>0.1</v>
          </cell>
          <cell r="K4168" t="str">
            <v>M3</v>
          </cell>
        </row>
        <row r="4169">
          <cell r="B4169" t="str">
            <v>1.e.</v>
          </cell>
          <cell r="D4169" t="str">
            <v>- Paku</v>
          </cell>
          <cell r="J4169">
            <v>1</v>
          </cell>
          <cell r="K4169" t="str">
            <v>Kg</v>
          </cell>
        </row>
        <row r="4171">
          <cell r="B4171" t="str">
            <v>2.</v>
          </cell>
          <cell r="D4171" t="str">
            <v>ALAT</v>
          </cell>
        </row>
        <row r="4172">
          <cell r="B4172" t="str">
            <v>2.a</v>
          </cell>
          <cell r="D4172" t="str">
            <v>CONCRETE MIXER</v>
          </cell>
        </row>
        <row r="4173">
          <cell r="D4173" t="str">
            <v>Kapasitas Alat</v>
          </cell>
          <cell r="I4173" t="str">
            <v>V</v>
          </cell>
          <cell r="J4173">
            <v>250</v>
          </cell>
          <cell r="K4173" t="str">
            <v>liter</v>
          </cell>
        </row>
        <row r="4174">
          <cell r="D4174" t="str">
            <v>Faktor Efisiensi Alat</v>
          </cell>
          <cell r="I4174" t="str">
            <v>Fa</v>
          </cell>
          <cell r="J4174">
            <v>0.8</v>
          </cell>
          <cell r="K4174" t="str">
            <v>-</v>
          </cell>
        </row>
        <row r="4175">
          <cell r="D4175" t="str">
            <v>Waktu Wiklus : (T1 + T2 + T3 + T4)</v>
          </cell>
          <cell r="I4175" t="str">
            <v>Ts</v>
          </cell>
        </row>
        <row r="4176">
          <cell r="D4176" t="str">
            <v>- Memuat</v>
          </cell>
          <cell r="I4176" t="str">
            <v>T1</v>
          </cell>
          <cell r="J4176">
            <v>2</v>
          </cell>
          <cell r="K4176" t="str">
            <v>Menit</v>
          </cell>
        </row>
        <row r="4177">
          <cell r="D4177" t="str">
            <v>- Mengaduk</v>
          </cell>
          <cell r="I4177" t="str">
            <v>T2</v>
          </cell>
          <cell r="J4177">
            <v>1.5</v>
          </cell>
          <cell r="K4177" t="str">
            <v>Menit</v>
          </cell>
        </row>
        <row r="4178">
          <cell r="D4178" t="str">
            <v>- Menuang</v>
          </cell>
          <cell r="I4178" t="str">
            <v>T3</v>
          </cell>
          <cell r="J4178">
            <v>1</v>
          </cell>
          <cell r="K4178" t="str">
            <v>Menit</v>
          </cell>
        </row>
        <row r="4179">
          <cell r="D4179" t="str">
            <v>- Tunggu, dll</v>
          </cell>
          <cell r="I4179" t="str">
            <v>T4</v>
          </cell>
          <cell r="J4179">
            <v>1</v>
          </cell>
          <cell r="K4179" t="str">
            <v>Menit</v>
          </cell>
        </row>
        <row r="4180">
          <cell r="I4180" t="str">
            <v>Ts</v>
          </cell>
          <cell r="J4180">
            <v>5.5</v>
          </cell>
          <cell r="K4180" t="str">
            <v>Menit</v>
          </cell>
        </row>
        <row r="4181">
          <cell r="L4181" t="e">
            <v>#REF!</v>
          </cell>
        </row>
        <row r="4182">
          <cell r="D4182" t="str">
            <v>Kapasitas Prod./ jam =</v>
          </cell>
          <cell r="F4182" t="str">
            <v>V x Fa x 60</v>
          </cell>
          <cell r="I4182" t="str">
            <v>Q1</v>
          </cell>
          <cell r="J4182">
            <v>2.1818181818181817</v>
          </cell>
          <cell r="K4182" t="str">
            <v>M3</v>
          </cell>
        </row>
        <row r="4183">
          <cell r="F4183" t="str">
            <v>1.000 x Ts</v>
          </cell>
        </row>
        <row r="4185">
          <cell r="D4185" t="str">
            <v>Koefisien Alat / M3 = 1 : Q1</v>
          </cell>
          <cell r="J4185">
            <v>0.45833333333333337</v>
          </cell>
          <cell r="K4185" t="str">
            <v>Jam</v>
          </cell>
        </row>
        <row r="4187">
          <cell r="B4187" t="str">
            <v>2.b</v>
          </cell>
          <cell r="D4187" t="str">
            <v>WATER TANK TRUCK</v>
          </cell>
        </row>
        <row r="4188">
          <cell r="D4188" t="str">
            <v>Volume tanki air</v>
          </cell>
          <cell r="I4188" t="str">
            <v>V</v>
          </cell>
          <cell r="J4188">
            <v>4</v>
          </cell>
          <cell r="K4188" t="str">
            <v>M3</v>
          </cell>
        </row>
        <row r="4189">
          <cell r="D4189" t="str">
            <v>Kebutuhan air / M3 agregat padat</v>
          </cell>
          <cell r="I4189" t="str">
            <v>Wc</v>
          </cell>
          <cell r="J4189">
            <v>0.19</v>
          </cell>
          <cell r="K4189" t="str">
            <v>M3</v>
          </cell>
        </row>
        <row r="4190">
          <cell r="D4190" t="str">
            <v>Pengisian tanki/ jam</v>
          </cell>
          <cell r="I4190" t="str">
            <v>n</v>
          </cell>
          <cell r="J4190">
            <v>1</v>
          </cell>
          <cell r="K4190" t="str">
            <v>Kali/Jam</v>
          </cell>
        </row>
        <row r="4191">
          <cell r="D4191" t="str">
            <v>Faktor Efisiensi alat</v>
          </cell>
          <cell r="I4191" t="str">
            <v>Fa</v>
          </cell>
          <cell r="J4191">
            <v>0.8</v>
          </cell>
          <cell r="K4191" t="str">
            <v>-</v>
          </cell>
        </row>
        <row r="4193">
          <cell r="D4193" t="str">
            <v>Kap. Prod. / jam =</v>
          </cell>
          <cell r="F4193" t="str">
            <v>V x n x Fa</v>
          </cell>
          <cell r="I4193" t="str">
            <v>Q2</v>
          </cell>
          <cell r="J4193">
            <v>16.842105263157894</v>
          </cell>
          <cell r="K4193" t="str">
            <v>M3</v>
          </cell>
        </row>
        <row r="4194">
          <cell r="F4194" t="str">
            <v>Wc</v>
          </cell>
        </row>
        <row r="4195">
          <cell r="D4195" t="str">
            <v>Koefisien Alat / M3</v>
          </cell>
          <cell r="F4195" t="str">
            <v xml:space="preserve"> =  1  :  Q2</v>
          </cell>
          <cell r="J4195">
            <v>5.9375000000000004E-2</v>
          </cell>
          <cell r="K4195" t="str">
            <v>jam</v>
          </cell>
        </row>
        <row r="4198">
          <cell r="K4198" t="str">
            <v>Bersambung</v>
          </cell>
        </row>
        <row r="4199">
          <cell r="B4199" t="str">
            <v xml:space="preserve"> URAIAN ANALISA HARGA SATUAN</v>
          </cell>
        </row>
        <row r="4200">
          <cell r="B4200" t="str">
            <v>ITEM PEMBAYARAN NO.</v>
          </cell>
          <cell r="F4200" t="str">
            <v>:  7.1(5)</v>
          </cell>
        </row>
        <row r="4201">
          <cell r="B4201" t="str">
            <v>JENIS PEKERJAAN</v>
          </cell>
          <cell r="F4201" t="str">
            <v>:  BETON K-250</v>
          </cell>
        </row>
        <row r="4202">
          <cell r="B4202" t="str">
            <v>SATUAN PEMBAYARAN</v>
          </cell>
          <cell r="F4202" t="str">
            <v>:  M3</v>
          </cell>
        </row>
        <row r="4204">
          <cell r="B4204" t="str">
            <v>NO.</v>
          </cell>
          <cell r="D4204" t="str">
            <v>U R A I A N</v>
          </cell>
          <cell r="I4204" t="str">
            <v>KODE</v>
          </cell>
          <cell r="J4204" t="str">
            <v>KOEF.</v>
          </cell>
          <cell r="K4204" t="str">
            <v>SATUAN</v>
          </cell>
          <cell r="L4204" t="str">
            <v>KETERANGAN</v>
          </cell>
        </row>
        <row r="4206">
          <cell r="B4206" t="str">
            <v>2.c</v>
          </cell>
          <cell r="D4206" t="str">
            <v>CONCRETE VIBRATOR</v>
          </cell>
        </row>
        <row r="4207">
          <cell r="D4207" t="str">
            <v>Kebutuhan Alat Penggetar Beton ini disesuaikan dengan</v>
          </cell>
        </row>
        <row r="4208">
          <cell r="D4208" t="str">
            <v>Kapasitas produksi Alat Pencampur (Concrete Mixer)</v>
          </cell>
        </row>
        <row r="4210">
          <cell r="D4210" t="str">
            <v>Kap. Prod./jam = Kap. Prod./ jam Alat Concrete Mixer</v>
          </cell>
          <cell r="I4210" t="str">
            <v>Q3</v>
          </cell>
          <cell r="J4210">
            <v>2.1818181818181817</v>
          </cell>
          <cell r="K4210" t="str">
            <v>M3</v>
          </cell>
        </row>
        <row r="4212">
          <cell r="D4212" t="str">
            <v>Koefisien Alat / M3 =  1 : Q3</v>
          </cell>
          <cell r="J4212">
            <v>0.45833333333333337</v>
          </cell>
          <cell r="K4212" t="str">
            <v>Jam</v>
          </cell>
        </row>
        <row r="4214">
          <cell r="B4214" t="str">
            <v>2.a.</v>
          </cell>
          <cell r="D4214" t="str">
            <v>ALAT BANTU</v>
          </cell>
        </row>
        <row r="4215">
          <cell r="D4215" t="str">
            <v>Diperlukan  :</v>
          </cell>
        </row>
        <row r="4216">
          <cell r="D4216" t="str">
            <v>- Sekop</v>
          </cell>
          <cell r="E4216" t="str">
            <v>=  2  buah</v>
          </cell>
        </row>
        <row r="4217">
          <cell r="D4217" t="str">
            <v>- Pacul</v>
          </cell>
          <cell r="E4217" t="str">
            <v>=  2  buah</v>
          </cell>
        </row>
        <row r="4218">
          <cell r="D4218" t="str">
            <v>- Sendok Semen</v>
          </cell>
          <cell r="E4218" t="str">
            <v>=  2  buah</v>
          </cell>
        </row>
        <row r="4219">
          <cell r="D4219" t="str">
            <v>- Ember Cor</v>
          </cell>
          <cell r="E4219" t="str">
            <v>=  4  buah</v>
          </cell>
        </row>
        <row r="4220">
          <cell r="D4220" t="str">
            <v>- Gerobak Dorong</v>
          </cell>
          <cell r="E4220" t="str">
            <v>=  1  buah</v>
          </cell>
        </row>
        <row r="4222">
          <cell r="B4222" t="str">
            <v>3.</v>
          </cell>
          <cell r="D4222" t="str">
            <v>TENAGA</v>
          </cell>
        </row>
        <row r="4223">
          <cell r="D4223" t="str">
            <v>Produksi Beton dalam 1 hari  =  Tk x Q1</v>
          </cell>
          <cell r="I4223" t="str">
            <v>Qt</v>
          </cell>
          <cell r="J4223">
            <v>15.272727272727272</v>
          </cell>
          <cell r="K4223" t="str">
            <v>M3</v>
          </cell>
        </row>
        <row r="4225">
          <cell r="D4225" t="str">
            <v>Kebutuhan tenaga :</v>
          </cell>
          <cell r="E4225" t="str">
            <v>-</v>
          </cell>
          <cell r="F4225" t="str">
            <v>Mandor</v>
          </cell>
          <cell r="I4225" t="str">
            <v>M</v>
          </cell>
          <cell r="J4225">
            <v>1</v>
          </cell>
          <cell r="K4225" t="str">
            <v>orang</v>
          </cell>
        </row>
        <row r="4226">
          <cell r="E4226" t="str">
            <v>-</v>
          </cell>
          <cell r="F4226" t="str">
            <v>Tukang</v>
          </cell>
          <cell r="I4226" t="str">
            <v>Tb</v>
          </cell>
          <cell r="J4226">
            <v>2</v>
          </cell>
          <cell r="K4226" t="str">
            <v>orang</v>
          </cell>
        </row>
        <row r="4227">
          <cell r="E4227" t="str">
            <v>-</v>
          </cell>
          <cell r="F4227" t="str">
            <v>Pekerja</v>
          </cell>
          <cell r="I4227" t="str">
            <v>P</v>
          </cell>
          <cell r="J4227">
            <v>4</v>
          </cell>
          <cell r="K4227" t="str">
            <v>orang</v>
          </cell>
        </row>
        <row r="4229">
          <cell r="D4229" t="str">
            <v>Koefisien Tenaga / M3   :</v>
          </cell>
        </row>
        <row r="4230">
          <cell r="E4230" t="str">
            <v>-</v>
          </cell>
          <cell r="F4230" t="str">
            <v>Mandor</v>
          </cell>
          <cell r="G4230" t="str">
            <v>= (Tk x M) : Qt</v>
          </cell>
          <cell r="J4230">
            <v>0.45833333333333337</v>
          </cell>
          <cell r="K4230" t="str">
            <v>jam</v>
          </cell>
        </row>
        <row r="4231">
          <cell r="E4231" t="str">
            <v>-</v>
          </cell>
          <cell r="F4231" t="str">
            <v>Tukang</v>
          </cell>
          <cell r="G4231" t="str">
            <v>= (Tk x Tb) : Qt</v>
          </cell>
          <cell r="J4231">
            <v>0.91666666666666674</v>
          </cell>
          <cell r="K4231" t="str">
            <v>jam</v>
          </cell>
        </row>
        <row r="4232">
          <cell r="E4232" t="str">
            <v>-</v>
          </cell>
          <cell r="F4232" t="str">
            <v>Pekerja</v>
          </cell>
          <cell r="G4232" t="str">
            <v>= (Tk x P) : Qt</v>
          </cell>
          <cell r="J4232">
            <v>1.8333333333333335</v>
          </cell>
          <cell r="K4232" t="str">
            <v>jam</v>
          </cell>
        </row>
        <row r="4234">
          <cell r="B4234" t="str">
            <v>4.</v>
          </cell>
          <cell r="D4234" t="str">
            <v>HARGA DASAR SATUAN UPAH, BAHAN DAN ALAT</v>
          </cell>
        </row>
        <row r="4235">
          <cell r="D4235" t="str">
            <v>Lihat lampiran.</v>
          </cell>
        </row>
        <row r="4245">
          <cell r="B4245" t="str">
            <v xml:space="preserve"> URAIAN ANALISA HARGA SATUAN</v>
          </cell>
        </row>
        <row r="4246">
          <cell r="B4246" t="str">
            <v>ITEM PEMBAYARAN NO.</v>
          </cell>
          <cell r="F4246" t="str">
            <v>:  7.1(6)</v>
          </cell>
        </row>
        <row r="4247">
          <cell r="B4247" t="str">
            <v>JENIS PEKERJAAN</v>
          </cell>
          <cell r="F4247" t="str">
            <v>:  BETON K-175</v>
          </cell>
        </row>
        <row r="4248">
          <cell r="B4248" t="str">
            <v>SATUAN PEMBAYARAN</v>
          </cell>
          <cell r="F4248" t="str">
            <v>:  M3</v>
          </cell>
        </row>
        <row r="4250">
          <cell r="B4250" t="str">
            <v>NO.</v>
          </cell>
          <cell r="D4250" t="str">
            <v>U R A I A N</v>
          </cell>
          <cell r="I4250" t="str">
            <v>KODE</v>
          </cell>
          <cell r="J4250" t="str">
            <v>KOEF.</v>
          </cell>
          <cell r="K4250" t="str">
            <v>SATUAN</v>
          </cell>
          <cell r="L4250" t="str">
            <v>KETERANGAN</v>
          </cell>
        </row>
        <row r="4252">
          <cell r="B4252" t="str">
            <v>I.</v>
          </cell>
          <cell r="D4252" t="str">
            <v>ASUMSI</v>
          </cell>
        </row>
        <row r="4253">
          <cell r="B4253">
            <v>1</v>
          </cell>
          <cell r="D4253" t="str">
            <v>Menggunakan alat (cara mekanik)</v>
          </cell>
        </row>
        <row r="4254">
          <cell r="B4254">
            <v>2</v>
          </cell>
          <cell r="D4254" t="str">
            <v>Lokasi pekerjaan : sepanjang jalan</v>
          </cell>
        </row>
        <row r="4255">
          <cell r="B4255">
            <v>3</v>
          </cell>
          <cell r="D4255" t="str">
            <v>Bahan dasar (batu, pasir dan semen) diterima</v>
          </cell>
        </row>
        <row r="4256">
          <cell r="D4256" t="str">
            <v>seluruhnya di lokasi pekerjaan</v>
          </cell>
        </row>
        <row r="4257">
          <cell r="B4257">
            <v>4</v>
          </cell>
          <cell r="D4257" t="str">
            <v>Jarak rata-rata Base camp ke lokasi pekerjaan</v>
          </cell>
          <cell r="I4257" t="str">
            <v>L</v>
          </cell>
          <cell r="J4257">
            <v>45.71</v>
          </cell>
          <cell r="K4257" t="str">
            <v>KM</v>
          </cell>
        </row>
        <row r="4258">
          <cell r="B4258">
            <v>5</v>
          </cell>
          <cell r="D4258" t="str">
            <v>Jam kerja efektif per-hari</v>
          </cell>
          <cell r="I4258" t="str">
            <v>Tk</v>
          </cell>
          <cell r="J4258">
            <v>7</v>
          </cell>
          <cell r="K4258" t="str">
            <v>Jam</v>
          </cell>
        </row>
        <row r="4259">
          <cell r="B4259">
            <v>6</v>
          </cell>
          <cell r="D4259" t="str">
            <v>Kadar Semen (Spesifikasi)</v>
          </cell>
          <cell r="G4259" t="str">
            <v xml:space="preserve"> - Minimum</v>
          </cell>
          <cell r="I4259" t="str">
            <v>Ks1</v>
          </cell>
          <cell r="J4259">
            <v>220</v>
          </cell>
          <cell r="K4259" t="str">
            <v>Kg/M3</v>
          </cell>
          <cell r="L4259" t="str">
            <v>Tabel 7.1.3(1)</v>
          </cell>
        </row>
        <row r="4260">
          <cell r="G4260" t="str">
            <v xml:space="preserve"> - Maksimum</v>
          </cell>
          <cell r="I4260" t="str">
            <v>Ks2</v>
          </cell>
          <cell r="J4260">
            <v>300</v>
          </cell>
          <cell r="K4260" t="str">
            <v>Kg/M3</v>
          </cell>
          <cell r="L4260" t="str">
            <v>Tabel 7.1.3(1)</v>
          </cell>
        </row>
        <row r="4261">
          <cell r="B4261">
            <v>7</v>
          </cell>
          <cell r="D4261" t="str">
            <v>Perbandingan Air/Semen Maksimum (Spesifikasi)</v>
          </cell>
          <cell r="I4261" t="str">
            <v>Wcr</v>
          </cell>
          <cell r="J4261">
            <v>0.56999999999999995</v>
          </cell>
          <cell r="K4261" t="str">
            <v>-</v>
          </cell>
          <cell r="L4261" t="str">
            <v>Tabel 7.1.3(1)</v>
          </cell>
        </row>
        <row r="4262">
          <cell r="B4262">
            <v>8</v>
          </cell>
          <cell r="D4262" t="str">
            <v>Perbandingan Camp</v>
          </cell>
          <cell r="F4262" t="str">
            <v xml:space="preserve">1 : </v>
          </cell>
          <cell r="G4262" t="str">
            <v>Semen</v>
          </cell>
          <cell r="I4262" t="str">
            <v>Sm</v>
          </cell>
          <cell r="J4262">
            <v>15.38</v>
          </cell>
          <cell r="K4262" t="str">
            <v>%</v>
          </cell>
        </row>
        <row r="4263">
          <cell r="F4263" t="str">
            <v xml:space="preserve">2 : </v>
          </cell>
          <cell r="G4263" t="str">
            <v>Pasir</v>
          </cell>
          <cell r="I4263" t="str">
            <v>Ps</v>
          </cell>
          <cell r="J4263">
            <v>30.77</v>
          </cell>
          <cell r="K4263" t="str">
            <v>%</v>
          </cell>
        </row>
        <row r="4264">
          <cell r="F4264" t="str">
            <v xml:space="preserve">3,5 : </v>
          </cell>
          <cell r="G4264" t="str">
            <v>Kerikil</v>
          </cell>
          <cell r="I4264" t="str">
            <v>Kr</v>
          </cell>
          <cell r="J4264">
            <v>53.85</v>
          </cell>
          <cell r="K4264" t="str">
            <v>%</v>
          </cell>
        </row>
        <row r="4266">
          <cell r="B4266">
            <v>9</v>
          </cell>
          <cell r="D4266" t="str">
            <v>Berat Jenis Material :</v>
          </cell>
        </row>
        <row r="4267">
          <cell r="E4267" t="str">
            <v>-</v>
          </cell>
          <cell r="F4267" t="str">
            <v>Beton</v>
          </cell>
          <cell r="I4267" t="str">
            <v>D1</v>
          </cell>
          <cell r="J4267">
            <v>2.4</v>
          </cell>
          <cell r="K4267" t="str">
            <v>T/M3</v>
          </cell>
        </row>
        <row r="4268">
          <cell r="E4268" t="str">
            <v>-</v>
          </cell>
          <cell r="F4268" t="str">
            <v>Semen</v>
          </cell>
          <cell r="I4268" t="str">
            <v>D2</v>
          </cell>
          <cell r="J4268">
            <v>1.25</v>
          </cell>
          <cell r="K4268" t="str">
            <v>T/M3</v>
          </cell>
        </row>
        <row r="4269">
          <cell r="E4269" t="str">
            <v>-</v>
          </cell>
          <cell r="F4269" t="str">
            <v>Pasir</v>
          </cell>
          <cell r="I4269" t="str">
            <v>D3</v>
          </cell>
          <cell r="J4269">
            <v>1.6</v>
          </cell>
          <cell r="K4269" t="str">
            <v>T/M3</v>
          </cell>
        </row>
        <row r="4270">
          <cell r="E4270" t="str">
            <v>-</v>
          </cell>
          <cell r="F4270" t="str">
            <v>Kerikil</v>
          </cell>
          <cell r="I4270" t="str">
            <v>D4</v>
          </cell>
          <cell r="J4270">
            <v>1.65</v>
          </cell>
          <cell r="K4270" t="str">
            <v>T/M3</v>
          </cell>
        </row>
        <row r="4272">
          <cell r="B4272" t="str">
            <v>II</v>
          </cell>
          <cell r="D4272" t="str">
            <v>URUTAN KERJA</v>
          </cell>
        </row>
        <row r="4273">
          <cell r="B4273">
            <v>1</v>
          </cell>
          <cell r="D4273" t="str">
            <v>Semen, Pasir, batu kerikil dan air dicampur dan diaduk</v>
          </cell>
        </row>
        <row r="4274">
          <cell r="D4274" t="str">
            <v>menjadi beton dengan menggunakan Concrete Mixer</v>
          </cell>
        </row>
        <row r="4275">
          <cell r="B4275">
            <v>2</v>
          </cell>
          <cell r="D4275" t="str">
            <v>Beton di - cor ke dalam perancah yang telah disiapkan</v>
          </cell>
        </row>
        <row r="4276">
          <cell r="B4276">
            <v>3</v>
          </cell>
          <cell r="D4276" t="str">
            <v>Penyelesaian dan perapihan setelah pemasangan</v>
          </cell>
        </row>
        <row r="4278">
          <cell r="B4278" t="str">
            <v>III.</v>
          </cell>
          <cell r="D4278" t="str">
            <v>PEMAKAIAN BAHAN, ALAT DAN TENAGA</v>
          </cell>
        </row>
        <row r="4280">
          <cell r="B4280" t="str">
            <v xml:space="preserve">   1.</v>
          </cell>
          <cell r="D4280" t="str">
            <v>BAHAN</v>
          </cell>
        </row>
        <row r="4281">
          <cell r="B4281" t="str">
            <v>1.a.</v>
          </cell>
          <cell r="D4281" t="str">
            <v>- Semen PC</v>
          </cell>
          <cell r="E4281" t="str">
            <v>{Sm x D1 x 1000} x 1,05</v>
          </cell>
          <cell r="J4281">
            <v>302.76920000000001</v>
          </cell>
          <cell r="K4281" t="str">
            <v>Kg</v>
          </cell>
        </row>
        <row r="4282">
          <cell r="B4282" t="str">
            <v>1.b.</v>
          </cell>
          <cell r="D4282" t="str">
            <v>- Pasir Beton</v>
          </cell>
          <cell r="E4282" t="str">
            <v>{(Ps x D1) : D3} x 1,05</v>
          </cell>
          <cell r="J4282">
            <v>0.47310000000000002</v>
          </cell>
          <cell r="K4282" t="str">
            <v>M3</v>
          </cell>
        </row>
        <row r="4283">
          <cell r="B4283" t="str">
            <v>1.c.</v>
          </cell>
          <cell r="D4283" t="str">
            <v>- Agregat Kasar</v>
          </cell>
          <cell r="E4283" t="str">
            <v>{(Kr x D1) : D4} x 1,10</v>
          </cell>
          <cell r="J4283">
            <v>0.80279999999999996</v>
          </cell>
          <cell r="K4283" t="str">
            <v>M3</v>
          </cell>
        </row>
        <row r="4284">
          <cell r="B4284" t="str">
            <v>1.d.</v>
          </cell>
          <cell r="D4284" t="str">
            <v>- Kayu Perancah</v>
          </cell>
          <cell r="J4284">
            <v>7.4999999999999997E-2</v>
          </cell>
          <cell r="K4284" t="str">
            <v>M3</v>
          </cell>
        </row>
        <row r="4285">
          <cell r="B4285" t="str">
            <v>1.e.</v>
          </cell>
          <cell r="D4285" t="str">
            <v>- Paku</v>
          </cell>
          <cell r="J4285">
            <v>0.5</v>
          </cell>
          <cell r="K4285" t="str">
            <v>Kg</v>
          </cell>
        </row>
        <row r="4287">
          <cell r="B4287" t="str">
            <v>2.</v>
          </cell>
          <cell r="D4287" t="str">
            <v>ALAT</v>
          </cell>
        </row>
        <row r="4288">
          <cell r="B4288" t="str">
            <v>2.a</v>
          </cell>
          <cell r="D4288" t="str">
            <v>CONCRETE MIXER</v>
          </cell>
        </row>
        <row r="4289">
          <cell r="D4289" t="str">
            <v>Kapasitas Alat</v>
          </cell>
          <cell r="I4289" t="str">
            <v>V</v>
          </cell>
          <cell r="J4289">
            <v>500</v>
          </cell>
          <cell r="K4289" t="str">
            <v>liter</v>
          </cell>
        </row>
        <row r="4290">
          <cell r="D4290" t="str">
            <v>Faktor Efisiensi Alat</v>
          </cell>
          <cell r="I4290" t="str">
            <v>Fa</v>
          </cell>
          <cell r="J4290">
            <v>0.8</v>
          </cell>
          <cell r="K4290" t="str">
            <v>-</v>
          </cell>
        </row>
        <row r="4291">
          <cell r="D4291" t="str">
            <v>Waktu Wiklus : (T1 + T2 + T3 + T4)</v>
          </cell>
          <cell r="I4291" t="str">
            <v>Ts</v>
          </cell>
        </row>
        <row r="4292">
          <cell r="D4292" t="str">
            <v>- Memuat</v>
          </cell>
          <cell r="I4292" t="str">
            <v>T1</v>
          </cell>
          <cell r="J4292">
            <v>3</v>
          </cell>
          <cell r="K4292" t="str">
            <v>Menit</v>
          </cell>
        </row>
        <row r="4293">
          <cell r="D4293" t="str">
            <v>- Mengaduk</v>
          </cell>
          <cell r="I4293" t="str">
            <v>T2</v>
          </cell>
          <cell r="J4293">
            <v>2</v>
          </cell>
          <cell r="K4293" t="str">
            <v>Menit</v>
          </cell>
        </row>
        <row r="4294">
          <cell r="D4294" t="str">
            <v>- Menuang</v>
          </cell>
          <cell r="I4294" t="str">
            <v>T3</v>
          </cell>
          <cell r="J4294">
            <v>1</v>
          </cell>
          <cell r="K4294" t="str">
            <v>Menit</v>
          </cell>
        </row>
        <row r="4295">
          <cell r="D4295" t="str">
            <v>- Tunggu, dll</v>
          </cell>
          <cell r="I4295" t="str">
            <v>T4</v>
          </cell>
          <cell r="J4295">
            <v>1.5</v>
          </cell>
          <cell r="K4295" t="str">
            <v>Menit</v>
          </cell>
        </row>
        <row r="4296">
          <cell r="I4296" t="str">
            <v>Ts</v>
          </cell>
          <cell r="J4296">
            <v>7.5</v>
          </cell>
          <cell r="K4296" t="str">
            <v>Menit</v>
          </cell>
        </row>
        <row r="4298">
          <cell r="D4298" t="str">
            <v>Kapasitas Prod./ jam =</v>
          </cell>
          <cell r="F4298" t="str">
            <v>V x Fa x 60</v>
          </cell>
          <cell r="I4298" t="str">
            <v>Q1</v>
          </cell>
          <cell r="J4298">
            <v>3.2</v>
          </cell>
          <cell r="K4298" t="str">
            <v>M3</v>
          </cell>
        </row>
        <row r="4299">
          <cell r="F4299" t="str">
            <v>1.000 x Ts</v>
          </cell>
        </row>
        <row r="4301">
          <cell r="D4301" t="str">
            <v>Koefisien Alat / M3 = 1 : Q1</v>
          </cell>
          <cell r="J4301">
            <v>0.3125</v>
          </cell>
          <cell r="K4301" t="str">
            <v>Jam</v>
          </cell>
        </row>
        <row r="4304">
          <cell r="B4304" t="str">
            <v>2.b</v>
          </cell>
          <cell r="D4304" t="str">
            <v>WATER TANK TRUCK</v>
          </cell>
        </row>
        <row r="4305">
          <cell r="D4305" t="str">
            <v>Volume tanki air</v>
          </cell>
          <cell r="I4305" t="str">
            <v>V</v>
          </cell>
          <cell r="J4305">
            <v>4</v>
          </cell>
          <cell r="K4305" t="str">
            <v>M3</v>
          </cell>
        </row>
        <row r="4306">
          <cell r="D4306" t="str">
            <v>Kebutuhan air / M3 agregat padat</v>
          </cell>
          <cell r="I4306" t="str">
            <v>Wc</v>
          </cell>
          <cell r="J4306">
            <v>0.19</v>
          </cell>
          <cell r="K4306" t="str">
            <v>M3</v>
          </cell>
        </row>
        <row r="4307">
          <cell r="D4307" t="str">
            <v>Pengisian tanki/ jam</v>
          </cell>
          <cell r="I4307" t="str">
            <v>n</v>
          </cell>
          <cell r="J4307">
            <v>1</v>
          </cell>
          <cell r="K4307" t="str">
            <v>Kali</v>
          </cell>
        </row>
        <row r="4308">
          <cell r="D4308" t="str">
            <v>Faktor Efisiensi alat</v>
          </cell>
          <cell r="I4308" t="str">
            <v>Fa</v>
          </cell>
          <cell r="J4308">
            <v>0.8</v>
          </cell>
          <cell r="K4308" t="str">
            <v>-</v>
          </cell>
        </row>
        <row r="4310">
          <cell r="D4310" t="str">
            <v>Kap. Prod. / jam =</v>
          </cell>
          <cell r="F4310" t="str">
            <v>V x n x Fa</v>
          </cell>
          <cell r="I4310" t="str">
            <v>Q2</v>
          </cell>
          <cell r="J4310">
            <v>16.842105263157894</v>
          </cell>
          <cell r="K4310" t="str">
            <v>M3</v>
          </cell>
        </row>
        <row r="4311">
          <cell r="F4311" t="str">
            <v>Wc</v>
          </cell>
        </row>
        <row r="4312">
          <cell r="D4312" t="str">
            <v>Koefisien Alat / M3</v>
          </cell>
          <cell r="F4312" t="str">
            <v xml:space="preserve"> =  1  :  Q2</v>
          </cell>
          <cell r="J4312">
            <v>5.9375000000000004E-2</v>
          </cell>
          <cell r="K4312" t="str">
            <v>jam</v>
          </cell>
        </row>
        <row r="4315">
          <cell r="K4315" t="str">
            <v>Bersambung</v>
          </cell>
        </row>
        <row r="4316">
          <cell r="B4316" t="str">
            <v xml:space="preserve"> URAIAN ANALISA HARGA SATUAN</v>
          </cell>
        </row>
        <row r="4317">
          <cell r="B4317" t="str">
            <v>ITEM PEMBAYARAN NO.</v>
          </cell>
          <cell r="F4317" t="str">
            <v>:  7.1(6)</v>
          </cell>
        </row>
        <row r="4318">
          <cell r="B4318" t="str">
            <v>JENIS PEKERJAAN</v>
          </cell>
          <cell r="F4318" t="str">
            <v>:  BETON K-175</v>
          </cell>
        </row>
        <row r="4319">
          <cell r="B4319" t="str">
            <v>SATUAN PEMBAYARAN</v>
          </cell>
          <cell r="F4319" t="str">
            <v>:  M3</v>
          </cell>
        </row>
        <row r="4321">
          <cell r="B4321" t="str">
            <v>NO.</v>
          </cell>
          <cell r="D4321" t="str">
            <v>U R A I A N</v>
          </cell>
          <cell r="I4321" t="str">
            <v>KODE</v>
          </cell>
          <cell r="J4321" t="str">
            <v>KOEF.</v>
          </cell>
          <cell r="K4321" t="str">
            <v>SATUAN</v>
          </cell>
          <cell r="L4321" t="str">
            <v>KETERANGAN</v>
          </cell>
        </row>
        <row r="4323">
          <cell r="B4323" t="str">
            <v>2.c</v>
          </cell>
          <cell r="D4323" t="str">
            <v>CONCRETE VIBRATOR</v>
          </cell>
        </row>
        <row r="4324">
          <cell r="D4324" t="str">
            <v>Kebutuhan Alat Penggetar Beton ini disesuaikan dengan</v>
          </cell>
        </row>
        <row r="4325">
          <cell r="D4325" t="str">
            <v>Kapasitas produksi Alat Pencampur (Concrete Mixer)</v>
          </cell>
        </row>
        <row r="4327">
          <cell r="D4327" t="str">
            <v>Kap. Prod./jam = Kap. Prod./ jam Alat Concrete Mixer</v>
          </cell>
          <cell r="I4327" t="str">
            <v>Q3</v>
          </cell>
          <cell r="J4327">
            <v>3.2</v>
          </cell>
          <cell r="K4327" t="str">
            <v>M3</v>
          </cell>
        </row>
        <row r="4329">
          <cell r="D4329" t="str">
            <v>Koefisien Alat / M3 =  1 : Q3</v>
          </cell>
          <cell r="J4329">
            <v>0.3125</v>
          </cell>
          <cell r="K4329" t="str">
            <v>Jam</v>
          </cell>
        </row>
        <row r="4331">
          <cell r="B4331" t="str">
            <v>2.a.</v>
          </cell>
          <cell r="D4331" t="str">
            <v>ALAT BANTU</v>
          </cell>
        </row>
        <row r="4332">
          <cell r="D4332" t="str">
            <v>Diperlukan  :</v>
          </cell>
        </row>
        <row r="4333">
          <cell r="D4333" t="str">
            <v>- Sekop</v>
          </cell>
          <cell r="E4333" t="str">
            <v>=  2  buah</v>
          </cell>
        </row>
        <row r="4334">
          <cell r="D4334" t="str">
            <v>- Pacul</v>
          </cell>
          <cell r="E4334" t="str">
            <v>=  2  buah</v>
          </cell>
        </row>
        <row r="4335">
          <cell r="D4335" t="str">
            <v>- Sendok Semen</v>
          </cell>
          <cell r="E4335" t="str">
            <v>=  2  buah</v>
          </cell>
        </row>
        <row r="4336">
          <cell r="D4336" t="str">
            <v>- Ember Cor</v>
          </cell>
          <cell r="E4336" t="str">
            <v>=  4  buah</v>
          </cell>
        </row>
        <row r="4337">
          <cell r="D4337" t="str">
            <v>- Gerobak Dorong</v>
          </cell>
          <cell r="E4337" t="str">
            <v>=  1  buah</v>
          </cell>
        </row>
        <row r="4339">
          <cell r="B4339" t="str">
            <v>3.</v>
          </cell>
          <cell r="D4339" t="str">
            <v>TENAGA</v>
          </cell>
        </row>
        <row r="4340">
          <cell r="D4340" t="str">
            <v>Produksi Beton dalam 1 hari  =  Tk x Q1</v>
          </cell>
          <cell r="I4340" t="str">
            <v>Qt</v>
          </cell>
          <cell r="J4340">
            <v>22.400000000000002</v>
          </cell>
          <cell r="K4340" t="str">
            <v>M3</v>
          </cell>
        </row>
        <row r="4342">
          <cell r="D4342" t="str">
            <v>Kebutuhan tenaga :</v>
          </cell>
          <cell r="E4342" t="str">
            <v>-</v>
          </cell>
          <cell r="F4342" t="str">
            <v>Mandor</v>
          </cell>
          <cell r="I4342" t="str">
            <v>M</v>
          </cell>
          <cell r="J4342">
            <v>1</v>
          </cell>
          <cell r="K4342" t="str">
            <v>orang</v>
          </cell>
        </row>
        <row r="4343">
          <cell r="E4343" t="str">
            <v>-</v>
          </cell>
          <cell r="F4343" t="str">
            <v>Tukang</v>
          </cell>
          <cell r="I4343" t="str">
            <v>Tb</v>
          </cell>
          <cell r="J4343">
            <v>4</v>
          </cell>
          <cell r="K4343" t="str">
            <v>orang</v>
          </cell>
        </row>
        <row r="4344">
          <cell r="E4344" t="str">
            <v>-</v>
          </cell>
          <cell r="F4344" t="str">
            <v>Pekerja</v>
          </cell>
          <cell r="I4344" t="str">
            <v>P</v>
          </cell>
          <cell r="J4344">
            <v>12</v>
          </cell>
          <cell r="K4344" t="str">
            <v>orang</v>
          </cell>
        </row>
        <row r="4346">
          <cell r="D4346" t="str">
            <v>Koefisien Tenaga / M3   :</v>
          </cell>
        </row>
        <row r="4347">
          <cell r="E4347" t="str">
            <v>-</v>
          </cell>
          <cell r="F4347" t="str">
            <v>Mandor</v>
          </cell>
          <cell r="G4347" t="str">
            <v>= (Tk x M) : Qt</v>
          </cell>
          <cell r="J4347">
            <v>0.31249999999999994</v>
          </cell>
          <cell r="K4347" t="str">
            <v>jam</v>
          </cell>
        </row>
        <row r="4348">
          <cell r="E4348" t="str">
            <v>-</v>
          </cell>
          <cell r="F4348" t="str">
            <v>Tukang</v>
          </cell>
          <cell r="G4348" t="str">
            <v>= (Tk x Tb) : Qt</v>
          </cell>
          <cell r="J4348">
            <v>1.2499999999999998</v>
          </cell>
          <cell r="K4348" t="str">
            <v>jam</v>
          </cell>
        </row>
        <row r="4349">
          <cell r="E4349" t="str">
            <v>-</v>
          </cell>
          <cell r="F4349" t="str">
            <v>Pekerja</v>
          </cell>
          <cell r="G4349" t="str">
            <v>= (Tk x P) : Qt</v>
          </cell>
          <cell r="J4349">
            <v>3.7499999999999996</v>
          </cell>
          <cell r="K4349" t="str">
            <v>jam</v>
          </cell>
        </row>
        <row r="4351">
          <cell r="B4351" t="str">
            <v>4.</v>
          </cell>
          <cell r="D4351" t="str">
            <v>HARGA DASAR SATUAN UPAH, BAHAN DAN ALAT</v>
          </cell>
        </row>
        <row r="4352">
          <cell r="D4352" t="str">
            <v>Lihat lampiran.</v>
          </cell>
        </row>
        <row r="4362">
          <cell r="B4362" t="str">
            <v xml:space="preserve"> URAIAN ANALISA HARGA SATUAN</v>
          </cell>
        </row>
        <row r="4363">
          <cell r="B4363" t="str">
            <v>ITEM PEMBAYARAN NO.</v>
          </cell>
          <cell r="F4363" t="str">
            <v>:  7.1(7)</v>
          </cell>
        </row>
        <row r="4364">
          <cell r="B4364" t="str">
            <v>JENIS PEKERJAAN</v>
          </cell>
          <cell r="F4364" t="str">
            <v>:  BETON SIKLOP K-175</v>
          </cell>
        </row>
        <row r="4365">
          <cell r="B4365" t="str">
            <v>SATUAN PEMBAYARAN</v>
          </cell>
          <cell r="F4365" t="str">
            <v>:  M3</v>
          </cell>
        </row>
        <row r="4367">
          <cell r="B4367" t="str">
            <v>NO.</v>
          </cell>
          <cell r="D4367" t="str">
            <v>U R A I A N</v>
          </cell>
          <cell r="I4367" t="str">
            <v>KODE</v>
          </cell>
          <cell r="J4367" t="str">
            <v>KOEF.</v>
          </cell>
          <cell r="K4367" t="str">
            <v>SATUAN</v>
          </cell>
          <cell r="L4367" t="str">
            <v>KETERANGAN</v>
          </cell>
        </row>
        <row r="4369">
          <cell r="B4369" t="str">
            <v>I.</v>
          </cell>
          <cell r="D4369" t="str">
            <v>ASUMSI</v>
          </cell>
        </row>
        <row r="4370">
          <cell r="B4370">
            <v>1</v>
          </cell>
          <cell r="D4370" t="str">
            <v>Menggunakan alat (cara mekanik)</v>
          </cell>
        </row>
        <row r="4371">
          <cell r="B4371">
            <v>2</v>
          </cell>
          <cell r="D4371" t="str">
            <v>Lokasi pekerjaan : sepanjang jalan</v>
          </cell>
        </row>
        <row r="4372">
          <cell r="B4372">
            <v>3</v>
          </cell>
          <cell r="D4372" t="str">
            <v>Bahan dasar (batu, pasir dan semen) diterima</v>
          </cell>
        </row>
        <row r="4373">
          <cell r="D4373" t="str">
            <v>seluruhnya di lokasi pekerjaan</v>
          </cell>
        </row>
        <row r="4374">
          <cell r="B4374">
            <v>4</v>
          </cell>
          <cell r="D4374" t="str">
            <v>Jarak rata-rata Base camp ke lokasi pekerjaan</v>
          </cell>
          <cell r="I4374" t="str">
            <v>L</v>
          </cell>
          <cell r="J4374">
            <v>45.71</v>
          </cell>
          <cell r="K4374" t="str">
            <v>KM</v>
          </cell>
        </row>
        <row r="4375">
          <cell r="B4375">
            <v>5</v>
          </cell>
          <cell r="D4375" t="str">
            <v>Jam kerja efektif per-hari</v>
          </cell>
          <cell r="I4375" t="str">
            <v>Tk</v>
          </cell>
          <cell r="J4375">
            <v>7</v>
          </cell>
          <cell r="K4375" t="str">
            <v>Jam</v>
          </cell>
        </row>
        <row r="4376">
          <cell r="B4376">
            <v>6</v>
          </cell>
          <cell r="D4376" t="str">
            <v>Kadar Semen (Spesifikasi)</v>
          </cell>
          <cell r="G4376" t="str">
            <v xml:space="preserve"> - Minimum</v>
          </cell>
          <cell r="I4376" t="str">
            <v>Ks1</v>
          </cell>
          <cell r="J4376">
            <v>220</v>
          </cell>
          <cell r="K4376" t="str">
            <v>Kg/M3</v>
          </cell>
          <cell r="L4376" t="str">
            <v>Tabel 7.1.3(1)</v>
          </cell>
        </row>
        <row r="4377">
          <cell r="G4377" t="str">
            <v xml:space="preserve"> - Maksimum</v>
          </cell>
          <cell r="I4377" t="str">
            <v>Ks2</v>
          </cell>
          <cell r="J4377">
            <v>300</v>
          </cell>
          <cell r="K4377" t="str">
            <v>Kg/M3</v>
          </cell>
          <cell r="L4377" t="str">
            <v>Tabel 7.1.3(1)</v>
          </cell>
        </row>
        <row r="4378">
          <cell r="B4378">
            <v>7</v>
          </cell>
          <cell r="D4378" t="str">
            <v>Perbandingan Air/Semen Maksimum (Spesifikasi)</v>
          </cell>
          <cell r="I4378" t="str">
            <v>Wcr</v>
          </cell>
          <cell r="J4378">
            <v>0.56999999999999995</v>
          </cell>
          <cell r="K4378" t="str">
            <v>-</v>
          </cell>
          <cell r="L4378" t="str">
            <v>Tabel 7.1.3(1)</v>
          </cell>
        </row>
        <row r="4379">
          <cell r="B4379">
            <v>8</v>
          </cell>
          <cell r="D4379" t="str">
            <v>Perbandingan Camp</v>
          </cell>
          <cell r="F4379" t="str">
            <v xml:space="preserve">1 : </v>
          </cell>
          <cell r="G4379" t="str">
            <v>Semen</v>
          </cell>
          <cell r="I4379" t="str">
            <v>Sm</v>
          </cell>
          <cell r="J4379">
            <v>15.38</v>
          </cell>
          <cell r="K4379" t="str">
            <v>%</v>
          </cell>
        </row>
        <row r="4380">
          <cell r="F4380" t="str">
            <v xml:space="preserve">2 : </v>
          </cell>
          <cell r="G4380" t="str">
            <v>Pasir</v>
          </cell>
          <cell r="I4380" t="str">
            <v>Ps</v>
          </cell>
          <cell r="J4380">
            <v>30.77</v>
          </cell>
          <cell r="K4380" t="str">
            <v>%</v>
          </cell>
        </row>
        <row r="4381">
          <cell r="F4381" t="str">
            <v xml:space="preserve">3,5 : </v>
          </cell>
          <cell r="G4381" t="str">
            <v>Kerikil</v>
          </cell>
          <cell r="I4381" t="str">
            <v>Kr</v>
          </cell>
          <cell r="J4381">
            <v>53.85</v>
          </cell>
          <cell r="K4381" t="str">
            <v>%</v>
          </cell>
        </row>
        <row r="4383">
          <cell r="B4383">
            <v>9</v>
          </cell>
          <cell r="D4383" t="str">
            <v>Berat Jenis Material :</v>
          </cell>
        </row>
        <row r="4384">
          <cell r="E4384" t="str">
            <v>-</v>
          </cell>
          <cell r="F4384" t="str">
            <v>Beton</v>
          </cell>
          <cell r="I4384" t="str">
            <v>D1</v>
          </cell>
          <cell r="J4384">
            <v>2.4</v>
          </cell>
          <cell r="K4384" t="str">
            <v>T/M3</v>
          </cell>
        </row>
        <row r="4385">
          <cell r="E4385" t="str">
            <v>-</v>
          </cell>
          <cell r="F4385" t="str">
            <v>Semen</v>
          </cell>
          <cell r="I4385" t="str">
            <v>D2</v>
          </cell>
          <cell r="J4385">
            <v>1.25</v>
          </cell>
          <cell r="K4385" t="str">
            <v>T/M3</v>
          </cell>
        </row>
        <row r="4386">
          <cell r="E4386" t="str">
            <v>-</v>
          </cell>
          <cell r="F4386" t="str">
            <v>Pasir</v>
          </cell>
          <cell r="I4386" t="str">
            <v>D3</v>
          </cell>
          <cell r="J4386">
            <v>1.6</v>
          </cell>
          <cell r="K4386" t="str">
            <v>T/M3</v>
          </cell>
        </row>
        <row r="4387">
          <cell r="E4387" t="str">
            <v>-</v>
          </cell>
          <cell r="F4387" t="str">
            <v>Kerikil</v>
          </cell>
          <cell r="I4387" t="str">
            <v>D4</v>
          </cell>
          <cell r="J4387">
            <v>1.65</v>
          </cell>
          <cell r="K4387" t="str">
            <v>T/M3</v>
          </cell>
        </row>
        <row r="4389">
          <cell r="B4389" t="str">
            <v>II</v>
          </cell>
          <cell r="D4389" t="str">
            <v>URUTAN KERJA</v>
          </cell>
        </row>
        <row r="4390">
          <cell r="B4390">
            <v>1</v>
          </cell>
          <cell r="D4390" t="str">
            <v>Semen, Pasir, batu kerikil dan air dicampur dan diaduk</v>
          </cell>
        </row>
        <row r="4391">
          <cell r="D4391" t="str">
            <v>menjadi beton dengan menggunakan Concrete Mixer</v>
          </cell>
        </row>
        <row r="4392">
          <cell r="B4392">
            <v>2</v>
          </cell>
          <cell r="D4392" t="str">
            <v>Beton di - cor ke dalam perancah yang telah disiapkan</v>
          </cell>
        </row>
        <row r="4393">
          <cell r="B4393">
            <v>3</v>
          </cell>
          <cell r="D4393" t="str">
            <v>Penyelesaian dan perapihan setelah pemasangan</v>
          </cell>
        </row>
        <row r="4395">
          <cell r="B4395" t="str">
            <v>III.</v>
          </cell>
          <cell r="D4395" t="str">
            <v>PEMAKAIAN BAHAN, ALAT DAN TENAGA</v>
          </cell>
        </row>
        <row r="4397">
          <cell r="B4397" t="str">
            <v xml:space="preserve">   1.</v>
          </cell>
          <cell r="D4397" t="str">
            <v>BAHAN</v>
          </cell>
        </row>
        <row r="4398">
          <cell r="B4398" t="str">
            <v>1.a.</v>
          </cell>
          <cell r="D4398" t="str">
            <v>Semen (PC)          =</v>
          </cell>
          <cell r="E4398" t="str">
            <v>{(Sm x D1): D2} x 1000} x 1.025</v>
          </cell>
          <cell r="J4398">
            <v>302.76920000000001</v>
          </cell>
          <cell r="K4398" t="str">
            <v>Kg</v>
          </cell>
        </row>
        <row r="4399">
          <cell r="B4399" t="str">
            <v>1.b.</v>
          </cell>
          <cell r="D4399" t="str">
            <v>Pasir Beton           =</v>
          </cell>
          <cell r="E4399" t="str">
            <v xml:space="preserve">   {(Ps x D1) : D3} x 1.025</v>
          </cell>
          <cell r="J4399">
            <v>0.47310000000000002</v>
          </cell>
          <cell r="K4399" t="str">
            <v>M3</v>
          </cell>
        </row>
        <row r="4400">
          <cell r="B4400" t="str">
            <v>1.c.</v>
          </cell>
          <cell r="D4400" t="str">
            <v>Agregat Kasar       =</v>
          </cell>
          <cell r="E4400" t="str">
            <v xml:space="preserve">   {(Kr x D1) : D4} x 0.70 * 1.025</v>
          </cell>
          <cell r="J4400">
            <v>0.56200000000000006</v>
          </cell>
          <cell r="K4400" t="str">
            <v>M3</v>
          </cell>
        </row>
        <row r="4401">
          <cell r="B4401" t="str">
            <v>1.d.</v>
          </cell>
          <cell r="D4401" t="str">
            <v>Batu Belah            =</v>
          </cell>
          <cell r="E4401" t="str">
            <v xml:space="preserve">   {(Kr x D1) : D4} x 0.30 * 1.025</v>
          </cell>
          <cell r="J4401">
            <v>0.24079999999999999</v>
          </cell>
          <cell r="K4401" t="str">
            <v>M3</v>
          </cell>
        </row>
        <row r="4402">
          <cell r="B4402" t="str">
            <v>1.e.</v>
          </cell>
          <cell r="D4402" t="str">
            <v>Kayu Perancah /atau Bekisting</v>
          </cell>
          <cell r="J4402">
            <v>0.05</v>
          </cell>
          <cell r="K4402" t="str">
            <v>Kg</v>
          </cell>
        </row>
        <row r="4403">
          <cell r="B4403" t="str">
            <v>1.f.</v>
          </cell>
          <cell r="D4403" t="str">
            <v>Paku</v>
          </cell>
          <cell r="J4403">
            <v>0.4</v>
          </cell>
        </row>
        <row r="4405">
          <cell r="B4405" t="str">
            <v>2.</v>
          </cell>
          <cell r="D4405" t="str">
            <v>ALAT</v>
          </cell>
        </row>
        <row r="4406">
          <cell r="B4406" t="str">
            <v>2.a</v>
          </cell>
          <cell r="D4406" t="str">
            <v>CONCRETE MIXER</v>
          </cell>
        </row>
        <row r="4407">
          <cell r="D4407" t="str">
            <v>Kapasitas Alat</v>
          </cell>
          <cell r="I4407" t="str">
            <v>V</v>
          </cell>
          <cell r="J4407">
            <v>500</v>
          </cell>
          <cell r="K4407" t="str">
            <v>liter</v>
          </cell>
        </row>
        <row r="4408">
          <cell r="D4408" t="str">
            <v>Faktor Efisiensi Alat</v>
          </cell>
          <cell r="I4408" t="str">
            <v>Fa</v>
          </cell>
          <cell r="J4408">
            <v>0.8</v>
          </cell>
          <cell r="K4408" t="str">
            <v>-</v>
          </cell>
        </row>
        <row r="4409">
          <cell r="D4409" t="str">
            <v>Waktu Wiklus : (T1 + T2 + T3 + T4)</v>
          </cell>
          <cell r="I4409" t="str">
            <v>Ts</v>
          </cell>
        </row>
        <row r="4410">
          <cell r="D4410" t="str">
            <v>- Memuat</v>
          </cell>
          <cell r="I4410" t="str">
            <v>T1</v>
          </cell>
          <cell r="J4410">
            <v>5</v>
          </cell>
          <cell r="K4410" t="str">
            <v>Menit</v>
          </cell>
        </row>
        <row r="4411">
          <cell r="D4411" t="str">
            <v>- Mengaduk</v>
          </cell>
          <cell r="I4411" t="str">
            <v>T2</v>
          </cell>
          <cell r="J4411">
            <v>2</v>
          </cell>
          <cell r="K4411" t="str">
            <v>Menit</v>
          </cell>
        </row>
        <row r="4412">
          <cell r="D4412" t="str">
            <v>- Menuang</v>
          </cell>
          <cell r="I4412" t="str">
            <v>T3</v>
          </cell>
          <cell r="J4412">
            <v>3</v>
          </cell>
          <cell r="K4412" t="str">
            <v>Menit</v>
          </cell>
        </row>
        <row r="4413">
          <cell r="D4413" t="str">
            <v>- Tunggu, dll</v>
          </cell>
          <cell r="I4413" t="str">
            <v>T4</v>
          </cell>
          <cell r="J4413">
            <v>2</v>
          </cell>
          <cell r="K4413" t="str">
            <v>Menit</v>
          </cell>
        </row>
        <row r="4414">
          <cell r="I4414" t="str">
            <v>Ts</v>
          </cell>
          <cell r="J4414">
            <v>12</v>
          </cell>
          <cell r="K4414" t="str">
            <v>Menit</v>
          </cell>
        </row>
        <row r="4416">
          <cell r="D4416" t="str">
            <v>Kapasitas Prod./ jam =</v>
          </cell>
          <cell r="F4416" t="str">
            <v>V x Fa x 60</v>
          </cell>
          <cell r="I4416" t="str">
            <v>Q1</v>
          </cell>
          <cell r="J4416">
            <v>2</v>
          </cell>
          <cell r="K4416" t="str">
            <v>M3</v>
          </cell>
        </row>
        <row r="4417">
          <cell r="F4417" t="str">
            <v>1.000 x Ts</v>
          </cell>
        </row>
        <row r="4419">
          <cell r="D4419" t="str">
            <v>Koefisien Alat / M3 = 1 : Q1</v>
          </cell>
          <cell r="J4419">
            <v>0.5</v>
          </cell>
          <cell r="K4419" t="str">
            <v>Jam</v>
          </cell>
        </row>
        <row r="4421">
          <cell r="B4421" t="str">
            <v>2.b</v>
          </cell>
          <cell r="D4421" t="str">
            <v>WATER TANK TRUCK</v>
          </cell>
        </row>
        <row r="4422">
          <cell r="D4422" t="str">
            <v>Volume tanki air</v>
          </cell>
          <cell r="I4422" t="str">
            <v>V</v>
          </cell>
          <cell r="J4422">
            <v>4</v>
          </cell>
          <cell r="K4422" t="str">
            <v>M3</v>
          </cell>
        </row>
        <row r="4423">
          <cell r="D4423" t="str">
            <v>Kebutuhan air / M3 agregat padat</v>
          </cell>
          <cell r="I4423" t="str">
            <v>Wc</v>
          </cell>
          <cell r="J4423">
            <v>0.19</v>
          </cell>
          <cell r="K4423" t="str">
            <v>M3</v>
          </cell>
        </row>
        <row r="4424">
          <cell r="D4424" t="str">
            <v>Pengisian tanki/ jam</v>
          </cell>
          <cell r="I4424" t="str">
            <v>n</v>
          </cell>
          <cell r="J4424">
            <v>1</v>
          </cell>
          <cell r="K4424" t="str">
            <v>Kali</v>
          </cell>
        </row>
        <row r="4425">
          <cell r="D4425" t="str">
            <v>Faktor Efisiensi alat</v>
          </cell>
          <cell r="I4425" t="str">
            <v>Fa</v>
          </cell>
          <cell r="J4425">
            <v>0.8</v>
          </cell>
          <cell r="K4425" t="str">
            <v>-</v>
          </cell>
        </row>
        <row r="4427">
          <cell r="D4427" t="str">
            <v>Kap. Prod. / jam =</v>
          </cell>
          <cell r="F4427" t="str">
            <v>V x n x Fa</v>
          </cell>
          <cell r="I4427" t="str">
            <v>Q2</v>
          </cell>
          <cell r="J4427">
            <v>16.842105263157894</v>
          </cell>
          <cell r="K4427" t="str">
            <v>M3</v>
          </cell>
        </row>
        <row r="4428">
          <cell r="F4428" t="str">
            <v>Wc</v>
          </cell>
        </row>
        <row r="4429">
          <cell r="D4429" t="str">
            <v>Koefisien Alat / M3</v>
          </cell>
          <cell r="F4429" t="str">
            <v xml:space="preserve"> =  1  :  Q2</v>
          </cell>
          <cell r="J4429">
            <v>5.9375000000000004E-2</v>
          </cell>
          <cell r="K4429" t="str">
            <v>jam</v>
          </cell>
        </row>
        <row r="4432">
          <cell r="K4432" t="str">
            <v>Bersambung</v>
          </cell>
        </row>
        <row r="4433">
          <cell r="B4433" t="str">
            <v xml:space="preserve"> URAIAN ANALISA HARGA SATUAN</v>
          </cell>
        </row>
        <row r="4434">
          <cell r="B4434" t="str">
            <v>ITEM PEMBAYARAN NO.</v>
          </cell>
          <cell r="F4434" t="str">
            <v>:  7.1(7)</v>
          </cell>
        </row>
        <row r="4435">
          <cell r="B4435" t="str">
            <v>JENIS PEKERJAAN</v>
          </cell>
          <cell r="F4435" t="str">
            <v>:  BETON SIKLOP K-175</v>
          </cell>
        </row>
        <row r="4436">
          <cell r="B4436" t="str">
            <v>SATUAN PEMBAYARAN</v>
          </cell>
          <cell r="F4436" t="str">
            <v>:  M3</v>
          </cell>
        </row>
        <row r="4438">
          <cell r="B4438" t="str">
            <v>NO.</v>
          </cell>
          <cell r="D4438" t="str">
            <v>U R A I A N</v>
          </cell>
          <cell r="I4438" t="str">
            <v>KODE</v>
          </cell>
          <cell r="J4438" t="str">
            <v>KOEF.</v>
          </cell>
          <cell r="K4438" t="str">
            <v>SATUAN</v>
          </cell>
          <cell r="L4438" t="str">
            <v>KETERANGAN</v>
          </cell>
        </row>
        <row r="4440">
          <cell r="B4440" t="str">
            <v>2.c</v>
          </cell>
          <cell r="D4440" t="str">
            <v>CONCRETE VIBRATOR</v>
          </cell>
        </row>
        <row r="4441">
          <cell r="D4441" t="str">
            <v>Kebutuhan Alat Penggetar Beton ini disesuaikan dengan</v>
          </cell>
        </row>
        <row r="4442">
          <cell r="D4442" t="str">
            <v>Kapasitas produksi Alat Pencampur (Concrete Mixer)</v>
          </cell>
        </row>
        <row r="4444">
          <cell r="D4444" t="str">
            <v>Kap. Prod./jam = Kap. Prod./ jam Alat Concrete Mixer</v>
          </cell>
          <cell r="I4444" t="str">
            <v>Q3</v>
          </cell>
          <cell r="J4444">
            <v>2</v>
          </cell>
          <cell r="K4444" t="str">
            <v>M3</v>
          </cell>
        </row>
        <row r="4446">
          <cell r="D4446" t="str">
            <v>Koefisien Alat / M3 =  1 : Q3</v>
          </cell>
          <cell r="J4446">
            <v>0.5</v>
          </cell>
          <cell r="K4446" t="str">
            <v>Jam</v>
          </cell>
        </row>
        <row r="4448">
          <cell r="B4448" t="str">
            <v>2.a.</v>
          </cell>
          <cell r="D4448" t="str">
            <v>ALAT BANTU</v>
          </cell>
        </row>
        <row r="4449">
          <cell r="D4449" t="str">
            <v>Diperlukan  :</v>
          </cell>
        </row>
        <row r="4450">
          <cell r="D4450" t="str">
            <v>- Sekop</v>
          </cell>
          <cell r="E4450" t="str">
            <v>=  2  buah</v>
          </cell>
        </row>
        <row r="4451">
          <cell r="D4451" t="str">
            <v>- Pacul</v>
          </cell>
          <cell r="E4451" t="str">
            <v>=  2  buah</v>
          </cell>
        </row>
        <row r="4452">
          <cell r="D4452" t="str">
            <v>- Sendok Semen</v>
          </cell>
          <cell r="E4452" t="str">
            <v>=  2  buah</v>
          </cell>
        </row>
        <row r="4453">
          <cell r="D4453" t="str">
            <v>- Ember Cor</v>
          </cell>
          <cell r="E4453" t="str">
            <v>=  4  buah</v>
          </cell>
        </row>
        <row r="4454">
          <cell r="D4454" t="str">
            <v>- Gerobak Dorong</v>
          </cell>
          <cell r="E4454" t="str">
            <v>=  1  buah</v>
          </cell>
        </row>
        <row r="4456">
          <cell r="B4456" t="str">
            <v>3.</v>
          </cell>
          <cell r="D4456" t="str">
            <v>TENAGA</v>
          </cell>
        </row>
        <row r="4457">
          <cell r="D4457" t="str">
            <v>Produksi Beton dalam 1 hari  =  Tk x Q1</v>
          </cell>
          <cell r="I4457" t="str">
            <v>Qt</v>
          </cell>
          <cell r="J4457">
            <v>14</v>
          </cell>
          <cell r="K4457" t="str">
            <v>M3</v>
          </cell>
        </row>
        <row r="4459">
          <cell r="D4459" t="str">
            <v>Kebutuhan tenaga :</v>
          </cell>
          <cell r="E4459" t="str">
            <v>-</v>
          </cell>
          <cell r="F4459" t="str">
            <v>Mandor</v>
          </cell>
          <cell r="I4459" t="str">
            <v>M</v>
          </cell>
          <cell r="J4459">
            <v>1</v>
          </cell>
          <cell r="K4459" t="str">
            <v>orang</v>
          </cell>
        </row>
        <row r="4460">
          <cell r="E4460" t="str">
            <v>-</v>
          </cell>
          <cell r="F4460" t="str">
            <v>Tukang</v>
          </cell>
          <cell r="I4460" t="str">
            <v>Tb</v>
          </cell>
          <cell r="J4460">
            <v>4</v>
          </cell>
          <cell r="K4460" t="str">
            <v>orang</v>
          </cell>
        </row>
        <row r="4461">
          <cell r="E4461" t="str">
            <v>-</v>
          </cell>
          <cell r="F4461" t="str">
            <v>Pekerja</v>
          </cell>
          <cell r="I4461" t="str">
            <v>P</v>
          </cell>
          <cell r="J4461">
            <v>12</v>
          </cell>
          <cell r="K4461" t="str">
            <v>orang</v>
          </cell>
        </row>
        <row r="4463">
          <cell r="D4463" t="str">
            <v>Koefisien Tenaga / M3   :</v>
          </cell>
        </row>
        <row r="4464">
          <cell r="E4464" t="str">
            <v>-</v>
          </cell>
          <cell r="F4464" t="str">
            <v>Mandor</v>
          </cell>
          <cell r="G4464" t="str">
            <v>= (Tk x M) : Qt</v>
          </cell>
          <cell r="J4464">
            <v>0.5</v>
          </cell>
          <cell r="K4464" t="str">
            <v>jam</v>
          </cell>
        </row>
        <row r="4465">
          <cell r="E4465" t="str">
            <v>-</v>
          </cell>
          <cell r="F4465" t="str">
            <v>Tukang</v>
          </cell>
          <cell r="G4465" t="str">
            <v>= (Tk x Tb) : Qt</v>
          </cell>
          <cell r="J4465">
            <v>2</v>
          </cell>
          <cell r="K4465" t="str">
            <v>jam</v>
          </cell>
        </row>
        <row r="4466">
          <cell r="E4466" t="str">
            <v>-</v>
          </cell>
          <cell r="F4466" t="str">
            <v>Pekerja</v>
          </cell>
          <cell r="G4466" t="str">
            <v>= (Tk x P) : Qt</v>
          </cell>
          <cell r="J4466">
            <v>6</v>
          </cell>
          <cell r="K4466" t="str">
            <v>jam</v>
          </cell>
        </row>
        <row r="4468">
          <cell r="B4468" t="str">
            <v>4.</v>
          </cell>
          <cell r="D4468" t="str">
            <v>HARGA DASAR SATUAN UPAH, BAHAN DAN ALAT</v>
          </cell>
        </row>
        <row r="4469">
          <cell r="D4469" t="str">
            <v>Lihat lampiran.</v>
          </cell>
        </row>
        <row r="4477">
          <cell r="B4477" t="str">
            <v xml:space="preserve"> URAIAN ANALISA HARGA SATUAN</v>
          </cell>
        </row>
        <row r="4478">
          <cell r="B4478" t="str">
            <v>ITEM PEMBAYARAN NO.</v>
          </cell>
          <cell r="F4478" t="str">
            <v>:  7.1(8)</v>
          </cell>
        </row>
        <row r="4479">
          <cell r="B4479" t="str">
            <v>JENIS PEKERJAAN</v>
          </cell>
          <cell r="F4479" t="str">
            <v>:  BETON K-125</v>
          </cell>
        </row>
        <row r="4480">
          <cell r="B4480" t="str">
            <v>SATUAN PEMBAYARAN</v>
          </cell>
          <cell r="F4480" t="str">
            <v>:  M3</v>
          </cell>
        </row>
        <row r="4482">
          <cell r="B4482" t="str">
            <v>NO.</v>
          </cell>
          <cell r="D4482" t="str">
            <v>U R A I A N</v>
          </cell>
          <cell r="I4482" t="str">
            <v>KODE</v>
          </cell>
          <cell r="J4482" t="str">
            <v>KOEF.</v>
          </cell>
          <cell r="K4482" t="str">
            <v>SATUAN</v>
          </cell>
          <cell r="L4482" t="str">
            <v>KETERANGAN</v>
          </cell>
        </row>
        <row r="4484">
          <cell r="B4484" t="str">
            <v>I.</v>
          </cell>
          <cell r="D4484" t="str">
            <v>ASUMSI</v>
          </cell>
        </row>
        <row r="4485">
          <cell r="B4485">
            <v>1</v>
          </cell>
          <cell r="D4485" t="str">
            <v>Menggunakan alat (cara mekanik)</v>
          </cell>
        </row>
        <row r="4486">
          <cell r="B4486">
            <v>2</v>
          </cell>
          <cell r="D4486" t="str">
            <v>Lokasi pekerjaan : sepanjang jalan</v>
          </cell>
        </row>
        <row r="4487">
          <cell r="B4487">
            <v>3</v>
          </cell>
          <cell r="D4487" t="str">
            <v>Bahan dasar (batu, pasir dan semen) diterima</v>
          </cell>
        </row>
        <row r="4488">
          <cell r="D4488" t="str">
            <v>seluruhnya di lokasi pekerjaan</v>
          </cell>
        </row>
        <row r="4489">
          <cell r="B4489">
            <v>4</v>
          </cell>
          <cell r="D4489" t="str">
            <v>Jarak rata-rata Base camp ke lokasi pekerjaan</v>
          </cell>
          <cell r="I4489" t="str">
            <v>L</v>
          </cell>
          <cell r="J4489">
            <v>45.71</v>
          </cell>
          <cell r="K4489" t="str">
            <v>KM</v>
          </cell>
        </row>
        <row r="4490">
          <cell r="B4490">
            <v>5</v>
          </cell>
          <cell r="D4490" t="str">
            <v>Jam kerja efektif per-hari</v>
          </cell>
          <cell r="I4490" t="str">
            <v>Tk</v>
          </cell>
          <cell r="J4490">
            <v>7</v>
          </cell>
          <cell r="K4490" t="str">
            <v>Jam</v>
          </cell>
        </row>
        <row r="4491">
          <cell r="B4491">
            <v>6</v>
          </cell>
          <cell r="D4491" t="str">
            <v>Kadar Semen (Spesifikasi)</v>
          </cell>
          <cell r="G4491" t="str">
            <v xml:space="preserve"> - Minimum</v>
          </cell>
          <cell r="I4491" t="str">
            <v>Ks1</v>
          </cell>
          <cell r="J4491">
            <v>250</v>
          </cell>
          <cell r="K4491" t="str">
            <v>Kg/M3</v>
          </cell>
          <cell r="L4491" t="str">
            <v/>
          </cell>
        </row>
        <row r="4492">
          <cell r="G4492" t="str">
            <v xml:space="preserve"> - Maksimum</v>
          </cell>
          <cell r="I4492" t="str">
            <v>Ks2</v>
          </cell>
          <cell r="J4492">
            <v>300</v>
          </cell>
          <cell r="K4492" t="str">
            <v>Kg/M3</v>
          </cell>
          <cell r="L4492" t="str">
            <v/>
          </cell>
        </row>
        <row r="4493">
          <cell r="B4493">
            <v>7</v>
          </cell>
          <cell r="D4493" t="str">
            <v>Perbandingan Air/Semen Maksimum (Spesifikasi)</v>
          </cell>
          <cell r="I4493" t="str">
            <v>Wcr</v>
          </cell>
          <cell r="J4493">
            <v>0.56999999999999995</v>
          </cell>
          <cell r="K4493" t="str">
            <v>-</v>
          </cell>
          <cell r="L4493" t="str">
            <v/>
          </cell>
        </row>
        <row r="4494">
          <cell r="B4494">
            <v>8</v>
          </cell>
          <cell r="D4494" t="str">
            <v>Perbandingan Camp</v>
          </cell>
          <cell r="F4494">
            <v>1</v>
          </cell>
          <cell r="G4494" t="str">
            <v xml:space="preserve"> : Semen</v>
          </cell>
          <cell r="I4494" t="str">
            <v>Sm</v>
          </cell>
          <cell r="J4494">
            <v>12.987012987012985</v>
          </cell>
          <cell r="K4494" t="str">
            <v>%</v>
          </cell>
        </row>
        <row r="4495">
          <cell r="F4495">
            <v>2.7</v>
          </cell>
          <cell r="G4495" t="str">
            <v xml:space="preserve"> : Pasir</v>
          </cell>
          <cell r="I4495" t="str">
            <v>Ps</v>
          </cell>
          <cell r="J4495">
            <v>35.064935064935064</v>
          </cell>
          <cell r="K4495" t="str">
            <v>%</v>
          </cell>
        </row>
        <row r="4496">
          <cell r="F4496">
            <v>4</v>
          </cell>
          <cell r="G4496" t="str">
            <v xml:space="preserve"> : Kerikil</v>
          </cell>
          <cell r="I4496" t="str">
            <v>Kr</v>
          </cell>
          <cell r="J4496">
            <v>51.94805194805194</v>
          </cell>
          <cell r="K4496" t="str">
            <v>%</v>
          </cell>
        </row>
        <row r="4498">
          <cell r="B4498">
            <v>9</v>
          </cell>
          <cell r="D4498" t="str">
            <v>Berat Jenis Material :</v>
          </cell>
        </row>
        <row r="4499">
          <cell r="E4499" t="str">
            <v>-</v>
          </cell>
          <cell r="F4499" t="str">
            <v>Beton</v>
          </cell>
          <cell r="I4499" t="str">
            <v>D1</v>
          </cell>
          <cell r="J4499">
            <v>2.4</v>
          </cell>
          <cell r="K4499" t="str">
            <v>T/M3</v>
          </cell>
        </row>
        <row r="4500">
          <cell r="E4500" t="str">
            <v>-</v>
          </cell>
          <cell r="F4500" t="str">
            <v>Semen</v>
          </cell>
          <cell r="I4500" t="str">
            <v>D2</v>
          </cell>
          <cell r="J4500">
            <v>1.25</v>
          </cell>
          <cell r="K4500" t="str">
            <v>T/M3</v>
          </cell>
        </row>
        <row r="4501">
          <cell r="E4501" t="str">
            <v>-</v>
          </cell>
          <cell r="F4501" t="str">
            <v>Pasir</v>
          </cell>
          <cell r="I4501" t="str">
            <v>D3</v>
          </cell>
          <cell r="J4501">
            <v>1.6</v>
          </cell>
          <cell r="K4501" t="str">
            <v>T/M3</v>
          </cell>
        </row>
        <row r="4502">
          <cell r="E4502" t="str">
            <v>-</v>
          </cell>
          <cell r="F4502" t="str">
            <v>Kerikil</v>
          </cell>
          <cell r="I4502" t="str">
            <v>D4</v>
          </cell>
          <cell r="J4502">
            <v>1.65</v>
          </cell>
          <cell r="K4502" t="str">
            <v>T/M3</v>
          </cell>
        </row>
        <row r="4504">
          <cell r="B4504" t="str">
            <v>II</v>
          </cell>
          <cell r="D4504" t="str">
            <v>URUTAN KERJA</v>
          </cell>
        </row>
        <row r="4505">
          <cell r="B4505">
            <v>1</v>
          </cell>
          <cell r="D4505" t="str">
            <v>Semen, Pasir, batu kerikil dan air dicampur dan diaduk</v>
          </cell>
        </row>
        <row r="4506">
          <cell r="D4506" t="str">
            <v>menjadi beton dengan menggunakan Concrete Mixer</v>
          </cell>
        </row>
        <row r="4507">
          <cell r="B4507">
            <v>2</v>
          </cell>
          <cell r="D4507" t="str">
            <v>Beton di - cor ke dalam perancah yang telah disiapkan</v>
          </cell>
        </row>
        <row r="4508">
          <cell r="B4508">
            <v>3</v>
          </cell>
          <cell r="D4508" t="str">
            <v>Penyelesaian dan perapihan setelah pemasangan</v>
          </cell>
        </row>
        <row r="4510">
          <cell r="B4510" t="str">
            <v>III.</v>
          </cell>
          <cell r="D4510" t="str">
            <v>PEMAKAIAN BAHAN, ALAT DAN TENAGA</v>
          </cell>
        </row>
        <row r="4512">
          <cell r="B4512" t="str">
            <v xml:space="preserve">   1.</v>
          </cell>
          <cell r="D4512" t="str">
            <v>BAHAN</v>
          </cell>
        </row>
        <row r="4513">
          <cell r="B4513" t="str">
            <v>1.a.</v>
          </cell>
          <cell r="D4513" t="str">
            <v>- Semen PC</v>
          </cell>
          <cell r="E4513" t="str">
            <v>{Sm x D1 x 1000} x 1,05</v>
          </cell>
          <cell r="J4513">
            <v>255.58439999999999</v>
          </cell>
          <cell r="K4513" t="str">
            <v>Kg</v>
          </cell>
        </row>
        <row r="4514">
          <cell r="B4514" t="str">
            <v>1.b.</v>
          </cell>
          <cell r="D4514" t="str">
            <v>- Pasir Beton</v>
          </cell>
          <cell r="E4514" t="str">
            <v>{(Ps x D1) : D3} x 1,05</v>
          </cell>
          <cell r="J4514">
            <v>0.53910000000000002</v>
          </cell>
          <cell r="K4514" t="str">
            <v>M3</v>
          </cell>
        </row>
        <row r="4515">
          <cell r="B4515" t="str">
            <v>1.c.</v>
          </cell>
          <cell r="D4515" t="str">
            <v>- Agregat Kasar</v>
          </cell>
          <cell r="E4515" t="str">
            <v>{(Kr x D1) : D4} x 1,10</v>
          </cell>
          <cell r="J4515">
            <v>0.77449999999999997</v>
          </cell>
          <cell r="K4515" t="str">
            <v>M3</v>
          </cell>
        </row>
        <row r="4516">
          <cell r="B4516" t="str">
            <v>1.d.</v>
          </cell>
          <cell r="D4516" t="str">
            <v>- Kayu Perancah</v>
          </cell>
          <cell r="J4516">
            <v>0.05</v>
          </cell>
          <cell r="K4516" t="str">
            <v>M3</v>
          </cell>
        </row>
        <row r="4517">
          <cell r="B4517" t="str">
            <v>1.e.</v>
          </cell>
          <cell r="D4517" t="str">
            <v>- Paku</v>
          </cell>
          <cell r="J4517">
            <v>0.4</v>
          </cell>
          <cell r="K4517" t="str">
            <v>Kg</v>
          </cell>
        </row>
        <row r="4519">
          <cell r="B4519" t="str">
            <v>2.</v>
          </cell>
          <cell r="D4519" t="str">
            <v>ALAT</v>
          </cell>
        </row>
        <row r="4520">
          <cell r="B4520" t="str">
            <v>2.a</v>
          </cell>
          <cell r="D4520" t="str">
            <v>CONCRETE MIXER</v>
          </cell>
        </row>
        <row r="4521">
          <cell r="D4521" t="str">
            <v>Kapasitas Alat</v>
          </cell>
          <cell r="I4521" t="str">
            <v>V</v>
          </cell>
          <cell r="J4521">
            <v>500</v>
          </cell>
          <cell r="K4521" t="str">
            <v>liter</v>
          </cell>
        </row>
        <row r="4522">
          <cell r="D4522" t="str">
            <v>Faktor Efisiensi Alat</v>
          </cell>
          <cell r="I4522" t="str">
            <v>Fa</v>
          </cell>
          <cell r="J4522">
            <v>0.8</v>
          </cell>
          <cell r="K4522" t="str">
            <v>-</v>
          </cell>
        </row>
        <row r="4523">
          <cell r="D4523" t="str">
            <v>Waktu Wiklus : (T1 + T2 + T3 + T4)</v>
          </cell>
          <cell r="I4523" t="str">
            <v>Ts</v>
          </cell>
        </row>
        <row r="4524">
          <cell r="D4524" t="str">
            <v>- Memuat</v>
          </cell>
          <cell r="I4524" t="str">
            <v>T1</v>
          </cell>
          <cell r="J4524">
            <v>5</v>
          </cell>
          <cell r="K4524" t="str">
            <v>Menit</v>
          </cell>
        </row>
        <row r="4525">
          <cell r="D4525" t="str">
            <v>- Mengaduk</v>
          </cell>
          <cell r="I4525" t="str">
            <v>T2</v>
          </cell>
          <cell r="J4525">
            <v>2</v>
          </cell>
          <cell r="K4525" t="str">
            <v>Menit</v>
          </cell>
        </row>
        <row r="4526">
          <cell r="D4526" t="str">
            <v>- Menuang</v>
          </cell>
          <cell r="I4526" t="str">
            <v>T3</v>
          </cell>
          <cell r="J4526">
            <v>3</v>
          </cell>
          <cell r="K4526" t="str">
            <v>Menit</v>
          </cell>
        </row>
        <row r="4527">
          <cell r="D4527" t="str">
            <v>- Tunggu, dll</v>
          </cell>
          <cell r="I4527" t="str">
            <v>T4</v>
          </cell>
          <cell r="J4527">
            <v>2</v>
          </cell>
          <cell r="K4527" t="str">
            <v>Menit</v>
          </cell>
        </row>
        <row r="4528">
          <cell r="I4528" t="str">
            <v>Ts</v>
          </cell>
          <cell r="J4528">
            <v>12</v>
          </cell>
          <cell r="K4528" t="str">
            <v>Menit</v>
          </cell>
        </row>
        <row r="4530">
          <cell r="D4530" t="str">
            <v>Kapasitas Prod./ jam =</v>
          </cell>
          <cell r="F4530" t="str">
            <v>V x Fa x 60</v>
          </cell>
          <cell r="I4530" t="str">
            <v>Q1</v>
          </cell>
          <cell r="J4530">
            <v>2</v>
          </cell>
          <cell r="K4530" t="str">
            <v>M3</v>
          </cell>
        </row>
        <row r="4531">
          <cell r="F4531" t="str">
            <v>1.000 x Ts</v>
          </cell>
        </row>
        <row r="4533">
          <cell r="D4533" t="str">
            <v>Koefisien Alat / M3 = 1 : Q1</v>
          </cell>
          <cell r="J4533">
            <v>0.5</v>
          </cell>
          <cell r="K4533" t="str">
            <v>Jam</v>
          </cell>
        </row>
        <row r="4535">
          <cell r="B4535" t="str">
            <v>2.b</v>
          </cell>
          <cell r="D4535" t="str">
            <v>WATER TANK TRUCK</v>
          </cell>
        </row>
        <row r="4536">
          <cell r="D4536" t="str">
            <v>Volume tanki air</v>
          </cell>
          <cell r="I4536" t="str">
            <v>V</v>
          </cell>
          <cell r="J4536">
            <v>4</v>
          </cell>
          <cell r="K4536" t="str">
            <v>M3</v>
          </cell>
        </row>
        <row r="4537">
          <cell r="D4537" t="str">
            <v>Kebutuhan air / M3 agregat padat</v>
          </cell>
          <cell r="I4537" t="str">
            <v>Wc</v>
          </cell>
          <cell r="J4537">
            <v>0.16</v>
          </cell>
          <cell r="K4537" t="str">
            <v>M3</v>
          </cell>
        </row>
        <row r="4538">
          <cell r="D4538" t="str">
            <v>Pengisian tanki/ jam</v>
          </cell>
          <cell r="I4538" t="str">
            <v>n</v>
          </cell>
          <cell r="J4538">
            <v>1</v>
          </cell>
          <cell r="K4538" t="str">
            <v>Kali</v>
          </cell>
        </row>
        <row r="4539">
          <cell r="D4539" t="str">
            <v>Faktor Efisiensi alat</v>
          </cell>
          <cell r="I4539" t="str">
            <v>Fa</v>
          </cell>
          <cell r="J4539">
            <v>0.8</v>
          </cell>
          <cell r="K4539" t="str">
            <v>-</v>
          </cell>
        </row>
        <row r="4541">
          <cell r="D4541" t="str">
            <v>Kap. Prod. / jam =</v>
          </cell>
          <cell r="F4541" t="str">
            <v>V x n x Fa</v>
          </cell>
          <cell r="I4541" t="str">
            <v>Q2</v>
          </cell>
          <cell r="J4541">
            <v>20</v>
          </cell>
          <cell r="K4541" t="str">
            <v>M3</v>
          </cell>
        </row>
        <row r="4542">
          <cell r="F4542" t="str">
            <v>Wc</v>
          </cell>
        </row>
        <row r="4543">
          <cell r="D4543" t="str">
            <v>Koefisien Alat / M3</v>
          </cell>
          <cell r="F4543" t="str">
            <v xml:space="preserve"> =  1  :  Q2</v>
          </cell>
          <cell r="J4543">
            <v>0.05</v>
          </cell>
          <cell r="K4543" t="str">
            <v>jam</v>
          </cell>
        </row>
        <row r="4546">
          <cell r="L4546" t="str">
            <v>Bersambung</v>
          </cell>
        </row>
        <row r="4547">
          <cell r="B4547" t="str">
            <v xml:space="preserve"> URAIAN ANALISA HARGA SATUAN</v>
          </cell>
        </row>
        <row r="4548">
          <cell r="B4548" t="str">
            <v>ITEM PEMBAYARAN NO.</v>
          </cell>
          <cell r="F4548" t="str">
            <v>:  7.1(8)</v>
          </cell>
        </row>
        <row r="4549">
          <cell r="B4549" t="str">
            <v>JENIS PEKERJAAN</v>
          </cell>
          <cell r="F4549" t="str">
            <v>:  BETON K-125</v>
          </cell>
        </row>
        <row r="4550">
          <cell r="B4550" t="str">
            <v>SATUAN PEMBAYARAN</v>
          </cell>
          <cell r="F4550" t="str">
            <v>:  M3</v>
          </cell>
        </row>
        <row r="4552">
          <cell r="B4552" t="str">
            <v>NO.</v>
          </cell>
          <cell r="D4552" t="str">
            <v>U R A I A N</v>
          </cell>
          <cell r="I4552" t="str">
            <v>KODE</v>
          </cell>
          <cell r="J4552" t="str">
            <v>KOEF.</v>
          </cell>
          <cell r="K4552" t="str">
            <v>SATUAN</v>
          </cell>
          <cell r="L4552" t="str">
            <v>KETERANGAN</v>
          </cell>
        </row>
        <row r="4554">
          <cell r="B4554" t="str">
            <v>2.c</v>
          </cell>
          <cell r="D4554" t="str">
            <v>CONCRETE VIBRATOR</v>
          </cell>
        </row>
        <row r="4555">
          <cell r="D4555" t="str">
            <v>Kebutuhan Alat Penggetar Beton ini disesuaikan dengan</v>
          </cell>
        </row>
        <row r="4556">
          <cell r="D4556" t="str">
            <v>Kapasitas produksi Alat Pencampur (Concrete Mixer)</v>
          </cell>
        </row>
        <row r="4558">
          <cell r="D4558" t="str">
            <v>Kap. Prod./jam = Kap. Prod./ jam Alat Concrete Mixer</v>
          </cell>
          <cell r="I4558" t="str">
            <v>Q3</v>
          </cell>
          <cell r="J4558">
            <v>2</v>
          </cell>
          <cell r="K4558" t="str">
            <v>M3</v>
          </cell>
        </row>
        <row r="4560">
          <cell r="D4560" t="str">
            <v>Koefisien Alat / M3 =  1 : Q3</v>
          </cell>
          <cell r="J4560">
            <v>0.5</v>
          </cell>
          <cell r="K4560" t="str">
            <v>Jam</v>
          </cell>
        </row>
        <row r="4562">
          <cell r="B4562" t="str">
            <v>2.a.</v>
          </cell>
          <cell r="D4562" t="str">
            <v>ALAT BANTU</v>
          </cell>
        </row>
        <row r="4563">
          <cell r="D4563" t="str">
            <v>Diperlukan  :</v>
          </cell>
        </row>
        <row r="4564">
          <cell r="D4564" t="str">
            <v>- Sekop</v>
          </cell>
          <cell r="E4564" t="str">
            <v>=  2  buah</v>
          </cell>
        </row>
        <row r="4565">
          <cell r="D4565" t="str">
            <v>- Pacul</v>
          </cell>
          <cell r="E4565" t="str">
            <v>=  2  buah</v>
          </cell>
        </row>
        <row r="4566">
          <cell r="D4566" t="str">
            <v>- Sendok Semen</v>
          </cell>
          <cell r="E4566" t="str">
            <v>=  2  buah</v>
          </cell>
        </row>
        <row r="4567">
          <cell r="D4567" t="str">
            <v>- Ember Cor</v>
          </cell>
          <cell r="E4567" t="str">
            <v>=  4  buah</v>
          </cell>
        </row>
        <row r="4568">
          <cell r="D4568" t="str">
            <v>- Gerobak Dorong</v>
          </cell>
          <cell r="E4568" t="str">
            <v>=  1  buah</v>
          </cell>
        </row>
        <row r="4570">
          <cell r="B4570" t="str">
            <v>3.</v>
          </cell>
          <cell r="D4570" t="str">
            <v>TENAGA</v>
          </cell>
        </row>
        <row r="4571">
          <cell r="D4571" t="str">
            <v>Produksi Beton dalam 1 hari  =  Tk x Q1</v>
          </cell>
          <cell r="I4571" t="str">
            <v>Qt</v>
          </cell>
          <cell r="J4571">
            <v>14</v>
          </cell>
          <cell r="K4571" t="str">
            <v>M3</v>
          </cell>
        </row>
        <row r="4573">
          <cell r="D4573" t="str">
            <v>Kebutuhan tenaga :</v>
          </cell>
          <cell r="E4573" t="str">
            <v>-</v>
          </cell>
          <cell r="F4573" t="str">
            <v>Mandor</v>
          </cell>
          <cell r="I4573" t="str">
            <v>M</v>
          </cell>
          <cell r="J4573">
            <v>1</v>
          </cell>
          <cell r="K4573" t="str">
            <v>orang</v>
          </cell>
        </row>
        <row r="4574">
          <cell r="E4574" t="str">
            <v>-</v>
          </cell>
          <cell r="F4574" t="str">
            <v>Tukang</v>
          </cell>
          <cell r="I4574" t="str">
            <v>Tb</v>
          </cell>
          <cell r="J4574">
            <v>2</v>
          </cell>
          <cell r="K4574" t="str">
            <v>orang</v>
          </cell>
        </row>
        <row r="4575">
          <cell r="E4575" t="str">
            <v>-</v>
          </cell>
          <cell r="F4575" t="str">
            <v>Pekerja</v>
          </cell>
          <cell r="I4575" t="str">
            <v>P</v>
          </cell>
          <cell r="J4575">
            <v>6</v>
          </cell>
          <cell r="K4575" t="str">
            <v>orang</v>
          </cell>
        </row>
        <row r="4577">
          <cell r="D4577" t="str">
            <v>Koefisien Tenaga / M3   :</v>
          </cell>
        </row>
        <row r="4578">
          <cell r="E4578" t="str">
            <v>-</v>
          </cell>
          <cell r="F4578" t="str">
            <v>Mandor</v>
          </cell>
          <cell r="G4578" t="str">
            <v>= (Tk x M) : Qt</v>
          </cell>
          <cell r="J4578">
            <v>0.5</v>
          </cell>
          <cell r="K4578" t="str">
            <v>jam</v>
          </cell>
        </row>
        <row r="4579">
          <cell r="E4579" t="str">
            <v>-</v>
          </cell>
          <cell r="F4579" t="str">
            <v>Tukang</v>
          </cell>
          <cell r="G4579" t="str">
            <v>= (Tk x Tb) : Qt</v>
          </cell>
          <cell r="J4579">
            <v>1</v>
          </cell>
          <cell r="K4579" t="str">
            <v>jam</v>
          </cell>
        </row>
        <row r="4580">
          <cell r="E4580" t="str">
            <v>-</v>
          </cell>
          <cell r="F4580" t="str">
            <v>Pekerja</v>
          </cell>
          <cell r="G4580" t="str">
            <v>= (Tk x P) : Qt</v>
          </cell>
          <cell r="J4580">
            <v>3</v>
          </cell>
          <cell r="K4580" t="str">
            <v>jam</v>
          </cell>
        </row>
        <row r="4582">
          <cell r="B4582" t="str">
            <v>4.</v>
          </cell>
          <cell r="D4582" t="str">
            <v>HARGA DASAR SATUAN UPAH, BAHAN DAN ALAT</v>
          </cell>
        </row>
        <row r="4583">
          <cell r="D4583" t="str">
            <v>Lihat lampiran.</v>
          </cell>
        </row>
        <row r="4591">
          <cell r="B4591" t="str">
            <v xml:space="preserve"> URAIAN ANALISA HARGA SATUAN</v>
          </cell>
        </row>
        <row r="4592">
          <cell r="B4592" t="str">
            <v>ITEM PEMBAYARAN NO.</v>
          </cell>
          <cell r="E4592" t="str">
            <v>:  7.3(1)</v>
          </cell>
        </row>
        <row r="4593">
          <cell r="B4593" t="str">
            <v>JENIS PEKERJAAN</v>
          </cell>
          <cell r="E4593" t="str">
            <v>:  BAJA TULANGAN U24 POLOS</v>
          </cell>
        </row>
        <row r="4594">
          <cell r="B4594" t="str">
            <v>SATUAN PEMBAYARAN</v>
          </cell>
          <cell r="E4594" t="str">
            <v>:  KG</v>
          </cell>
        </row>
        <row r="4596">
          <cell r="B4596" t="str">
            <v>NO.</v>
          </cell>
          <cell r="D4596" t="str">
            <v>U R A I A N</v>
          </cell>
          <cell r="I4596" t="str">
            <v>KODE</v>
          </cell>
          <cell r="J4596" t="str">
            <v>KOEF.</v>
          </cell>
          <cell r="K4596" t="str">
            <v>SATUAN</v>
          </cell>
          <cell r="L4596" t="str">
            <v>KETERANGAN</v>
          </cell>
        </row>
        <row r="4598">
          <cell r="B4598" t="str">
            <v>I.</v>
          </cell>
          <cell r="D4598" t="str">
            <v>ASUMSI</v>
          </cell>
        </row>
        <row r="4599">
          <cell r="B4599">
            <v>1</v>
          </cell>
          <cell r="D4599" t="str">
            <v>Pekerjaan dilakukan secara manual</v>
          </cell>
        </row>
        <row r="4600">
          <cell r="B4600">
            <v>2</v>
          </cell>
          <cell r="D4600" t="str">
            <v>Lokasi pekerjaan : Sepanjang jalan</v>
          </cell>
        </row>
        <row r="4601">
          <cell r="B4601">
            <v>3</v>
          </cell>
          <cell r="D4601" t="str">
            <v>Bahan dasar (Besi dan Kawat) diterima seluruhnya</v>
          </cell>
        </row>
        <row r="4602">
          <cell r="D4602" t="str">
            <v>dilokasi pekerjaan</v>
          </cell>
        </row>
        <row r="4603">
          <cell r="B4603">
            <v>4</v>
          </cell>
          <cell r="D4603" t="str">
            <v>Jarak rata-rata Base camp ke lokasi pekerjaan</v>
          </cell>
          <cell r="I4603" t="str">
            <v>L</v>
          </cell>
          <cell r="J4603">
            <v>45.71</v>
          </cell>
          <cell r="K4603" t="str">
            <v>KM</v>
          </cell>
        </row>
        <row r="4604">
          <cell r="B4604">
            <v>5</v>
          </cell>
          <cell r="D4604" t="str">
            <v>Jam kerja efektif per-hari</v>
          </cell>
          <cell r="I4604" t="str">
            <v>Tk</v>
          </cell>
          <cell r="J4604">
            <v>7</v>
          </cell>
          <cell r="K4604" t="str">
            <v>jam</v>
          </cell>
        </row>
        <row r="4605">
          <cell r="B4605">
            <v>6</v>
          </cell>
          <cell r="D4605" t="str">
            <v>Faktor Kehilangan Besi Tulangan</v>
          </cell>
          <cell r="I4605" t="str">
            <v>Fh</v>
          </cell>
          <cell r="J4605">
            <v>1.1000000000000001</v>
          </cell>
          <cell r="K4605" t="str">
            <v>-</v>
          </cell>
        </row>
        <row r="4607">
          <cell r="B4607" t="str">
            <v>II.</v>
          </cell>
          <cell r="D4607" t="str">
            <v>METHODE PELAKSANAAN</v>
          </cell>
        </row>
        <row r="4608">
          <cell r="B4608">
            <v>1</v>
          </cell>
          <cell r="D4608" t="str">
            <v>Besi tulangan dipotong dan dibengkokkan sesuai</v>
          </cell>
        </row>
        <row r="4609">
          <cell r="D4609" t="str">
            <v>dengan yang diperlukan</v>
          </cell>
        </row>
        <row r="4610">
          <cell r="B4610">
            <v>2</v>
          </cell>
          <cell r="D4610" t="str">
            <v>Batang tulangan dipasang/disusun sesuai dengan</v>
          </cell>
        </row>
        <row r="4611">
          <cell r="D4611" t="str">
            <v>Gambar Pelaksanaan dan Persilangannya diikat kawat</v>
          </cell>
        </row>
        <row r="4613">
          <cell r="B4613" t="str">
            <v>III.</v>
          </cell>
          <cell r="D4613" t="str">
            <v>PEMAKAIAN BAHAN, ALAT DAN TENAGA</v>
          </cell>
        </row>
        <row r="4615">
          <cell r="B4615" t="str">
            <v xml:space="preserve">   1.</v>
          </cell>
          <cell r="D4615" t="str">
            <v>BAHAN</v>
          </cell>
        </row>
        <row r="4616">
          <cell r="B4616" t="str">
            <v>1.a.</v>
          </cell>
          <cell r="D4616" t="str">
            <v>- Besi Beton</v>
          </cell>
          <cell r="J4616">
            <v>1.1000000000000001</v>
          </cell>
          <cell r="K4616" t="str">
            <v>Kg</v>
          </cell>
        </row>
        <row r="4617">
          <cell r="B4617" t="str">
            <v>1.b.</v>
          </cell>
          <cell r="D4617" t="str">
            <v>- Kawat</v>
          </cell>
          <cell r="J4617">
            <v>0.02</v>
          </cell>
          <cell r="K4617" t="str">
            <v>Kg</v>
          </cell>
        </row>
        <row r="4619">
          <cell r="B4619" t="str">
            <v>2.</v>
          </cell>
          <cell r="D4619" t="str">
            <v>ALAT</v>
          </cell>
        </row>
        <row r="4620">
          <cell r="B4620" t="str">
            <v>2.a.</v>
          </cell>
          <cell r="D4620" t="str">
            <v>ALAT BANTU</v>
          </cell>
          <cell r="K4620" t="str">
            <v>Ls</v>
          </cell>
        </row>
        <row r="4621">
          <cell r="D4621" t="str">
            <v>Diperlukan  :</v>
          </cell>
        </row>
        <row r="4622">
          <cell r="D4622" t="str">
            <v>- Gunting Potong Baja</v>
          </cell>
          <cell r="F4622" t="str">
            <v>=  2  buah</v>
          </cell>
        </row>
        <row r="4623">
          <cell r="D4623" t="str">
            <v>- Kunci Pembengkok</v>
          </cell>
        </row>
        <row r="4624">
          <cell r="D4624" t="str">
            <v xml:space="preserve">  Tulangan</v>
          </cell>
          <cell r="F4624" t="str">
            <v>=  2  buah</v>
          </cell>
        </row>
        <row r="4625">
          <cell r="D4625" t="str">
            <v>- Alat lainnya</v>
          </cell>
        </row>
        <row r="4627">
          <cell r="B4627" t="str">
            <v>3.</v>
          </cell>
          <cell r="D4627" t="str">
            <v>TENAGA</v>
          </cell>
        </row>
        <row r="4628">
          <cell r="D4628" t="str">
            <v>Produksi kerja 1 hari</v>
          </cell>
          <cell r="I4628" t="str">
            <v>Qt</v>
          </cell>
          <cell r="J4628">
            <v>350</v>
          </cell>
          <cell r="K4628" t="str">
            <v>Kg</v>
          </cell>
        </row>
        <row r="4629">
          <cell r="D4629" t="str">
            <v>Kebutuhan tenaga :</v>
          </cell>
          <cell r="E4629" t="str">
            <v>-</v>
          </cell>
          <cell r="F4629" t="str">
            <v>Mandor</v>
          </cell>
          <cell r="I4629" t="str">
            <v>M</v>
          </cell>
          <cell r="J4629">
            <v>1</v>
          </cell>
          <cell r="K4629" t="str">
            <v>orang</v>
          </cell>
        </row>
        <row r="4630">
          <cell r="E4630" t="str">
            <v>-</v>
          </cell>
          <cell r="F4630" t="str">
            <v>Tukang</v>
          </cell>
          <cell r="I4630" t="str">
            <v>Tb</v>
          </cell>
          <cell r="J4630">
            <v>1</v>
          </cell>
          <cell r="K4630" t="str">
            <v>orang</v>
          </cell>
        </row>
        <row r="4631">
          <cell r="E4631" t="str">
            <v>-</v>
          </cell>
          <cell r="F4631" t="str">
            <v>Pekerja</v>
          </cell>
          <cell r="I4631" t="str">
            <v>P</v>
          </cell>
          <cell r="J4631">
            <v>3</v>
          </cell>
          <cell r="K4631" t="str">
            <v>orang</v>
          </cell>
        </row>
        <row r="4633">
          <cell r="D4633" t="str">
            <v>Koefisien Tenaga / M3   :</v>
          </cell>
        </row>
        <row r="4634">
          <cell r="E4634" t="str">
            <v>-</v>
          </cell>
          <cell r="F4634" t="str">
            <v>Mandor</v>
          </cell>
          <cell r="G4634" t="str">
            <v>= (Tk x M) : Qt</v>
          </cell>
          <cell r="J4634">
            <v>0.02</v>
          </cell>
          <cell r="K4634" t="str">
            <v>jam</v>
          </cell>
        </row>
        <row r="4635">
          <cell r="E4635" t="str">
            <v>-</v>
          </cell>
          <cell r="F4635" t="str">
            <v>Tukang</v>
          </cell>
          <cell r="G4635" t="str">
            <v>= (Tk x Tb) : Qt</v>
          </cell>
          <cell r="J4635">
            <v>0.02</v>
          </cell>
          <cell r="K4635" t="str">
            <v>jam</v>
          </cell>
        </row>
        <row r="4636">
          <cell r="E4636" t="str">
            <v>-</v>
          </cell>
          <cell r="F4636" t="str">
            <v>Pekerja</v>
          </cell>
          <cell r="G4636" t="str">
            <v>= (Tk x P) : Qt</v>
          </cell>
          <cell r="J4636">
            <v>0.06</v>
          </cell>
          <cell r="K4636" t="str">
            <v>jam</v>
          </cell>
        </row>
        <row r="4638">
          <cell r="B4638" t="str">
            <v>4.</v>
          </cell>
          <cell r="D4638" t="str">
            <v>HARGA DASAR SATUAN UPAH, BAHAN DAN ALAT</v>
          </cell>
        </row>
        <row r="4639">
          <cell r="D4639" t="str">
            <v>Lihat lampiran.</v>
          </cell>
        </row>
        <row r="4648">
          <cell r="B4648" t="str">
            <v xml:space="preserve"> URAIAN ANALISA HARGA SATUAN</v>
          </cell>
        </row>
        <row r="4649">
          <cell r="B4649" t="str">
            <v>ITEM PEMBAYARAN NO.</v>
          </cell>
          <cell r="E4649" t="str">
            <v>:  7.6 (10)c</v>
          </cell>
        </row>
        <row r="4650">
          <cell r="B4650" t="str">
            <v>JENIS PEKERJAAN</v>
          </cell>
          <cell r="E4650" t="str">
            <v>:  Pengadaan Tiang Pancang Beton Pracetak ukuran 22 x 22 x 22 cm</v>
          </cell>
        </row>
        <row r="4651">
          <cell r="B4651" t="str">
            <v>SATUAN PEMBAYARAN</v>
          </cell>
          <cell r="E4651" t="str">
            <v>:  M'</v>
          </cell>
        </row>
        <row r="4653">
          <cell r="B4653" t="str">
            <v>NO.</v>
          </cell>
          <cell r="D4653" t="str">
            <v>U R A I A N</v>
          </cell>
          <cell r="I4653" t="str">
            <v>KODE</v>
          </cell>
          <cell r="J4653" t="str">
            <v>KOEF.</v>
          </cell>
          <cell r="K4653" t="str">
            <v>SATUAN</v>
          </cell>
          <cell r="L4653" t="str">
            <v>KETERANGAN</v>
          </cell>
        </row>
        <row r="4655">
          <cell r="B4655" t="str">
            <v>I.</v>
          </cell>
          <cell r="D4655" t="str">
            <v>ASUMSI</v>
          </cell>
        </row>
        <row r="4656">
          <cell r="B4656">
            <v>1</v>
          </cell>
          <cell r="D4656" t="str">
            <v>Membeli Tiang Pancang jadi dari Pabrik</v>
          </cell>
        </row>
        <row r="4657">
          <cell r="B4657">
            <v>2</v>
          </cell>
          <cell r="D4657" t="str">
            <v>Lokasi pekerjaan : di jembatan frontage</v>
          </cell>
        </row>
        <row r="4658">
          <cell r="B4658">
            <v>3</v>
          </cell>
          <cell r="D4658" t="str">
            <v>Jarak rata-rata Base camp ke lokasi pekerjaan</v>
          </cell>
          <cell r="I4658" t="str">
            <v>L</v>
          </cell>
          <cell r="J4658">
            <v>45.71</v>
          </cell>
          <cell r="K4658" t="str">
            <v>KM</v>
          </cell>
        </row>
        <row r="4659">
          <cell r="B4659">
            <v>4</v>
          </cell>
          <cell r="D4659" t="str">
            <v>Jam kerja efektif per-hari</v>
          </cell>
          <cell r="I4659" t="str">
            <v>Tk</v>
          </cell>
          <cell r="J4659">
            <v>7</v>
          </cell>
          <cell r="K4659" t="str">
            <v>jam</v>
          </cell>
        </row>
        <row r="4660">
          <cell r="B4660">
            <v>5</v>
          </cell>
          <cell r="D4660" t="str">
            <v>Ukuran tiang pancang sesuai kebutuhan (diameter)</v>
          </cell>
          <cell r="I4660" t="str">
            <v>Uk</v>
          </cell>
          <cell r="J4660">
            <v>220</v>
          </cell>
          <cell r="K4660" t="str">
            <v>mm</v>
          </cell>
        </row>
        <row r="4661">
          <cell r="B4661">
            <v>6</v>
          </cell>
          <cell r="D4661" t="str">
            <v>Panjang Tiang Pancang</v>
          </cell>
          <cell r="I4661" t="str">
            <v>p</v>
          </cell>
          <cell r="J4661">
            <v>3</v>
          </cell>
          <cell r="K4661" t="str">
            <v>M</v>
          </cell>
        </row>
        <row r="4662">
          <cell r="B4662">
            <v>7</v>
          </cell>
          <cell r="D4662" t="str">
            <v>Tiang diterima di Base Camp</v>
          </cell>
        </row>
        <row r="4664">
          <cell r="B4664" t="str">
            <v>II.</v>
          </cell>
          <cell r="D4664" t="str">
            <v>URUTAN KERJA</v>
          </cell>
        </row>
        <row r="4665">
          <cell r="B4665">
            <v>1</v>
          </cell>
          <cell r="D4665" t="str">
            <v>Tiang pancang dikirim oleh pabrik ke pelabuhan ter-</v>
          </cell>
        </row>
        <row r="4666">
          <cell r="D4666" t="str">
            <v>dekat atau dari pabrik ke lokasi (kalau satu pulau)</v>
          </cell>
        </row>
        <row r="4667">
          <cell r="B4667">
            <v>2</v>
          </cell>
          <cell r="D4667" t="str">
            <v>Tiang Pancang dari pelabuhan diangkut dengan truck</v>
          </cell>
        </row>
        <row r="4668">
          <cell r="D4668" t="str">
            <v>atas tanggungan kontraktor</v>
          </cell>
        </row>
        <row r="4669">
          <cell r="B4669">
            <v>3</v>
          </cell>
          <cell r="D4669" t="str">
            <v>Memuat &amp; menurunkan dari/ke truck dengan Crane</v>
          </cell>
        </row>
        <row r="4671">
          <cell r="B4671" t="str">
            <v>III.</v>
          </cell>
          <cell r="D4671" t="str">
            <v>PEMAKAIAN BAHAN, ALAT DAN TENAGA</v>
          </cell>
        </row>
        <row r="4673">
          <cell r="B4673" t="str">
            <v xml:space="preserve">   1.</v>
          </cell>
          <cell r="D4673" t="str">
            <v>BAHAN</v>
          </cell>
        </row>
        <row r="4674">
          <cell r="D4674" t="str">
            <v>Tiang Pancang Beton Pratekan Lengkap</v>
          </cell>
          <cell r="J4674">
            <v>1</v>
          </cell>
          <cell r="K4674" t="str">
            <v>M'</v>
          </cell>
        </row>
        <row r="4677">
          <cell r="B4677" t="str">
            <v>2.</v>
          </cell>
          <cell r="D4677" t="str">
            <v>ALAT</v>
          </cell>
        </row>
        <row r="4678">
          <cell r="B4678" t="str">
            <v>2.a</v>
          </cell>
          <cell r="D4678" t="str">
            <v>TRAILER 20 ton</v>
          </cell>
        </row>
        <row r="4679">
          <cell r="D4679" t="str">
            <v>Kapasitas bak sekali muat</v>
          </cell>
          <cell r="I4679" t="str">
            <v>V</v>
          </cell>
          <cell r="J4679">
            <v>30</v>
          </cell>
          <cell r="K4679" t="str">
            <v>batang</v>
          </cell>
        </row>
        <row r="4680">
          <cell r="D4680" t="str">
            <v>Faktor efisiensi alat</v>
          </cell>
          <cell r="I4680" t="str">
            <v>Fa</v>
          </cell>
          <cell r="J4680">
            <v>0.8</v>
          </cell>
        </row>
        <row r="4681">
          <cell r="D4681" t="str">
            <v>Kecepatanrata-rata bermuatan</v>
          </cell>
          <cell r="I4681" t="str">
            <v>v1</v>
          </cell>
          <cell r="J4681">
            <v>45</v>
          </cell>
          <cell r="K4681" t="str">
            <v>Km/Jam</v>
          </cell>
        </row>
        <row r="4682">
          <cell r="D4682" t="str">
            <v>Kecepatan rata-rata kosong</v>
          </cell>
          <cell r="I4682" t="str">
            <v>v2</v>
          </cell>
          <cell r="J4682">
            <v>60</v>
          </cell>
          <cell r="K4682" t="str">
            <v>Km/Jam</v>
          </cell>
        </row>
        <row r="4683">
          <cell r="D4683" t="str">
            <v>Waktu siklus    :</v>
          </cell>
          <cell r="I4683" t="str">
            <v>Ts1</v>
          </cell>
        </row>
        <row r="4684">
          <cell r="D4684" t="str">
            <v>- Waktu tempuh isi  = (L : v1 ) x 60</v>
          </cell>
          <cell r="I4684" t="str">
            <v>T1</v>
          </cell>
          <cell r="J4684">
            <v>60.946666666666673</v>
          </cell>
          <cell r="K4684" t="str">
            <v>menit</v>
          </cell>
        </row>
        <row r="4685">
          <cell r="D4685" t="str">
            <v>- Waktu tempuh kosong  = (L : v2)  x  60</v>
          </cell>
          <cell r="I4685" t="str">
            <v>T2</v>
          </cell>
          <cell r="J4685">
            <v>45.71</v>
          </cell>
          <cell r="K4685" t="str">
            <v>menit</v>
          </cell>
        </row>
        <row r="4686">
          <cell r="D4686" t="str">
            <v>- Lain-lain (bongkar dan muat)</v>
          </cell>
          <cell r="I4686" t="str">
            <v>T3</v>
          </cell>
          <cell r="J4686">
            <v>72</v>
          </cell>
          <cell r="K4686" t="str">
            <v>menit</v>
          </cell>
        </row>
        <row r="4687">
          <cell r="I4687" t="str">
            <v>Ts1</v>
          </cell>
          <cell r="J4687">
            <v>178.65666666666667</v>
          </cell>
          <cell r="K4687" t="str">
            <v>menit</v>
          </cell>
        </row>
        <row r="4689">
          <cell r="D4689" t="str">
            <v>Kapasitas Produksi / Jam   =</v>
          </cell>
          <cell r="F4689" t="str">
            <v>V x p x Fa x 60</v>
          </cell>
          <cell r="I4689" t="str">
            <v>Q1</v>
          </cell>
          <cell r="J4689">
            <v>24.180457861447469</v>
          </cell>
          <cell r="K4689" t="str">
            <v>M1/Jam</v>
          </cell>
        </row>
        <row r="4690">
          <cell r="F4690" t="str">
            <v>Ts1</v>
          </cell>
          <cell r="I4690" t="str">
            <v>Q1</v>
          </cell>
        </row>
        <row r="4692">
          <cell r="D4692" t="str">
            <v>Koefisien Alat / m3</v>
          </cell>
          <cell r="E4692" t="str">
            <v xml:space="preserve">  = 1 : Q1</v>
          </cell>
          <cell r="J4692">
            <v>4.135570987654321E-2</v>
          </cell>
          <cell r="K4692" t="str">
            <v>Jam</v>
          </cell>
        </row>
        <row r="4694">
          <cell r="B4694" t="str">
            <v>2.b</v>
          </cell>
          <cell r="D4694" t="str">
            <v>CRANE   15 ton</v>
          </cell>
        </row>
        <row r="4695">
          <cell r="D4695" t="str">
            <v>Kapasitas</v>
          </cell>
          <cell r="I4695" t="str">
            <v>V2</v>
          </cell>
          <cell r="J4695">
            <v>8</v>
          </cell>
          <cell r="K4695" t="str">
            <v>batang</v>
          </cell>
        </row>
        <row r="4696">
          <cell r="D4696" t="str">
            <v>Faktor Efisiensi alat</v>
          </cell>
          <cell r="I4696" t="str">
            <v>Fa</v>
          </cell>
          <cell r="J4696">
            <v>0.8</v>
          </cell>
          <cell r="K4696" t="str">
            <v>-</v>
          </cell>
        </row>
        <row r="4697">
          <cell r="D4697" t="str">
            <v>Waktu siklus</v>
          </cell>
        </row>
        <row r="4699">
          <cell r="D4699" t="str">
            <v>- Waktu memuat dan membongkar</v>
          </cell>
          <cell r="I4699" t="str">
            <v>T1</v>
          </cell>
          <cell r="J4699">
            <v>60</v>
          </cell>
          <cell r="K4699" t="str">
            <v>menit</v>
          </cell>
          <cell r="L4699" t="str">
            <v>Lumpsum</v>
          </cell>
        </row>
        <row r="4700">
          <cell r="D4700" t="str">
            <v>- dan lain-lain ( termasuk mengatur dan menggeser)</v>
          </cell>
          <cell r="I4700" t="str">
            <v>T2</v>
          </cell>
          <cell r="J4700">
            <v>12</v>
          </cell>
          <cell r="K4700" t="str">
            <v>menit</v>
          </cell>
        </row>
        <row r="4701">
          <cell r="I4701" t="str">
            <v>Ts2</v>
          </cell>
          <cell r="J4701">
            <v>72</v>
          </cell>
          <cell r="K4701" t="str">
            <v>menit</v>
          </cell>
        </row>
        <row r="4703">
          <cell r="D4703" t="str">
            <v>Kap. Prod. / jam  =</v>
          </cell>
          <cell r="E4703" t="str">
            <v>V x p x Fa</v>
          </cell>
          <cell r="I4703" t="str">
            <v>Q2</v>
          </cell>
          <cell r="J4703">
            <v>16.000000000000004</v>
          </cell>
          <cell r="K4703" t="str">
            <v>M1/jam</v>
          </cell>
        </row>
        <row r="4704">
          <cell r="E4704" t="str">
            <v>Ts2</v>
          </cell>
          <cell r="I4704" t="str">
            <v>Q2</v>
          </cell>
        </row>
        <row r="4705">
          <cell r="D4705" t="str">
            <v>Koefisien Alat / M</v>
          </cell>
          <cell r="E4705" t="str">
            <v xml:space="preserve"> =  1  :  Q2</v>
          </cell>
          <cell r="J4705">
            <v>6.2499999999999986E-2</v>
          </cell>
          <cell r="K4705" t="str">
            <v>jam</v>
          </cell>
        </row>
        <row r="4707">
          <cell r="B4707" t="str">
            <v>2.c.</v>
          </cell>
          <cell r="D4707" t="str">
            <v>ALAT  BANTU</v>
          </cell>
        </row>
        <row r="4708">
          <cell r="D4708" t="str">
            <v>Diperlukan alat bantu untuk transportasi</v>
          </cell>
        </row>
        <row r="4709">
          <cell r="D4709" t="str">
            <v>- Tackle</v>
          </cell>
        </row>
        <row r="4710">
          <cell r="D4710" t="str">
            <v>- Tambang</v>
          </cell>
        </row>
        <row r="4711">
          <cell r="D4711" t="str">
            <v>- Alat kecil lainnya</v>
          </cell>
        </row>
        <row r="4713">
          <cell r="L4713" t="str">
            <v>Bersambung</v>
          </cell>
        </row>
        <row r="4714">
          <cell r="B4714" t="str">
            <v>ITEM PEMBAYARAN NO.</v>
          </cell>
          <cell r="E4714" t="str">
            <v>:  7.6 (10)c</v>
          </cell>
        </row>
        <row r="4715">
          <cell r="B4715" t="str">
            <v>JENIS PEKERJAAN</v>
          </cell>
          <cell r="E4715" t="str">
            <v>:  Pengadaan Tiang Pancang Beton Pracetak ukuran 22 x 22 x 22 cm</v>
          </cell>
        </row>
        <row r="4716">
          <cell r="B4716" t="str">
            <v>SATUAN PEMBAYARAN</v>
          </cell>
          <cell r="E4716" t="str">
            <v>:  M'</v>
          </cell>
        </row>
        <row r="4718">
          <cell r="B4718" t="str">
            <v>NO.</v>
          </cell>
          <cell r="D4718" t="str">
            <v>U R A I A N</v>
          </cell>
          <cell r="I4718" t="str">
            <v>KODE</v>
          </cell>
          <cell r="J4718" t="str">
            <v>KOEF.</v>
          </cell>
          <cell r="K4718" t="str">
            <v>SATUAN</v>
          </cell>
          <cell r="L4718" t="str">
            <v>KETERANGAN</v>
          </cell>
        </row>
        <row r="4721">
          <cell r="B4721" t="str">
            <v>3.</v>
          </cell>
          <cell r="D4721" t="str">
            <v>TENAGA</v>
          </cell>
        </row>
        <row r="4722">
          <cell r="D4722" t="str">
            <v>Produksi per hari  (unloading)  =  Q2 x Tk</v>
          </cell>
          <cell r="I4722" t="str">
            <v>Qt</v>
          </cell>
          <cell r="J4722">
            <v>112.00000000000003</v>
          </cell>
          <cell r="K4722" t="str">
            <v>M3</v>
          </cell>
        </row>
        <row r="4723">
          <cell r="D4723" t="str">
            <v>Kebutuhan tenaga  (di lokasi pekerjaan) :</v>
          </cell>
        </row>
        <row r="4724">
          <cell r="E4724" t="str">
            <v>- Mandor</v>
          </cell>
          <cell r="I4724" t="str">
            <v>M</v>
          </cell>
          <cell r="J4724">
            <v>1</v>
          </cell>
          <cell r="K4724" t="str">
            <v>orang</v>
          </cell>
        </row>
        <row r="4725">
          <cell r="E4725" t="str">
            <v>- Tukang</v>
          </cell>
          <cell r="I4725" t="str">
            <v>Tb</v>
          </cell>
          <cell r="J4725">
            <v>2</v>
          </cell>
          <cell r="K4725" t="str">
            <v>orang</v>
          </cell>
        </row>
        <row r="4726">
          <cell r="E4726" t="str">
            <v>- Pekerja</v>
          </cell>
          <cell r="I4726" t="str">
            <v>P</v>
          </cell>
          <cell r="J4726">
            <v>8</v>
          </cell>
          <cell r="K4726" t="str">
            <v>orang</v>
          </cell>
        </row>
        <row r="4728">
          <cell r="D4728" t="str">
            <v>Koefisien Tenaga / M3   :</v>
          </cell>
        </row>
        <row r="4729">
          <cell r="E4729" t="str">
            <v>-  Mandor</v>
          </cell>
          <cell r="F4729" t="str">
            <v>= (Tk x M) : Qt</v>
          </cell>
          <cell r="J4729">
            <v>6.2499999999999986E-2</v>
          </cell>
          <cell r="K4729" t="str">
            <v>jam</v>
          </cell>
        </row>
        <row r="4730">
          <cell r="E4730" t="str">
            <v>-  Tukang</v>
          </cell>
          <cell r="F4730" t="str">
            <v>= (Tk x Tb) : Qt</v>
          </cell>
          <cell r="J4730">
            <v>0.12499999999999997</v>
          </cell>
          <cell r="K4730" t="str">
            <v>jam</v>
          </cell>
        </row>
        <row r="4731">
          <cell r="E4731" t="str">
            <v>-  Pekerja</v>
          </cell>
          <cell r="F4731" t="str">
            <v>= (Tk x P) : Qt</v>
          </cell>
          <cell r="J4731">
            <v>0.49999999999999989</v>
          </cell>
          <cell r="K4731" t="str">
            <v>jam</v>
          </cell>
        </row>
        <row r="4734">
          <cell r="B4734" t="str">
            <v>4.</v>
          </cell>
          <cell r="D4734" t="str">
            <v>HARGA DASAR SATUAN UPAH, BAHAN DAN ALAT</v>
          </cell>
        </row>
        <row r="4735">
          <cell r="D4735" t="str">
            <v>Lihat lampiran.</v>
          </cell>
        </row>
        <row r="4756">
          <cell r="B4756" t="str">
            <v xml:space="preserve"> URAIAN ANALISA HARGA SATUAN</v>
          </cell>
        </row>
        <row r="4758">
          <cell r="B4758" t="str">
            <v>ITEM PEMBAYARAN NO.</v>
          </cell>
          <cell r="E4758" t="str">
            <v>:  7.6 (16)c</v>
          </cell>
        </row>
        <row r="4759">
          <cell r="B4759" t="str">
            <v>JENIS PEKERJAAN</v>
          </cell>
          <cell r="E4759" t="str">
            <v>:  Pemancangan Tiang Pancang Pracetak ukuran 22 x 22 x 22 cm</v>
          </cell>
        </row>
        <row r="4760">
          <cell r="B4760" t="str">
            <v>SATUAN PEMBAYARAN</v>
          </cell>
          <cell r="E4760" t="str">
            <v>:  M'</v>
          </cell>
        </row>
        <row r="4762">
          <cell r="B4762" t="str">
            <v>NO.</v>
          </cell>
          <cell r="D4762" t="str">
            <v>U R A I A N</v>
          </cell>
          <cell r="I4762" t="str">
            <v>KODE</v>
          </cell>
          <cell r="J4762" t="str">
            <v>KOEF.</v>
          </cell>
          <cell r="K4762" t="str">
            <v>SATUAN</v>
          </cell>
          <cell r="L4762" t="str">
            <v>KETERANGAN</v>
          </cell>
        </row>
        <row r="4764">
          <cell r="B4764" t="str">
            <v>I.</v>
          </cell>
          <cell r="D4764" t="str">
            <v>ASUMSI</v>
          </cell>
        </row>
        <row r="4765">
          <cell r="B4765">
            <v>1</v>
          </cell>
          <cell r="D4765" t="str">
            <v>Menggunakan alat (cara mekanik)</v>
          </cell>
        </row>
        <row r="4766">
          <cell r="B4766">
            <v>2</v>
          </cell>
          <cell r="D4766" t="str">
            <v>Lokasi pekerjaan : di lokasi</v>
          </cell>
        </row>
        <row r="4767">
          <cell r="B4767">
            <v>3</v>
          </cell>
          <cell r="D4767" t="str">
            <v>Jam kerja efektif per-hari</v>
          </cell>
          <cell r="I4767" t="str">
            <v>Tk</v>
          </cell>
          <cell r="J4767">
            <v>7</v>
          </cell>
          <cell r="K4767" t="str">
            <v>jam</v>
          </cell>
        </row>
        <row r="4768">
          <cell r="B4768">
            <v>4</v>
          </cell>
          <cell r="D4768" t="str">
            <v>Panjang Tiang</v>
          </cell>
          <cell r="I4768" t="str">
            <v>p</v>
          </cell>
          <cell r="J4768">
            <v>3</v>
          </cell>
          <cell r="K4768" t="str">
            <v>M</v>
          </cell>
        </row>
        <row r="4769">
          <cell r="B4769">
            <v>5</v>
          </cell>
          <cell r="D4769" t="str">
            <v>Ukuran Tiang sesuai keperluan</v>
          </cell>
        </row>
        <row r="4770">
          <cell r="B4770">
            <v>6</v>
          </cell>
          <cell r="D4770" t="str">
            <v>Pemakaian Kawat las dan alat Las utk penyambungan</v>
          </cell>
        </row>
        <row r="4771">
          <cell r="D4771" t="str">
            <v>termasuk dlm item Penyediaan Tiang Pancang Beton</v>
          </cell>
        </row>
        <row r="4774">
          <cell r="B4774" t="str">
            <v>II.</v>
          </cell>
          <cell r="D4774" t="str">
            <v>URUTAN KERJA</v>
          </cell>
        </row>
        <row r="4775">
          <cell r="B4775">
            <v>1</v>
          </cell>
          <cell r="D4775" t="str">
            <v>Material Tiang pancang yang telah siap ada dekat lokasi</v>
          </cell>
        </row>
        <row r="4776">
          <cell r="D4776" t="str">
            <v>pemancangan</v>
          </cell>
        </row>
        <row r="4777">
          <cell r="B4777">
            <v>2</v>
          </cell>
          <cell r="D4777" t="str">
            <v>Penyambungan dilakukan pada saat pemancangan</v>
          </cell>
        </row>
        <row r="4779">
          <cell r="B4779" t="str">
            <v>III.</v>
          </cell>
          <cell r="D4779" t="str">
            <v>PEMAKAIAN BAHAN, ALAT DAN TENAGA</v>
          </cell>
        </row>
        <row r="4781">
          <cell r="B4781" t="str">
            <v xml:space="preserve">   1.</v>
          </cell>
          <cell r="D4781" t="str">
            <v>BAHAN</v>
          </cell>
        </row>
        <row r="4782">
          <cell r="D4782" t="str">
            <v xml:space="preserve">Pemakaian bahan pada pekerjaan penyiapan </v>
          </cell>
        </row>
        <row r="4783">
          <cell r="D4783" t="str">
            <v>material tiang pancang</v>
          </cell>
        </row>
        <row r="4785">
          <cell r="B4785" t="str">
            <v>2.</v>
          </cell>
          <cell r="D4785" t="str">
            <v>ALAT</v>
          </cell>
        </row>
        <row r="4787">
          <cell r="B4787" t="str">
            <v>2.a</v>
          </cell>
          <cell r="D4787" t="str">
            <v>Crane on Track 10-15 Ton</v>
          </cell>
        </row>
        <row r="4788">
          <cell r="D4788" t="str">
            <v>Kapasitas</v>
          </cell>
          <cell r="I4788" t="str">
            <v>V1</v>
          </cell>
          <cell r="J4788">
            <v>1</v>
          </cell>
          <cell r="K4788" t="str">
            <v>Titik</v>
          </cell>
        </row>
        <row r="4789">
          <cell r="D4789" t="str">
            <v>Faktor Efisiensi alat</v>
          </cell>
          <cell r="I4789" t="str">
            <v>Fa</v>
          </cell>
          <cell r="J4789">
            <v>0.8</v>
          </cell>
          <cell r="K4789" t="str">
            <v>-</v>
          </cell>
        </row>
        <row r="4790">
          <cell r="D4790" t="str">
            <v>Waktu siklus</v>
          </cell>
        </row>
        <row r="4791">
          <cell r="D4791" t="str">
            <v>- Waktu penggeseran dan penyetelan tiang</v>
          </cell>
          <cell r="I4791" t="str">
            <v>T1</v>
          </cell>
          <cell r="J4791">
            <v>10</v>
          </cell>
          <cell r="K4791" t="str">
            <v>menit</v>
          </cell>
        </row>
        <row r="4792">
          <cell r="D4792" t="str">
            <v>- Waktu pemancangan sampai kalendering 3 cm</v>
          </cell>
          <cell r="I4792" t="str">
            <v>T2</v>
          </cell>
          <cell r="J4792">
            <v>20</v>
          </cell>
          <cell r="K4792" t="str">
            <v>menit</v>
          </cell>
        </row>
        <row r="4793">
          <cell r="D4793" t="str">
            <v>- Waktu penyambungan tiang</v>
          </cell>
          <cell r="I4793" t="str">
            <v>T3</v>
          </cell>
          <cell r="J4793">
            <v>8</v>
          </cell>
          <cell r="K4793" t="str">
            <v>menit</v>
          </cell>
        </row>
        <row r="4794">
          <cell r="I4794" t="str">
            <v>Ts1</v>
          </cell>
          <cell r="J4794">
            <v>38</v>
          </cell>
          <cell r="K4794" t="str">
            <v>menit</v>
          </cell>
        </row>
        <row r="4796">
          <cell r="D4796" t="str">
            <v>Kap. Prod. / jam  =</v>
          </cell>
          <cell r="E4796" t="str">
            <v>V1 x p x Fa</v>
          </cell>
          <cell r="I4796" t="str">
            <v>Q1</v>
          </cell>
          <cell r="J4796">
            <v>3.7894736842105274</v>
          </cell>
          <cell r="K4796" t="str">
            <v>M1/jam</v>
          </cell>
        </row>
        <row r="4797">
          <cell r="E4797" t="str">
            <v>Ts1</v>
          </cell>
        </row>
        <row r="4798">
          <cell r="D4798" t="str">
            <v xml:space="preserve">Koefisien Alat / m' </v>
          </cell>
          <cell r="E4798" t="str">
            <v>= 1 : Q1</v>
          </cell>
          <cell r="J4798">
            <v>0.26379999999999998</v>
          </cell>
          <cell r="K4798" t="str">
            <v>Jam</v>
          </cell>
        </row>
        <row r="4800">
          <cell r="B4800" t="str">
            <v>2.b</v>
          </cell>
          <cell r="D4800" t="str">
            <v>PILE DRIVER HAMMER</v>
          </cell>
        </row>
        <row r="4801">
          <cell r="D4801" t="str">
            <v>Kapasitas</v>
          </cell>
          <cell r="I4801" t="str">
            <v>V2</v>
          </cell>
          <cell r="J4801">
            <v>1</v>
          </cell>
          <cell r="K4801" t="str">
            <v>Titik</v>
          </cell>
        </row>
        <row r="4802">
          <cell r="D4802" t="str">
            <v>Faktor Efisiensi alat</v>
          </cell>
          <cell r="I4802" t="str">
            <v>Fa</v>
          </cell>
          <cell r="J4802">
            <v>0.8</v>
          </cell>
          <cell r="K4802" t="str">
            <v>-</v>
          </cell>
        </row>
        <row r="4803">
          <cell r="D4803" t="str">
            <v>Waktu siklus</v>
          </cell>
        </row>
        <row r="4804">
          <cell r="D4804" t="str">
            <v>- Waktu pemancangan sampai kalendering 3 cm</v>
          </cell>
          <cell r="I4804" t="str">
            <v>Ts2</v>
          </cell>
          <cell r="J4804">
            <v>20</v>
          </cell>
          <cell r="K4804" t="str">
            <v>menit</v>
          </cell>
        </row>
        <row r="4806">
          <cell r="D4806" t="str">
            <v>Kap. Prod. / jam  =</v>
          </cell>
          <cell r="E4806" t="str">
            <v>V2 x p x Fa</v>
          </cell>
          <cell r="I4806" t="str">
            <v>Q1</v>
          </cell>
          <cell r="J4806">
            <v>7.2000000000000011</v>
          </cell>
          <cell r="K4806" t="str">
            <v>M1/jam</v>
          </cell>
        </row>
        <row r="4807">
          <cell r="E4807" t="str">
            <v>Ts2</v>
          </cell>
        </row>
        <row r="4808">
          <cell r="D4808" t="str">
            <v xml:space="preserve">Koefisien Alat / m' </v>
          </cell>
          <cell r="E4808" t="str">
            <v>= 1 : Q1</v>
          </cell>
          <cell r="J4808">
            <v>0.13880000000000001</v>
          </cell>
          <cell r="K4808" t="str">
            <v>Jam</v>
          </cell>
        </row>
        <row r="4811">
          <cell r="B4811" t="str">
            <v>2.b.</v>
          </cell>
          <cell r="D4811" t="str">
            <v>ALAT  BANTU</v>
          </cell>
        </row>
        <row r="4812">
          <cell r="D4812" t="str">
            <v>Diperlukan alat bantu kecil selama penyetelan dan</v>
          </cell>
          <cell r="L4812" t="str">
            <v>Lumpsum</v>
          </cell>
        </row>
        <row r="4813">
          <cell r="D4813" t="str">
            <v xml:space="preserve">    penyambungan</v>
          </cell>
        </row>
        <row r="4814">
          <cell r="D4814" t="str">
            <v>- Rantai/sling baja</v>
          </cell>
        </row>
        <row r="4818">
          <cell r="L4818" t="str">
            <v>Bersambung</v>
          </cell>
        </row>
        <row r="4819">
          <cell r="B4819" t="str">
            <v xml:space="preserve"> URAIAN ANALISA HARGA SATUAN</v>
          </cell>
        </row>
        <row r="4821">
          <cell r="B4821" t="str">
            <v>ITEM PEMBAYARAN NO.</v>
          </cell>
          <cell r="E4821" t="str">
            <v>:  7.6 (16)c</v>
          </cell>
        </row>
        <row r="4822">
          <cell r="B4822" t="str">
            <v>JENIS PEKERJAAN</v>
          </cell>
          <cell r="E4822" t="str">
            <v>:  Pemancangan Tiang Pancang Pracetak ukuran 22 x 22 x 22 cm</v>
          </cell>
        </row>
        <row r="4823">
          <cell r="B4823" t="str">
            <v>SATUAN PEMBAYARAN</v>
          </cell>
          <cell r="E4823" t="str">
            <v>:  M'</v>
          </cell>
        </row>
        <row r="4825">
          <cell r="B4825" t="str">
            <v>NO.</v>
          </cell>
          <cell r="D4825" t="str">
            <v>U R A I A N</v>
          </cell>
          <cell r="I4825" t="str">
            <v>KODE</v>
          </cell>
          <cell r="J4825" t="str">
            <v>KOEF.</v>
          </cell>
          <cell r="K4825" t="str">
            <v>SATUAN</v>
          </cell>
          <cell r="L4825" t="str">
            <v>KETERANGAN</v>
          </cell>
        </row>
        <row r="4827">
          <cell r="B4827" t="str">
            <v>3.</v>
          </cell>
          <cell r="D4827" t="str">
            <v>TENAGA</v>
          </cell>
        </row>
        <row r="4828">
          <cell r="D4828" t="str">
            <v>Produksi Tiang dalam 1 hari</v>
          </cell>
          <cell r="F4828" t="str">
            <v>= Tk x Q1</v>
          </cell>
          <cell r="I4828" t="str">
            <v>Qt</v>
          </cell>
          <cell r="J4828">
            <v>26.526315789473692</v>
          </cell>
          <cell r="K4828" t="str">
            <v>M'</v>
          </cell>
        </row>
        <row r="4829">
          <cell r="D4829" t="str">
            <v>Kebutuhan tenaga tambahan di lokasi ::</v>
          </cell>
        </row>
        <row r="4830">
          <cell r="E4830" t="str">
            <v>- Mandor</v>
          </cell>
          <cell r="I4830" t="str">
            <v>M</v>
          </cell>
          <cell r="J4830">
            <v>1</v>
          </cell>
          <cell r="K4830" t="str">
            <v>orang</v>
          </cell>
        </row>
        <row r="4831">
          <cell r="E4831" t="str">
            <v>- Tukang</v>
          </cell>
          <cell r="I4831" t="str">
            <v>Tb</v>
          </cell>
          <cell r="J4831">
            <v>1</v>
          </cell>
          <cell r="K4831" t="str">
            <v>orang</v>
          </cell>
        </row>
        <row r="4832">
          <cell r="E4832" t="str">
            <v>- Pekerja</v>
          </cell>
          <cell r="I4832" t="str">
            <v>P</v>
          </cell>
          <cell r="J4832">
            <v>4</v>
          </cell>
          <cell r="K4832" t="str">
            <v>orang</v>
          </cell>
        </row>
        <row r="4834">
          <cell r="D4834" t="str">
            <v>Koefisien Tenaga / M3   :</v>
          </cell>
        </row>
        <row r="4835">
          <cell r="E4835" t="str">
            <v>-  Mandor</v>
          </cell>
          <cell r="F4835" t="str">
            <v xml:space="preserve"> = ( Tk x M ) : Qt</v>
          </cell>
          <cell r="J4835">
            <v>0.26379999999999998</v>
          </cell>
          <cell r="K4835" t="str">
            <v>jam</v>
          </cell>
        </row>
        <row r="4836">
          <cell r="E4836" t="str">
            <v>-  Tukang</v>
          </cell>
          <cell r="F4836" t="str">
            <v xml:space="preserve"> = ( Tk x Tb ) : Qt</v>
          </cell>
          <cell r="J4836">
            <v>0.26379999999999998</v>
          </cell>
          <cell r="K4836" t="str">
            <v>jam</v>
          </cell>
        </row>
        <row r="4837">
          <cell r="E4837" t="str">
            <v>-  Pekerja</v>
          </cell>
          <cell r="F4837" t="str">
            <v xml:space="preserve"> = ( Tk x P ) : Qt</v>
          </cell>
          <cell r="J4837">
            <v>1.0555000000000001</v>
          </cell>
          <cell r="K4837" t="str">
            <v>jam</v>
          </cell>
        </row>
        <row r="4840">
          <cell r="B4840" t="str">
            <v>4.</v>
          </cell>
          <cell r="D4840" t="str">
            <v>HARGA DASAR SATUAN UPAH, BAHAN DAN ALAT</v>
          </cell>
        </row>
        <row r="4841">
          <cell r="D4841" t="str">
            <v>Lihat lampiran.</v>
          </cell>
        </row>
        <row r="4869">
          <cell r="B4869" t="str">
            <v xml:space="preserve"> URAIAN ANALISA HARGA SATUAN</v>
          </cell>
        </row>
        <row r="4870">
          <cell r="B4870" t="str">
            <v>ITEM PEMBAYARAN NO.</v>
          </cell>
          <cell r="E4870" t="str">
            <v xml:space="preserve">:  7.7 (3) </v>
          </cell>
        </row>
        <row r="4871">
          <cell r="B4871" t="str">
            <v>JENIS PEKERJAAN</v>
          </cell>
          <cell r="E4871" t="str">
            <v>:  Penyediaan Dinding Sumuran Silinder Dia. 350 cm</v>
          </cell>
        </row>
        <row r="4872">
          <cell r="B4872" t="str">
            <v>SATUAN PEMBAYARAN</v>
          </cell>
          <cell r="E4872" t="str">
            <v>:  M1</v>
          </cell>
        </row>
        <row r="4874">
          <cell r="B4874" t="str">
            <v>NO.</v>
          </cell>
          <cell r="D4874" t="str">
            <v>U R A I A N</v>
          </cell>
          <cell r="I4874" t="str">
            <v>KODE</v>
          </cell>
          <cell r="J4874" t="str">
            <v>KOEF.</v>
          </cell>
          <cell r="K4874" t="str">
            <v>SATUAN</v>
          </cell>
          <cell r="L4874" t="str">
            <v>KETERANGAN</v>
          </cell>
        </row>
        <row r="4876">
          <cell r="B4876" t="str">
            <v>I.</v>
          </cell>
          <cell r="D4876" t="str">
            <v>ASUMSI</v>
          </cell>
        </row>
        <row r="4877">
          <cell r="B4877">
            <v>1</v>
          </cell>
          <cell r="D4877" t="str">
            <v>Pekerjaan dilakukan secara mekanik/manual</v>
          </cell>
        </row>
        <row r="4878">
          <cell r="B4878">
            <v>2</v>
          </cell>
          <cell r="D4878" t="str">
            <v>Lokasi pekerjaan : sekitar jembatan</v>
          </cell>
        </row>
        <row r="4879">
          <cell r="B4879">
            <v>3</v>
          </cell>
          <cell r="D4879" t="str">
            <v>Diameter bagian luar Caison</v>
          </cell>
          <cell r="I4879" t="str">
            <v>d</v>
          </cell>
          <cell r="J4879">
            <v>3.5</v>
          </cell>
          <cell r="K4879" t="str">
            <v>M</v>
          </cell>
        </row>
        <row r="4880">
          <cell r="B4880">
            <v>4</v>
          </cell>
          <cell r="D4880" t="str">
            <v>Jarak rata-rata Base Camp ke lokasi pekerjaan</v>
          </cell>
          <cell r="I4880" t="str">
            <v>L</v>
          </cell>
          <cell r="J4880">
            <v>45.71</v>
          </cell>
          <cell r="K4880" t="str">
            <v>Km</v>
          </cell>
        </row>
        <row r="4881">
          <cell r="B4881">
            <v>5</v>
          </cell>
          <cell r="D4881" t="str">
            <v>Jam kerja efektif per-hari</v>
          </cell>
          <cell r="I4881" t="str">
            <v>Tk</v>
          </cell>
          <cell r="J4881">
            <v>7</v>
          </cell>
          <cell r="K4881" t="str">
            <v>Jam</v>
          </cell>
        </row>
        <row r="4882">
          <cell r="B4882">
            <v>6</v>
          </cell>
          <cell r="D4882" t="str">
            <v>Tebal Caison</v>
          </cell>
          <cell r="I4882" t="str">
            <v>t</v>
          </cell>
          <cell r="J4882">
            <v>0.25</v>
          </cell>
          <cell r="K4882" t="str">
            <v>M</v>
          </cell>
        </row>
        <row r="4883">
          <cell r="B4883">
            <v>7</v>
          </cell>
          <cell r="D4883" t="str">
            <v>Kebutuhan baja tulangan</v>
          </cell>
          <cell r="I4883" t="str">
            <v>Mb</v>
          </cell>
          <cell r="J4883">
            <v>198</v>
          </cell>
          <cell r="K4883" t="str">
            <v xml:space="preserve"> Kg/M3</v>
          </cell>
        </row>
        <row r="4885">
          <cell r="B4885" t="str">
            <v>II.</v>
          </cell>
          <cell r="D4885" t="str">
            <v>URUTAN KERJA</v>
          </cell>
        </row>
        <row r="4886">
          <cell r="B4886">
            <v>1</v>
          </cell>
          <cell r="D4886" t="str">
            <v>Caison dicetak di Lokasi</v>
          </cell>
        </row>
        <row r="4887">
          <cell r="B4887">
            <v>2</v>
          </cell>
          <cell r="D4887" t="str">
            <v xml:space="preserve">Pengecoran dengan Beton K 250 berdasarkan </v>
          </cell>
        </row>
        <row r="4888">
          <cell r="D4888" t="str">
            <v>analisa item pekerjaan ybs</v>
          </cell>
        </row>
        <row r="4889">
          <cell r="B4889">
            <v>3</v>
          </cell>
          <cell r="D4889" t="str">
            <v>Sekelompok pekerja akan mengerjakan pekerjaan</v>
          </cell>
        </row>
        <row r="4890">
          <cell r="D4890" t="str">
            <v>dengan cara manual dengan menggunakan alat bantu</v>
          </cell>
        </row>
        <row r="4892">
          <cell r="B4892" t="str">
            <v>III.</v>
          </cell>
          <cell r="D4892" t="str">
            <v>PEMAKAIAN BAHAN, ALAT DAN TENAGA</v>
          </cell>
        </row>
        <row r="4893">
          <cell r="B4893" t="str">
            <v xml:space="preserve">   1.</v>
          </cell>
          <cell r="D4893" t="str">
            <v>BAHAN</v>
          </cell>
        </row>
        <row r="4894">
          <cell r="D4894" t="str">
            <v>Kebutuhan bahan untuk 1 M' Caison</v>
          </cell>
        </row>
        <row r="4896">
          <cell r="D4896" t="str">
            <v>- Beton K-250</v>
          </cell>
          <cell r="E4896" t="str">
            <v>= { Phi {(d/2)^2 - {(d-t)/2}^2)}</v>
          </cell>
          <cell r="J4896">
            <v>1.3253999999999999</v>
          </cell>
          <cell r="K4896" t="str">
            <v>M3</v>
          </cell>
        </row>
        <row r="4897">
          <cell r="D4897" t="str">
            <v>- Baja Tulangan</v>
          </cell>
          <cell r="E4897" t="str">
            <v>= (M37 x Mb)</v>
          </cell>
          <cell r="J4897">
            <v>262.4212</v>
          </cell>
          <cell r="K4897" t="str">
            <v>Kg</v>
          </cell>
        </row>
        <row r="4898">
          <cell r="D4898" t="str">
            <v>- Kayu Bekisting = (2 x phi x (d/2) x 1 x 0.025 x 2 x 1.5)</v>
          </cell>
          <cell r="J4898">
            <v>0.82469999999999999</v>
          </cell>
          <cell r="K4898" t="str">
            <v>M3</v>
          </cell>
        </row>
        <row r="4899">
          <cell r="D4899" t="str">
            <v xml:space="preserve">- Paku </v>
          </cell>
          <cell r="J4899">
            <v>3</v>
          </cell>
          <cell r="K4899" t="str">
            <v>Kg</v>
          </cell>
        </row>
        <row r="4901">
          <cell r="B4901" t="str">
            <v xml:space="preserve">   2.</v>
          </cell>
          <cell r="D4901" t="str">
            <v>ALAT</v>
          </cell>
        </row>
        <row r="4902">
          <cell r="D4902" t="str">
            <v>ALAT  BANTU</v>
          </cell>
        </row>
        <row r="4903">
          <cell r="D4903" t="str">
            <v>Diperlukan alat-alat bantu kecil</v>
          </cell>
        </row>
        <row r="4904">
          <cell r="D4904" t="str">
            <v>- Sekop    =         2   buah</v>
          </cell>
        </row>
        <row r="4905">
          <cell r="D4905" t="str">
            <v>- Alat-alat kecil lain</v>
          </cell>
        </row>
        <row r="4907">
          <cell r="B4907" t="str">
            <v xml:space="preserve">   3.</v>
          </cell>
          <cell r="D4907" t="str">
            <v>TENAGA</v>
          </cell>
        </row>
        <row r="4908">
          <cell r="D4908" t="str">
            <v>Produksi Caison / hari</v>
          </cell>
          <cell r="I4908" t="str">
            <v>Qt</v>
          </cell>
          <cell r="J4908">
            <v>5</v>
          </cell>
          <cell r="K4908" t="str">
            <v>M'</v>
          </cell>
        </row>
        <row r="4909">
          <cell r="D4909" t="str">
            <v>Kebutuhan tenaga tambahan :</v>
          </cell>
        </row>
        <row r="4910">
          <cell r="E4910" t="str">
            <v>- Pekerja</v>
          </cell>
          <cell r="I4910" t="str">
            <v>P</v>
          </cell>
          <cell r="J4910">
            <v>8</v>
          </cell>
          <cell r="K4910" t="str">
            <v>orang</v>
          </cell>
        </row>
        <row r="4911">
          <cell r="E4911" t="str">
            <v>- Tukang</v>
          </cell>
          <cell r="I4911" t="str">
            <v>T</v>
          </cell>
          <cell r="J4911">
            <v>3</v>
          </cell>
          <cell r="K4911" t="str">
            <v>orang</v>
          </cell>
        </row>
        <row r="4912">
          <cell r="E4912" t="str">
            <v>- Mandor</v>
          </cell>
          <cell r="I4912" t="str">
            <v>M</v>
          </cell>
          <cell r="J4912">
            <v>1</v>
          </cell>
          <cell r="K4912" t="str">
            <v>orang</v>
          </cell>
        </row>
        <row r="4914">
          <cell r="D4914" t="str">
            <v>Koefisien tenaga / M'   :</v>
          </cell>
        </row>
        <row r="4915">
          <cell r="E4915" t="str">
            <v>- Pekerja</v>
          </cell>
          <cell r="G4915" t="str">
            <v>= (Tk x P) : Qt</v>
          </cell>
          <cell r="J4915">
            <v>11.2</v>
          </cell>
          <cell r="K4915" t="str">
            <v>jam</v>
          </cell>
        </row>
        <row r="4916">
          <cell r="E4916" t="str">
            <v>- Tukang</v>
          </cell>
          <cell r="G4916" t="str">
            <v>= (Tk x T) : Qt</v>
          </cell>
          <cell r="J4916">
            <v>4.2</v>
          </cell>
          <cell r="K4916" t="str">
            <v>jam</v>
          </cell>
        </row>
        <row r="4917">
          <cell r="E4917" t="str">
            <v>- Mandor</v>
          </cell>
          <cell r="G4917" t="str">
            <v>= (Tk x M) : Qt</v>
          </cell>
          <cell r="J4917">
            <v>1.4</v>
          </cell>
          <cell r="K4917" t="str">
            <v>jam</v>
          </cell>
        </row>
        <row r="4919">
          <cell r="B4919" t="str">
            <v>4.</v>
          </cell>
          <cell r="D4919" t="str">
            <v>HARGA DASAR SATUAN UPAH, BAHAN DAN ALAT</v>
          </cell>
        </row>
        <row r="4920">
          <cell r="D4920" t="str">
            <v>Lihat lampiran.</v>
          </cell>
        </row>
        <row r="4930">
          <cell r="B4930" t="str">
            <v xml:space="preserve"> URAIAN ANALISA HARGA SATUAN</v>
          </cell>
        </row>
        <row r="4931">
          <cell r="B4931" t="str">
            <v>ITEM PEMBAYARAN NO.</v>
          </cell>
          <cell r="E4931" t="str">
            <v xml:space="preserve">:  7.7 (7) </v>
          </cell>
        </row>
        <row r="4932">
          <cell r="B4932" t="str">
            <v>JENIS PEKERJAAN</v>
          </cell>
          <cell r="E4932" t="str">
            <v>:  Penurunan Dinding Sumuran Silinder Dia. 350 cm</v>
          </cell>
        </row>
        <row r="4933">
          <cell r="B4933" t="str">
            <v>SATUAN PEMBAYARAN</v>
          </cell>
          <cell r="E4933" t="str">
            <v>:  M1</v>
          </cell>
        </row>
        <row r="4935">
          <cell r="B4935" t="str">
            <v>NO.</v>
          </cell>
          <cell r="D4935" t="str">
            <v>U R A I A N</v>
          </cell>
          <cell r="I4935" t="str">
            <v>KODE</v>
          </cell>
          <cell r="J4935" t="str">
            <v>KOEF.</v>
          </cell>
          <cell r="K4935" t="str">
            <v>SATUAN</v>
          </cell>
          <cell r="L4935" t="str">
            <v>KETERANGAN</v>
          </cell>
        </row>
        <row r="4937">
          <cell r="B4937" t="str">
            <v>I.</v>
          </cell>
          <cell r="D4937" t="str">
            <v>ASUMSI</v>
          </cell>
        </row>
        <row r="4938">
          <cell r="B4938">
            <v>1</v>
          </cell>
          <cell r="D4938" t="str">
            <v>Pekerjaan dilakukan secara mekanik/manual</v>
          </cell>
        </row>
        <row r="4939">
          <cell r="B4939">
            <v>2</v>
          </cell>
          <cell r="D4939" t="str">
            <v>Lokasi pekerjaan : sekitar jembatan</v>
          </cell>
        </row>
        <row r="4940">
          <cell r="B4940">
            <v>3</v>
          </cell>
          <cell r="D4940" t="str">
            <v>Diameter bagian luar Caison</v>
          </cell>
          <cell r="I4940" t="str">
            <v>d</v>
          </cell>
          <cell r="J4940">
            <v>3.5</v>
          </cell>
          <cell r="K4940" t="str">
            <v>M</v>
          </cell>
        </row>
        <row r="4941">
          <cell r="B4941">
            <v>4</v>
          </cell>
          <cell r="D4941" t="str">
            <v>Jarak rata-rata Base Camp ke lokasi pekerjaan</v>
          </cell>
          <cell r="I4941" t="str">
            <v>L</v>
          </cell>
          <cell r="J4941">
            <v>45.71</v>
          </cell>
          <cell r="K4941" t="str">
            <v>Km</v>
          </cell>
        </row>
        <row r="4942">
          <cell r="B4942">
            <v>5</v>
          </cell>
          <cell r="D4942" t="str">
            <v>Jam kerja efektif per-hari</v>
          </cell>
          <cell r="I4942" t="str">
            <v>Tk</v>
          </cell>
          <cell r="J4942">
            <v>7</v>
          </cell>
          <cell r="K4942" t="str">
            <v>Jam</v>
          </cell>
        </row>
        <row r="4943">
          <cell r="B4943">
            <v>6</v>
          </cell>
          <cell r="D4943" t="str">
            <v>Tebal Caison</v>
          </cell>
          <cell r="I4943" t="str">
            <v>t</v>
          </cell>
          <cell r="J4943">
            <v>0.25</v>
          </cell>
          <cell r="K4943" t="str">
            <v>M</v>
          </cell>
        </row>
        <row r="4944">
          <cell r="B4944">
            <v>7</v>
          </cell>
          <cell r="D4944" t="str">
            <v>Banyak Galian pada Caison / M'</v>
          </cell>
          <cell r="I4944" t="str">
            <v>Vt</v>
          </cell>
          <cell r="J4944">
            <v>9.6211275016187408</v>
          </cell>
          <cell r="K4944" t="str">
            <v>M3</v>
          </cell>
        </row>
        <row r="4945">
          <cell r="B4945">
            <v>8</v>
          </cell>
          <cell r="D4945" t="str">
            <v>Faktor pengembangan bahan</v>
          </cell>
          <cell r="I4945" t="str">
            <v>Fk</v>
          </cell>
          <cell r="J4945">
            <v>1.2</v>
          </cell>
          <cell r="K4945" t="str">
            <v>-</v>
          </cell>
        </row>
        <row r="4947">
          <cell r="B4947" t="str">
            <v>II.</v>
          </cell>
          <cell r="D4947" t="str">
            <v>URUTAN KERJA</v>
          </cell>
        </row>
        <row r="4948">
          <cell r="B4948">
            <v>1</v>
          </cell>
          <cell r="D4948" t="str">
            <v>Penggalian dilakukan dengan menggunakan Excavator</v>
          </cell>
        </row>
        <row r="4949">
          <cell r="D4949" t="str">
            <v>dan tenaga manusia. Excavator menuangkan material</v>
          </cell>
        </row>
        <row r="4950">
          <cell r="D4950" t="str">
            <v>hasil galian kedalam Dump Truck</v>
          </cell>
        </row>
        <row r="4951">
          <cell r="B4951">
            <v>2</v>
          </cell>
          <cell r="D4951" t="str">
            <v>Dump Truck membuang material hasil galian keluar</v>
          </cell>
        </row>
        <row r="4952">
          <cell r="D4952" t="str">
            <v>lokasi jalan sejauh</v>
          </cell>
          <cell r="I4952" t="str">
            <v>Lb</v>
          </cell>
          <cell r="J4952">
            <v>0.5</v>
          </cell>
          <cell r="K4952" t="str">
            <v>Km</v>
          </cell>
        </row>
        <row r="4954">
          <cell r="B4954" t="str">
            <v>III.</v>
          </cell>
          <cell r="D4954" t="str">
            <v>PEMAKAIAN BAHAN, ALAT DAN TENAGA</v>
          </cell>
        </row>
        <row r="4955">
          <cell r="B4955" t="str">
            <v xml:space="preserve">   1.</v>
          </cell>
          <cell r="D4955" t="str">
            <v>BAHAN</v>
          </cell>
        </row>
        <row r="4956">
          <cell r="D4956" t="str">
            <v>Tidak ada bahan yang diperlukan</v>
          </cell>
        </row>
        <row r="4958">
          <cell r="B4958" t="str">
            <v xml:space="preserve">   2.</v>
          </cell>
          <cell r="D4958" t="str">
            <v>ALAT</v>
          </cell>
        </row>
        <row r="4959">
          <cell r="B4959" t="str">
            <v xml:space="preserve">   2.a.</v>
          </cell>
          <cell r="D4959" t="str">
            <v>EXCAVATOR</v>
          </cell>
        </row>
        <row r="4960">
          <cell r="D4960" t="str">
            <v>Kapasitas Bucket</v>
          </cell>
          <cell r="I4960" t="str">
            <v>V</v>
          </cell>
          <cell r="J4960">
            <v>0.5</v>
          </cell>
          <cell r="K4960" t="str">
            <v>M3</v>
          </cell>
        </row>
        <row r="4961">
          <cell r="D4961" t="str">
            <v>Faktor Bucket</v>
          </cell>
          <cell r="I4961" t="str">
            <v>Fb</v>
          </cell>
          <cell r="J4961">
            <v>0.8</v>
          </cell>
          <cell r="K4961" t="str">
            <v>-</v>
          </cell>
        </row>
        <row r="4962">
          <cell r="D4962" t="str">
            <v>Faktor  Efisiensi alat</v>
          </cell>
          <cell r="I4962" t="str">
            <v>Fa</v>
          </cell>
          <cell r="J4962">
            <v>0.8</v>
          </cell>
          <cell r="K4962" t="str">
            <v>-</v>
          </cell>
        </row>
        <row r="4964">
          <cell r="D4964" t="str">
            <v>Waktu siklus</v>
          </cell>
          <cell r="I4964" t="str">
            <v>Ts1</v>
          </cell>
          <cell r="K4964" t="str">
            <v>menit</v>
          </cell>
        </row>
        <row r="4965">
          <cell r="D4965" t="str">
            <v>- Menggali / memuat</v>
          </cell>
          <cell r="I4965" t="str">
            <v>T1</v>
          </cell>
          <cell r="J4965">
            <v>10</v>
          </cell>
          <cell r="K4965" t="str">
            <v>menit</v>
          </cell>
        </row>
        <row r="4966">
          <cell r="D4966" t="str">
            <v>- Lain-lain</v>
          </cell>
          <cell r="I4966" t="str">
            <v>T2</v>
          </cell>
          <cell r="J4966">
            <v>2</v>
          </cell>
          <cell r="K4966" t="str">
            <v>menit</v>
          </cell>
        </row>
        <row r="4967">
          <cell r="I4967" t="str">
            <v>Ts1</v>
          </cell>
          <cell r="J4967">
            <v>12</v>
          </cell>
          <cell r="K4967" t="str">
            <v>menit</v>
          </cell>
        </row>
        <row r="4969">
          <cell r="D4969" t="str">
            <v>Kap. Prod. / jam =</v>
          </cell>
          <cell r="E4969" t="str">
            <v>V  x Fb x Fa x 60</v>
          </cell>
          <cell r="I4969" t="str">
            <v>Q1</v>
          </cell>
          <cell r="J4969">
            <v>1.3333333333333337</v>
          </cell>
          <cell r="K4969" t="str">
            <v>M3/Jam</v>
          </cell>
        </row>
        <row r="4970">
          <cell r="E4970" t="str">
            <v>Ts1 x Fk</v>
          </cell>
          <cell r="I4970" t="str">
            <v>Q1</v>
          </cell>
          <cell r="J4970">
            <v>0.13858389602559598</v>
          </cell>
          <cell r="K4970" t="str">
            <v>M'/Jam</v>
          </cell>
        </row>
        <row r="4972">
          <cell r="D4972" t="str">
            <v>Koefisien Alat / M'</v>
          </cell>
          <cell r="E4972" t="str">
            <v xml:space="preserve"> =  1  :  Q1</v>
          </cell>
          <cell r="J4972">
            <v>7.2158456262140538</v>
          </cell>
          <cell r="K4972" t="str">
            <v>Jam</v>
          </cell>
        </row>
        <row r="4974">
          <cell r="B4974" t="str">
            <v xml:space="preserve">   2.b.</v>
          </cell>
          <cell r="D4974" t="str">
            <v>DUMP TRUCK</v>
          </cell>
        </row>
        <row r="4975">
          <cell r="D4975" t="str">
            <v>Kapasitas bak</v>
          </cell>
          <cell r="I4975" t="str">
            <v>V</v>
          </cell>
          <cell r="J4975">
            <v>4</v>
          </cell>
          <cell r="K4975" t="str">
            <v>M3</v>
          </cell>
        </row>
        <row r="4976">
          <cell r="D4976" t="str">
            <v>Faktor  efisiensi alat</v>
          </cell>
          <cell r="I4976" t="str">
            <v>Fa</v>
          </cell>
          <cell r="J4976">
            <v>0.8</v>
          </cell>
          <cell r="K4976" t="str">
            <v>-</v>
          </cell>
        </row>
        <row r="4977">
          <cell r="D4977" t="str">
            <v>Kecepatan rata-rata bermuatan</v>
          </cell>
          <cell r="I4977" t="str">
            <v>v1</v>
          </cell>
          <cell r="J4977">
            <v>45</v>
          </cell>
          <cell r="K4977" t="str">
            <v>KM/Jam</v>
          </cell>
        </row>
        <row r="4978">
          <cell r="D4978" t="str">
            <v>Kecepatan rata-rata kosong</v>
          </cell>
          <cell r="I4978" t="str">
            <v>v2</v>
          </cell>
          <cell r="J4978">
            <v>60</v>
          </cell>
          <cell r="K4978" t="str">
            <v>KM/Jam</v>
          </cell>
        </row>
        <row r="4979">
          <cell r="D4979" t="str">
            <v>Waktu  siklus</v>
          </cell>
          <cell r="I4979" t="str">
            <v>Ts2</v>
          </cell>
          <cell r="K4979" t="str">
            <v>menit</v>
          </cell>
        </row>
        <row r="4980">
          <cell r="D4980" t="str">
            <v>- Waktu tempuh isi</v>
          </cell>
          <cell r="F4980" t="str">
            <v>=   (L  :  v1)  x  60</v>
          </cell>
          <cell r="I4980" t="str">
            <v>T1</v>
          </cell>
          <cell r="J4980">
            <v>0.66666666666666674</v>
          </cell>
          <cell r="K4980" t="str">
            <v>menit</v>
          </cell>
        </row>
        <row r="4981">
          <cell r="D4981" t="str">
            <v>- Waktu tempuh kosong</v>
          </cell>
          <cell r="F4981" t="str">
            <v>=   (L  :  v2)  x  60</v>
          </cell>
          <cell r="I4981" t="str">
            <v>T2</v>
          </cell>
          <cell r="J4981">
            <v>0.5</v>
          </cell>
          <cell r="K4981" t="str">
            <v>menit</v>
          </cell>
        </row>
        <row r="4982">
          <cell r="D4982" t="str">
            <v>- Waktu muat</v>
          </cell>
          <cell r="F4982" t="str">
            <v>=   (V  :  Q1) x 60</v>
          </cell>
          <cell r="I4982" t="str">
            <v>T3</v>
          </cell>
          <cell r="J4982">
            <v>179.99999999999994</v>
          </cell>
          <cell r="K4982" t="str">
            <v>menit</v>
          </cell>
        </row>
        <row r="4983">
          <cell r="D4983" t="str">
            <v>- Dump, dan lain-lain</v>
          </cell>
          <cell r="I4983" t="str">
            <v>T4</v>
          </cell>
          <cell r="J4983">
            <v>2</v>
          </cell>
          <cell r="K4983" t="str">
            <v>menit</v>
          </cell>
        </row>
        <row r="4984">
          <cell r="I4984" t="str">
            <v>Ts2</v>
          </cell>
          <cell r="J4984">
            <v>183.1666666666666</v>
          </cell>
          <cell r="K4984" t="str">
            <v>menit</v>
          </cell>
        </row>
        <row r="4986">
          <cell r="D4986" t="str">
            <v>Kapasitas Produksi / Jam   =</v>
          </cell>
          <cell r="F4986" t="str">
            <v>V x Fa x 60</v>
          </cell>
          <cell r="I4986" t="str">
            <v>Q2</v>
          </cell>
          <cell r="J4986">
            <v>0.87352138307552352</v>
          </cell>
          <cell r="K4986" t="str">
            <v xml:space="preserve">M3/Jam </v>
          </cell>
        </row>
        <row r="4987">
          <cell r="F4987" t="str">
            <v xml:space="preserve">    Fk x Ts2</v>
          </cell>
          <cell r="I4987" t="str">
            <v>Q2</v>
          </cell>
          <cell r="J4987">
            <v>0.39079199739620485</v>
          </cell>
          <cell r="K4987" t="str">
            <v xml:space="preserve">M'/Jam </v>
          </cell>
        </row>
        <row r="4991">
          <cell r="B4991" t="str">
            <v>ITEM PEMBAYARAN NO.</v>
          </cell>
          <cell r="E4991" t="str">
            <v xml:space="preserve">:  7.7 (7) </v>
          </cell>
        </row>
        <row r="4992">
          <cell r="B4992" t="str">
            <v>JENIS PEKERJAAN</v>
          </cell>
          <cell r="E4992" t="str">
            <v>:  Penurunan Dinding Sumuran Silinder Dia. 350 cm</v>
          </cell>
        </row>
        <row r="4993">
          <cell r="B4993" t="str">
            <v>SATUAN PEMBAYARAN</v>
          </cell>
          <cell r="E4993" t="str">
            <v>:  M1</v>
          </cell>
        </row>
        <row r="4995">
          <cell r="B4995" t="str">
            <v>NO.</v>
          </cell>
          <cell r="D4995" t="str">
            <v>U R A I A N</v>
          </cell>
          <cell r="I4995" t="str">
            <v>KODE</v>
          </cell>
          <cell r="J4995" t="str">
            <v>KOEF.</v>
          </cell>
          <cell r="K4995" t="str">
            <v>SATUAN</v>
          </cell>
          <cell r="L4995" t="str">
            <v>KETERANGAN</v>
          </cell>
        </row>
        <row r="4997">
          <cell r="D4997" t="str">
            <v>Koefisien Alat / M'</v>
          </cell>
          <cell r="E4997" t="str">
            <v xml:space="preserve"> =  1  :  Q2</v>
          </cell>
          <cell r="J4997">
            <v>2.5589060335494769</v>
          </cell>
          <cell r="K4997" t="str">
            <v>Jam</v>
          </cell>
        </row>
        <row r="5000">
          <cell r="B5000" t="str">
            <v>2.d.</v>
          </cell>
          <cell r="D5000" t="str">
            <v>ALAT  BANTU</v>
          </cell>
        </row>
        <row r="5001">
          <cell r="D5001" t="str">
            <v>Diperlukan alat-alat bantu kecil</v>
          </cell>
          <cell r="L5001" t="str">
            <v>Lump Sump</v>
          </cell>
        </row>
        <row r="5002">
          <cell r="D5002" t="str">
            <v>- Sekop</v>
          </cell>
        </row>
        <row r="5003">
          <cell r="D5003" t="str">
            <v>- Keranjang, dan lain-lain</v>
          </cell>
        </row>
        <row r="5005">
          <cell r="B5005" t="str">
            <v xml:space="preserve">   3.</v>
          </cell>
          <cell r="D5005" t="str">
            <v>TENAGA</v>
          </cell>
        </row>
        <row r="5006">
          <cell r="D5006" t="str">
            <v>Produksi menentukan : EXCAVATOR</v>
          </cell>
          <cell r="I5006" t="str">
            <v>Q1</v>
          </cell>
          <cell r="J5006">
            <v>0.13858389602559598</v>
          </cell>
          <cell r="K5006" t="str">
            <v>M'/Jam</v>
          </cell>
        </row>
        <row r="5007">
          <cell r="D5007" t="str">
            <v>Produksi Galian / hari  =  Tk x Q1 x Vt</v>
          </cell>
          <cell r="I5007" t="str">
            <v>Qt</v>
          </cell>
          <cell r="J5007">
            <v>9.3333333333333357</v>
          </cell>
          <cell r="K5007" t="str">
            <v>M3</v>
          </cell>
        </row>
        <row r="5008">
          <cell r="D5008" t="str">
            <v>Kebutuhan tenaga untuk 20% galian :</v>
          </cell>
        </row>
        <row r="5009">
          <cell r="E5009" t="str">
            <v>- Pekerja</v>
          </cell>
          <cell r="I5009" t="str">
            <v>P</v>
          </cell>
          <cell r="J5009">
            <v>40</v>
          </cell>
          <cell r="K5009" t="str">
            <v>orang</v>
          </cell>
        </row>
        <row r="5010">
          <cell r="E5010" t="str">
            <v>-Tukang</v>
          </cell>
          <cell r="I5010" t="str">
            <v>T</v>
          </cell>
          <cell r="J5010">
            <v>4</v>
          </cell>
          <cell r="K5010" t="str">
            <v>orang</v>
          </cell>
        </row>
        <row r="5011">
          <cell r="E5011" t="str">
            <v>- Mandor</v>
          </cell>
          <cell r="I5011" t="str">
            <v>M</v>
          </cell>
          <cell r="J5011">
            <v>1</v>
          </cell>
          <cell r="K5011" t="str">
            <v>orang</v>
          </cell>
        </row>
        <row r="5013">
          <cell r="D5013" t="str">
            <v>Koefisien tenaga / M'   :</v>
          </cell>
        </row>
        <row r="5014">
          <cell r="E5014" t="str">
            <v>- Pekerja</v>
          </cell>
          <cell r="G5014" t="str">
            <v>= (Tk x P) : (30%Qt)</v>
          </cell>
          <cell r="J5014">
            <v>99.999999999999972</v>
          </cell>
          <cell r="K5014" t="str">
            <v>Jam</v>
          </cell>
        </row>
        <row r="5015">
          <cell r="E5015" t="str">
            <v xml:space="preserve">-Tukang </v>
          </cell>
          <cell r="G5015" t="str">
            <v>= (TkxT)  : (30%Qt)</v>
          </cell>
          <cell r="J5015">
            <v>9.9999999999999982</v>
          </cell>
        </row>
        <row r="5016">
          <cell r="E5016" t="str">
            <v>- Mandor</v>
          </cell>
          <cell r="G5016" t="str">
            <v>= (Tk x M) : (30%Qt)</v>
          </cell>
          <cell r="J5016">
            <v>2.4999999999999996</v>
          </cell>
          <cell r="K5016" t="str">
            <v>Jam</v>
          </cell>
        </row>
        <row r="5018">
          <cell r="B5018" t="str">
            <v>4.</v>
          </cell>
          <cell r="D5018" t="str">
            <v>HARGA DASAR SATUAN UPAH, BAHAN DAN ALAT</v>
          </cell>
        </row>
        <row r="5019">
          <cell r="D5019" t="str">
            <v>Lihat lampiran.</v>
          </cell>
        </row>
        <row r="5021">
          <cell r="B5021" t="str">
            <v>5.</v>
          </cell>
          <cell r="D5021" t="str">
            <v>ANALISA HARGA SATUAN PEKERJAAN</v>
          </cell>
        </row>
        <row r="5022">
          <cell r="D5022" t="str">
            <v>Lihat perhitungan dalam FORMULIR STANDAR UNTUK</v>
          </cell>
        </row>
        <row r="5023">
          <cell r="D5023" t="str">
            <v>PEREKEMAN ANALISA MASING-MASING HARGA</v>
          </cell>
        </row>
        <row r="5024">
          <cell r="D5024" t="str">
            <v>SATUAN.</v>
          </cell>
        </row>
        <row r="5025">
          <cell r="D5025" t="str">
            <v>Didapat Harga Satuan Pekerjaan :</v>
          </cell>
        </row>
        <row r="5027">
          <cell r="D5027" t="str">
            <v xml:space="preserve">Rp.  </v>
          </cell>
          <cell r="E5027">
            <v>3011350</v>
          </cell>
          <cell r="G5027" t="str">
            <v xml:space="preserve"> / M'</v>
          </cell>
        </row>
        <row r="5030">
          <cell r="B5030" t="str">
            <v>6.</v>
          </cell>
          <cell r="D5030" t="str">
            <v>WAKTU PELAKSANAAN YANG DIPERLUKAN</v>
          </cell>
        </row>
        <row r="5031">
          <cell r="D5031" t="str">
            <v>Masa Pelaksanaan :</v>
          </cell>
          <cell r="E5031" t="str">
            <v>. . . . . . . . . . . .</v>
          </cell>
          <cell r="F5031" t="str">
            <v>bulan</v>
          </cell>
        </row>
        <row r="5033">
          <cell r="B5033" t="str">
            <v>7.</v>
          </cell>
          <cell r="D5033" t="str">
            <v>VOLUME PEKERJAAN YANG DIPERLUKAN</v>
          </cell>
        </row>
        <row r="5034">
          <cell r="D5034" t="str">
            <v>Volume pekerjaan  :</v>
          </cell>
          <cell r="E5034">
            <v>0</v>
          </cell>
          <cell r="G5034" t="str">
            <v>M'</v>
          </cell>
        </row>
        <row r="5051">
          <cell r="B5051" t="str">
            <v xml:space="preserve"> URAIAN ANALISA HARGA SATUAN</v>
          </cell>
        </row>
        <row r="5052">
          <cell r="B5052" t="str">
            <v>ITEM PEMBAYARAN NO.</v>
          </cell>
          <cell r="E5052" t="str">
            <v>:  7.9</v>
          </cell>
        </row>
        <row r="5053">
          <cell r="B5053" t="str">
            <v>JENIS PEKERJAAN</v>
          </cell>
          <cell r="E5053" t="str">
            <v>:  PASANGAN BATU</v>
          </cell>
        </row>
        <row r="5054">
          <cell r="B5054" t="str">
            <v>SATUAN PEMBAYARAN</v>
          </cell>
          <cell r="E5054" t="str">
            <v>:  M3</v>
          </cell>
        </row>
        <row r="5056">
          <cell r="B5056" t="str">
            <v>NO.</v>
          </cell>
          <cell r="D5056" t="str">
            <v>U R A I A N</v>
          </cell>
          <cell r="I5056" t="str">
            <v>KODE</v>
          </cell>
          <cell r="J5056" t="str">
            <v>KOEF.</v>
          </cell>
          <cell r="K5056" t="str">
            <v>SATUAN</v>
          </cell>
          <cell r="L5056" t="str">
            <v>KETERANGAN</v>
          </cell>
        </row>
        <row r="5058">
          <cell r="B5058" t="str">
            <v>I.</v>
          </cell>
          <cell r="D5058" t="str">
            <v>ASUMSI</v>
          </cell>
        </row>
        <row r="5059">
          <cell r="B5059">
            <v>1</v>
          </cell>
          <cell r="D5059" t="str">
            <v>Menggunakan alat (cara mekanik)</v>
          </cell>
        </row>
        <row r="5060">
          <cell r="B5060">
            <v>2</v>
          </cell>
          <cell r="D5060" t="str">
            <v>Lokasi pekerjaan : sepanjang jalan</v>
          </cell>
        </row>
        <row r="5061">
          <cell r="B5061">
            <v>3</v>
          </cell>
          <cell r="D5061" t="str">
            <v>Bahan dasar (batu, pasir dan semen) diterima</v>
          </cell>
        </row>
        <row r="5062">
          <cell r="D5062" t="str">
            <v>seluruhnya di lokasi pekerjaan</v>
          </cell>
        </row>
        <row r="5063">
          <cell r="B5063">
            <v>4</v>
          </cell>
          <cell r="D5063" t="str">
            <v>Jarak rata-rata Base camp ke lokasi pekerjaan</v>
          </cell>
          <cell r="I5063" t="str">
            <v>L</v>
          </cell>
          <cell r="J5063">
            <v>45.71</v>
          </cell>
          <cell r="K5063" t="str">
            <v>KM</v>
          </cell>
        </row>
        <row r="5064">
          <cell r="B5064">
            <v>5</v>
          </cell>
          <cell r="D5064" t="str">
            <v>Jam kerja efektif per-hari</v>
          </cell>
          <cell r="I5064" t="str">
            <v>Tk</v>
          </cell>
          <cell r="J5064">
            <v>7</v>
          </cell>
          <cell r="K5064" t="str">
            <v>jam</v>
          </cell>
        </row>
        <row r="5065">
          <cell r="B5065">
            <v>6</v>
          </cell>
          <cell r="D5065" t="str">
            <v>Perbandingan Pasir &amp; Semen</v>
          </cell>
          <cell r="G5065" t="str">
            <v>: - Volume Semen</v>
          </cell>
          <cell r="I5065" t="str">
            <v>Sm</v>
          </cell>
          <cell r="J5065">
            <v>25</v>
          </cell>
          <cell r="K5065" t="str">
            <v>%</v>
          </cell>
          <cell r="L5065" t="str">
            <v xml:space="preserve"> Spec. 7.3.2.(2) b</v>
          </cell>
        </row>
        <row r="5066">
          <cell r="G5066" t="str">
            <v>: - Volume Pasir</v>
          </cell>
          <cell r="I5066" t="str">
            <v>Ps</v>
          </cell>
          <cell r="J5066">
            <v>75</v>
          </cell>
          <cell r="K5066" t="str">
            <v>%</v>
          </cell>
          <cell r="L5066" t="str">
            <v xml:space="preserve"> Spec. 7.3.2.(2) b</v>
          </cell>
        </row>
        <row r="5067">
          <cell r="B5067">
            <v>7</v>
          </cell>
          <cell r="D5067" t="str">
            <v>Perbandingan Batu &amp; Mortar  :</v>
          </cell>
        </row>
        <row r="5068">
          <cell r="D5068" t="str">
            <v>- Batu</v>
          </cell>
          <cell r="I5068" t="str">
            <v>Bt</v>
          </cell>
          <cell r="J5068">
            <v>65</v>
          </cell>
          <cell r="K5068" t="str">
            <v>%</v>
          </cell>
        </row>
        <row r="5069">
          <cell r="D5069" t="str">
            <v>- Mortar (campuran semen &amp; pasir)</v>
          </cell>
          <cell r="I5069" t="str">
            <v>Mr</v>
          </cell>
          <cell r="J5069">
            <v>35</v>
          </cell>
          <cell r="K5069" t="str">
            <v>%</v>
          </cell>
        </row>
        <row r="5070">
          <cell r="B5070">
            <v>8</v>
          </cell>
          <cell r="D5070" t="str">
            <v>Berat Jenis Bahan  :</v>
          </cell>
        </row>
        <row r="5071">
          <cell r="D5071" t="str">
            <v>- Pasangan Batu Dengan Mortar</v>
          </cell>
          <cell r="I5071" t="str">
            <v>D1</v>
          </cell>
          <cell r="J5071">
            <v>2.4</v>
          </cell>
          <cell r="K5071" t="str">
            <v>ton/M3</v>
          </cell>
        </row>
        <row r="5072">
          <cell r="D5072" t="str">
            <v>- Batu</v>
          </cell>
          <cell r="I5072" t="str">
            <v>D2</v>
          </cell>
          <cell r="J5072">
            <v>1.5999999999999999</v>
          </cell>
          <cell r="K5072" t="str">
            <v>ton/M3</v>
          </cell>
        </row>
        <row r="5073">
          <cell r="D5073" t="str">
            <v>- Adukan (mortar)</v>
          </cell>
          <cell r="I5073" t="str">
            <v>D3</v>
          </cell>
          <cell r="J5073">
            <v>1.8</v>
          </cell>
          <cell r="K5073" t="str">
            <v>ton/M3</v>
          </cell>
        </row>
        <row r="5074">
          <cell r="D5074" t="str">
            <v>- Pasir</v>
          </cell>
          <cell r="I5074" t="str">
            <v>D4</v>
          </cell>
          <cell r="J5074">
            <v>1.6</v>
          </cell>
          <cell r="K5074" t="str">
            <v>ton/M3</v>
          </cell>
        </row>
        <row r="5075">
          <cell r="D5075" t="str">
            <v>- Semen Portland</v>
          </cell>
          <cell r="I5075" t="str">
            <v>D5</v>
          </cell>
          <cell r="J5075">
            <v>1.25</v>
          </cell>
          <cell r="K5075" t="str">
            <v>ton/M3</v>
          </cell>
        </row>
        <row r="5077">
          <cell r="B5077" t="str">
            <v>II.</v>
          </cell>
          <cell r="D5077" t="str">
            <v>METHODE PELAKSANAAN</v>
          </cell>
        </row>
        <row r="5078">
          <cell r="B5078">
            <v>1</v>
          </cell>
          <cell r="D5078" t="str">
            <v>Semen, pasir dan air dicampur dan diaduk menjadi</v>
          </cell>
        </row>
        <row r="5079">
          <cell r="D5079" t="str">
            <v>mortar dengan menggunakan Concrete Mixer</v>
          </cell>
        </row>
        <row r="5080">
          <cell r="B5080">
            <v>2</v>
          </cell>
          <cell r="D5080" t="str">
            <v>Batu dibersihkan dan dibasahi seluruh permukaannya</v>
          </cell>
        </row>
        <row r="5081">
          <cell r="D5081" t="str">
            <v>sebelum dipasang</v>
          </cell>
        </row>
        <row r="5082">
          <cell r="B5082">
            <v>3</v>
          </cell>
          <cell r="D5082" t="str">
            <v>Penyelesaian dan perapihan setelah pemasangan</v>
          </cell>
        </row>
        <row r="5084">
          <cell r="B5084" t="str">
            <v>III.</v>
          </cell>
          <cell r="D5084" t="str">
            <v>PEMAKAIAN BAHAN, ALAT DAN TENAGA</v>
          </cell>
        </row>
        <row r="5086">
          <cell r="B5086" t="str">
            <v xml:space="preserve">   1.</v>
          </cell>
          <cell r="D5086" t="str">
            <v>BAHAN</v>
          </cell>
        </row>
        <row r="5087">
          <cell r="B5087" t="str">
            <v>1.a.</v>
          </cell>
          <cell r="D5087" t="str">
            <v>Batu Kali/Gunung</v>
          </cell>
          <cell r="F5087" t="str">
            <v>{(Bt x D1 x 1 M3) : D2} x 1.20</v>
          </cell>
          <cell r="J5087">
            <v>1.17</v>
          </cell>
          <cell r="K5087" t="str">
            <v>M3</v>
          </cell>
          <cell r="L5087" t="str">
            <v xml:space="preserve"> Lepas</v>
          </cell>
        </row>
        <row r="5088">
          <cell r="B5088" t="str">
            <v>1.b.</v>
          </cell>
          <cell r="D5088" t="str">
            <v>Semen</v>
          </cell>
          <cell r="F5088" t="str">
            <v>Sm x {(Mr x D1 x 1 M3} : D3} x 1.05</v>
          </cell>
          <cell r="J5088">
            <v>0.1225</v>
          </cell>
          <cell r="K5088" t="str">
            <v>M3</v>
          </cell>
        </row>
        <row r="5089">
          <cell r="F5089" t="str">
            <v>x {D5 x (1000)}</v>
          </cell>
          <cell r="J5089">
            <v>153</v>
          </cell>
          <cell r="K5089" t="str">
            <v>Kg</v>
          </cell>
        </row>
        <row r="5090">
          <cell r="B5090" t="str">
            <v>1.c.</v>
          </cell>
          <cell r="D5090" t="str">
            <v>Pasir Pasang</v>
          </cell>
          <cell r="F5090" t="str">
            <v>Ps x {(Mr x D1 x 1 M3) : D4} x 1.05</v>
          </cell>
          <cell r="J5090">
            <v>0.41339999999999999</v>
          </cell>
          <cell r="K5090" t="str">
            <v>M3</v>
          </cell>
        </row>
        <row r="5092">
          <cell r="B5092" t="str">
            <v>2.</v>
          </cell>
          <cell r="D5092" t="str">
            <v>ALAT</v>
          </cell>
        </row>
        <row r="5093">
          <cell r="B5093" t="str">
            <v>2.a</v>
          </cell>
          <cell r="D5093" t="str">
            <v>ALAT BANTU</v>
          </cell>
        </row>
        <row r="5094">
          <cell r="D5094" t="str">
            <v>Diperlukan  :</v>
          </cell>
        </row>
        <row r="5095">
          <cell r="D5095" t="str">
            <v>- Sekop</v>
          </cell>
          <cell r="F5095" t="str">
            <v>=  2  buah</v>
          </cell>
        </row>
        <row r="5096">
          <cell r="D5096" t="str">
            <v>- Pacul</v>
          </cell>
          <cell r="F5096" t="str">
            <v>=  2  buah</v>
          </cell>
        </row>
        <row r="5097">
          <cell r="D5097" t="str">
            <v>- Sendok Semen</v>
          </cell>
          <cell r="F5097" t="str">
            <v>=  2  buah</v>
          </cell>
        </row>
        <row r="5098">
          <cell r="D5098" t="str">
            <v>- Ember Cor</v>
          </cell>
          <cell r="F5098" t="str">
            <v>=  4  buah</v>
          </cell>
        </row>
        <row r="5099">
          <cell r="D5099" t="str">
            <v>- Gerobak Dorong</v>
          </cell>
          <cell r="F5099" t="str">
            <v>=  1  buah</v>
          </cell>
        </row>
        <row r="5101">
          <cell r="B5101" t="str">
            <v>3.</v>
          </cell>
          <cell r="D5101" t="str">
            <v>TENAGA</v>
          </cell>
        </row>
        <row r="5102">
          <cell r="D5102" t="str">
            <v>Produksi Pasangan Batu (Manual) dalam 1 hari</v>
          </cell>
          <cell r="I5102" t="str">
            <v>Qt</v>
          </cell>
          <cell r="J5102">
            <v>5</v>
          </cell>
          <cell r="K5102" t="str">
            <v>M3</v>
          </cell>
        </row>
        <row r="5104">
          <cell r="D5104" t="str">
            <v>Kebutuhan tenaga :</v>
          </cell>
          <cell r="E5104" t="str">
            <v>-</v>
          </cell>
          <cell r="F5104" t="str">
            <v>Mandor</v>
          </cell>
          <cell r="I5104" t="str">
            <v>M</v>
          </cell>
          <cell r="J5104">
            <v>1</v>
          </cell>
          <cell r="K5104" t="str">
            <v>orang</v>
          </cell>
        </row>
        <row r="5105">
          <cell r="E5105" t="str">
            <v>-</v>
          </cell>
          <cell r="F5105" t="str">
            <v>Tukang</v>
          </cell>
          <cell r="I5105" t="str">
            <v>Tb</v>
          </cell>
          <cell r="J5105">
            <v>2</v>
          </cell>
          <cell r="K5105" t="str">
            <v>orang</v>
          </cell>
        </row>
        <row r="5106">
          <cell r="E5106" t="str">
            <v>-</v>
          </cell>
          <cell r="F5106" t="str">
            <v>Pekerja</v>
          </cell>
          <cell r="I5106" t="str">
            <v>P</v>
          </cell>
          <cell r="J5106">
            <v>8</v>
          </cell>
          <cell r="K5106" t="str">
            <v>orang</v>
          </cell>
        </row>
        <row r="5108">
          <cell r="D5108" t="str">
            <v>Koefisien Tenaga / M3   :</v>
          </cell>
        </row>
        <row r="5109">
          <cell r="E5109" t="str">
            <v>-</v>
          </cell>
          <cell r="F5109" t="str">
            <v>Mandor</v>
          </cell>
          <cell r="G5109" t="str">
            <v>= (Tk x M) : Qt</v>
          </cell>
          <cell r="J5109">
            <v>1.4</v>
          </cell>
          <cell r="K5109" t="str">
            <v>jam</v>
          </cell>
        </row>
        <row r="5110">
          <cell r="E5110" t="str">
            <v>-</v>
          </cell>
          <cell r="F5110" t="str">
            <v>Tukang</v>
          </cell>
          <cell r="G5110" t="str">
            <v>= (Tk x Tb) : Qt</v>
          </cell>
          <cell r="J5110">
            <v>2.8</v>
          </cell>
          <cell r="K5110" t="str">
            <v>jam</v>
          </cell>
        </row>
        <row r="5111">
          <cell r="E5111" t="str">
            <v>-</v>
          </cell>
          <cell r="F5111" t="str">
            <v>Pekerja</v>
          </cell>
          <cell r="G5111" t="str">
            <v>= (Tk x P) : Qt</v>
          </cell>
          <cell r="J5111">
            <v>11.2</v>
          </cell>
          <cell r="K5111" t="str">
            <v>jam</v>
          </cell>
        </row>
        <row r="5113">
          <cell r="B5113" t="str">
            <v>4.</v>
          </cell>
          <cell r="D5113" t="str">
            <v>HARGA DASAR SATUAN UPAH, BAHAN DAN ALAT</v>
          </cell>
        </row>
        <row r="5114">
          <cell r="D5114" t="str">
            <v>Lihat lampiran.</v>
          </cell>
        </row>
        <row r="5117">
          <cell r="B5117" t="str">
            <v xml:space="preserve"> URAIAN ANALISA HARGA SATUAN</v>
          </cell>
        </row>
        <row r="5118">
          <cell r="B5118" t="str">
            <v>ITEM PEMBAYARAN NO.</v>
          </cell>
          <cell r="E5118" t="str">
            <v>:  7.10 (2)</v>
          </cell>
        </row>
        <row r="5119">
          <cell r="B5119" t="str">
            <v>JENIS PEKERJAAN</v>
          </cell>
          <cell r="E5119" t="str">
            <v>:  Pasangan Batu Kosong</v>
          </cell>
        </row>
        <row r="5120">
          <cell r="B5120" t="str">
            <v>SATUAN PEMBAYARAN</v>
          </cell>
          <cell r="E5120" t="str">
            <v>:  M3</v>
          </cell>
        </row>
        <row r="5122">
          <cell r="B5122" t="str">
            <v>NO.</v>
          </cell>
          <cell r="D5122" t="str">
            <v>U R A I A N</v>
          </cell>
          <cell r="I5122" t="str">
            <v>KODE</v>
          </cell>
          <cell r="J5122" t="str">
            <v>KOEF.</v>
          </cell>
          <cell r="K5122" t="str">
            <v>SATUAN</v>
          </cell>
          <cell r="L5122" t="str">
            <v>KETERANGAN</v>
          </cell>
        </row>
        <row r="5124">
          <cell r="B5124" t="str">
            <v>I.</v>
          </cell>
          <cell r="D5124" t="str">
            <v>ASUMSI</v>
          </cell>
        </row>
        <row r="5125">
          <cell r="B5125">
            <v>1</v>
          </cell>
          <cell r="D5125" t="str">
            <v>Menggunakan cara manual</v>
          </cell>
        </row>
        <row r="5126">
          <cell r="B5126">
            <v>2</v>
          </cell>
          <cell r="D5126" t="str">
            <v>Lokasi pekerjaan : sepanjang jalan</v>
          </cell>
        </row>
        <row r="5127">
          <cell r="B5127">
            <v>3</v>
          </cell>
          <cell r="D5127" t="str">
            <v>Bahan dasar (batu dan pasir) diterima seluruhnya</v>
          </cell>
        </row>
        <row r="5128">
          <cell r="D5128" t="str">
            <v>di lokasi pekerjaan</v>
          </cell>
        </row>
        <row r="5129">
          <cell r="B5129">
            <v>4</v>
          </cell>
          <cell r="D5129" t="str">
            <v>Jarak rata-rata Base camp ke lokasi pekerjaan</v>
          </cell>
          <cell r="I5129" t="str">
            <v>L</v>
          </cell>
          <cell r="J5129">
            <v>45.71</v>
          </cell>
          <cell r="K5129" t="str">
            <v>KM</v>
          </cell>
        </row>
        <row r="5130">
          <cell r="B5130">
            <v>5</v>
          </cell>
          <cell r="D5130" t="str">
            <v>Jam kerja efektif per-hari</v>
          </cell>
          <cell r="I5130" t="str">
            <v>Tk</v>
          </cell>
          <cell r="J5130">
            <v>7</v>
          </cell>
          <cell r="K5130" t="str">
            <v>jam</v>
          </cell>
        </row>
        <row r="5131">
          <cell r="B5131">
            <v>6</v>
          </cell>
          <cell r="D5131" t="str">
            <v>Faktor kehilangan material</v>
          </cell>
          <cell r="I5131" t="str">
            <v>Fh</v>
          </cell>
          <cell r="J5131">
            <v>1.1000000000000001</v>
          </cell>
          <cell r="K5131" t="str">
            <v>-</v>
          </cell>
        </row>
        <row r="5133">
          <cell r="B5133" t="str">
            <v>II.</v>
          </cell>
          <cell r="D5133" t="str">
            <v>URUTAN KERJA</v>
          </cell>
        </row>
        <row r="5134">
          <cell r="B5134">
            <v>1</v>
          </cell>
          <cell r="D5134" t="str">
            <v>Batu disusun sedemikian rupa sehingga kokoh dan</v>
          </cell>
        </row>
        <row r="5135">
          <cell r="D5135" t="str">
            <v>saling mengunci satu sama lain</v>
          </cell>
        </row>
        <row r="5137">
          <cell r="B5137" t="str">
            <v>III.</v>
          </cell>
          <cell r="D5137" t="str">
            <v>PEMAKAIAN BAHAN, ALAT DAN TENAGA</v>
          </cell>
        </row>
        <row r="5139">
          <cell r="B5139" t="str">
            <v xml:space="preserve">   1.</v>
          </cell>
          <cell r="D5139" t="str">
            <v>BAHAN</v>
          </cell>
        </row>
        <row r="5140">
          <cell r="B5140" t="str">
            <v>1.a.</v>
          </cell>
          <cell r="D5140" t="str">
            <v>Batu Belah</v>
          </cell>
          <cell r="J5140">
            <v>1.1000000000000001</v>
          </cell>
          <cell r="K5140" t="str">
            <v>M3</v>
          </cell>
        </row>
        <row r="5142">
          <cell r="B5142" t="str">
            <v>2.</v>
          </cell>
          <cell r="D5142" t="str">
            <v>ALAT</v>
          </cell>
        </row>
        <row r="5143">
          <cell r="B5143" t="str">
            <v>2.a.</v>
          </cell>
          <cell r="D5143" t="str">
            <v>ALAT BANTU</v>
          </cell>
        </row>
        <row r="5144">
          <cell r="D5144" t="str">
            <v>Diperlukan  :</v>
          </cell>
        </row>
        <row r="5145">
          <cell r="D5145" t="str">
            <v>- Gerobak Dorong</v>
          </cell>
          <cell r="E5145" t="str">
            <v>=  4  buah</v>
          </cell>
        </row>
        <row r="5146">
          <cell r="D5146" t="str">
            <v>- Palu Batu</v>
          </cell>
          <cell r="E5146" t="str">
            <v>=  2  buah</v>
          </cell>
        </row>
        <row r="5148">
          <cell r="B5148" t="str">
            <v>3.</v>
          </cell>
          <cell r="D5148" t="str">
            <v>TENAGA</v>
          </cell>
        </row>
        <row r="5149">
          <cell r="D5149" t="str">
            <v>Produksi pasangan batu kosong dalam 1 hari</v>
          </cell>
          <cell r="I5149" t="str">
            <v>Qt</v>
          </cell>
          <cell r="J5149">
            <v>7</v>
          </cell>
          <cell r="K5149" t="str">
            <v>M3</v>
          </cell>
        </row>
        <row r="5150">
          <cell r="D5150" t="str">
            <v>Kebutuhan tenaga :</v>
          </cell>
          <cell r="E5150" t="str">
            <v>- Mandor</v>
          </cell>
          <cell r="I5150" t="str">
            <v>M</v>
          </cell>
          <cell r="J5150">
            <v>1</v>
          </cell>
          <cell r="K5150" t="str">
            <v>orang</v>
          </cell>
        </row>
        <row r="5151">
          <cell r="E5151" t="str">
            <v>- Tukang</v>
          </cell>
          <cell r="I5151" t="str">
            <v>Tb</v>
          </cell>
          <cell r="J5151">
            <v>2</v>
          </cell>
          <cell r="K5151" t="str">
            <v>orang</v>
          </cell>
        </row>
        <row r="5152">
          <cell r="E5152" t="str">
            <v>- Pekerja</v>
          </cell>
          <cell r="I5152" t="str">
            <v>P</v>
          </cell>
          <cell r="J5152">
            <v>6</v>
          </cell>
          <cell r="K5152" t="str">
            <v>orang</v>
          </cell>
        </row>
        <row r="5153">
          <cell r="D5153" t="str">
            <v>Koefisien Tenaga / M3   :</v>
          </cell>
        </row>
        <row r="5154">
          <cell r="E5154" t="str">
            <v>-  Mandor</v>
          </cell>
          <cell r="F5154" t="str">
            <v>= (Tk x M) : Qt</v>
          </cell>
          <cell r="J5154">
            <v>1</v>
          </cell>
          <cell r="K5154" t="str">
            <v>jam</v>
          </cell>
        </row>
        <row r="5155">
          <cell r="E5155" t="str">
            <v>-  Tukang</v>
          </cell>
          <cell r="F5155" t="str">
            <v>= (Tk x Tb) : Qt</v>
          </cell>
          <cell r="J5155">
            <v>2</v>
          </cell>
          <cell r="K5155" t="str">
            <v>jam</v>
          </cell>
        </row>
        <row r="5156">
          <cell r="E5156" t="str">
            <v>-  Pekerja</v>
          </cell>
          <cell r="F5156" t="str">
            <v>= (Tk x P) : Qt</v>
          </cell>
          <cell r="J5156">
            <v>6</v>
          </cell>
          <cell r="K5156" t="str">
            <v>jam</v>
          </cell>
        </row>
        <row r="5158">
          <cell r="B5158" t="str">
            <v>4.</v>
          </cell>
          <cell r="D5158" t="str">
            <v>HARGA DASAR SATUAN UPAH, BAHAN DAN ALAT</v>
          </cell>
        </row>
        <row r="5159">
          <cell r="D5159" t="str">
            <v>Lihat lampiran.</v>
          </cell>
        </row>
        <row r="5172">
          <cell r="B5172" t="str">
            <v xml:space="preserve"> URAIAN ANALISA HARGA SATUAN</v>
          </cell>
        </row>
        <row r="5173">
          <cell r="B5173" t="str">
            <v>ITEM PEMBAYARAN NO.</v>
          </cell>
          <cell r="E5173" t="str">
            <v>:  7.10 (3)</v>
          </cell>
        </row>
        <row r="5174">
          <cell r="B5174" t="str">
            <v>JENIS PEKERJAAN</v>
          </cell>
          <cell r="E5174" t="str">
            <v>:  BRONJONG (GABIONS)</v>
          </cell>
        </row>
        <row r="5175">
          <cell r="B5175" t="str">
            <v>SATUAN PEMBAYARAN</v>
          </cell>
          <cell r="E5175" t="str">
            <v>:  M3</v>
          </cell>
        </row>
        <row r="5177">
          <cell r="B5177" t="str">
            <v>NO.</v>
          </cell>
          <cell r="D5177" t="str">
            <v>U R A I A N</v>
          </cell>
          <cell r="I5177" t="str">
            <v>KODE</v>
          </cell>
          <cell r="J5177" t="str">
            <v>KOEF.</v>
          </cell>
          <cell r="K5177" t="str">
            <v>SATUAN</v>
          </cell>
          <cell r="L5177" t="str">
            <v>KETERANGAN</v>
          </cell>
        </row>
        <row r="5179">
          <cell r="B5179" t="str">
            <v>I.</v>
          </cell>
          <cell r="D5179" t="str">
            <v>ASUMSI</v>
          </cell>
        </row>
        <row r="5180">
          <cell r="B5180">
            <v>1</v>
          </cell>
          <cell r="D5180" t="str">
            <v>Pekerjaan dilakukan secara manual</v>
          </cell>
        </row>
        <row r="5181">
          <cell r="B5181">
            <v>2</v>
          </cell>
          <cell r="D5181" t="str">
            <v>Lokasi pekerjaan : sepanjang jalan</v>
          </cell>
        </row>
        <row r="5182">
          <cell r="B5182">
            <v>3</v>
          </cell>
          <cell r="D5182" t="str">
            <v>Bahan dasar (besi, anyaman kawat dan batu) diterima</v>
          </cell>
        </row>
        <row r="5183">
          <cell r="D5183" t="str">
            <v>seluruhnya di lokasi pekerjaan</v>
          </cell>
        </row>
        <row r="5184">
          <cell r="B5184">
            <v>4</v>
          </cell>
          <cell r="D5184" t="str">
            <v>Jarak rata-rata Base camp ke lokasi pekerjaan</v>
          </cell>
          <cell r="I5184" t="str">
            <v>L</v>
          </cell>
          <cell r="J5184">
            <v>45.71</v>
          </cell>
          <cell r="K5184" t="str">
            <v>KM</v>
          </cell>
        </row>
        <row r="5185">
          <cell r="B5185">
            <v>5</v>
          </cell>
          <cell r="D5185" t="str">
            <v>Jam kerja efektif per-hari</v>
          </cell>
          <cell r="I5185" t="str">
            <v>Tk</v>
          </cell>
          <cell r="J5185">
            <v>7</v>
          </cell>
          <cell r="K5185" t="str">
            <v>jam</v>
          </cell>
        </row>
        <row r="5186">
          <cell r="B5186">
            <v>6</v>
          </cell>
          <cell r="D5186" t="str">
            <v>Faktor Kehilangan Material</v>
          </cell>
          <cell r="I5186" t="str">
            <v>Fh</v>
          </cell>
          <cell r="J5186">
            <v>1.1000000000000001</v>
          </cell>
          <cell r="K5186" t="str">
            <v>-</v>
          </cell>
        </row>
        <row r="5188">
          <cell r="B5188" t="str">
            <v>II.</v>
          </cell>
          <cell r="D5188" t="str">
            <v>METHODE PELAKSANAAN</v>
          </cell>
        </row>
        <row r="5189">
          <cell r="B5189">
            <v>1</v>
          </cell>
          <cell r="D5189" t="str">
            <v>Keranjang kawat bronjong direntangkan dan dibentuk</v>
          </cell>
        </row>
        <row r="5190">
          <cell r="D5190" t="str">
            <v>sesuai dengan konstruksi yang diinginkan</v>
          </cell>
        </row>
        <row r="5191">
          <cell r="B5191">
            <v>2</v>
          </cell>
          <cell r="D5191" t="str">
            <v>Batu ditempatkan satu demi satu sehingga rongga</v>
          </cell>
        </row>
        <row r="5192">
          <cell r="D5192" t="str">
            <v>sesedikit mungkin</v>
          </cell>
        </row>
        <row r="5193">
          <cell r="B5193">
            <v>3</v>
          </cell>
          <cell r="D5193" t="str">
            <v>Anyaman kawat ditutup dan diikat</v>
          </cell>
        </row>
        <row r="5195">
          <cell r="B5195" t="str">
            <v>III.</v>
          </cell>
          <cell r="D5195" t="str">
            <v>PEMAKAIAN BAHAN, ALAT DAN TENAGA</v>
          </cell>
        </row>
        <row r="5197">
          <cell r="B5197" t="str">
            <v xml:space="preserve">   1.</v>
          </cell>
          <cell r="D5197" t="str">
            <v>BAHAN</v>
          </cell>
        </row>
        <row r="5198">
          <cell r="B5198" t="str">
            <v>1.a.</v>
          </cell>
          <cell r="D5198" t="str">
            <v>Bronjong Pabrikan</v>
          </cell>
          <cell r="J5198">
            <v>1</v>
          </cell>
          <cell r="K5198" t="str">
            <v>M3</v>
          </cell>
        </row>
        <row r="5199">
          <cell r="B5199" t="str">
            <v>1.b.</v>
          </cell>
          <cell r="D5199" t="str">
            <v>Batu</v>
          </cell>
          <cell r="J5199">
            <v>1.1000000000000001</v>
          </cell>
          <cell r="K5199" t="str">
            <v>M3</v>
          </cell>
        </row>
        <row r="5201">
          <cell r="B5201" t="str">
            <v>2.</v>
          </cell>
          <cell r="D5201" t="str">
            <v>ALAT</v>
          </cell>
        </row>
        <row r="5202">
          <cell r="B5202" t="str">
            <v>2.a.</v>
          </cell>
          <cell r="D5202" t="str">
            <v>ALAT BANTU</v>
          </cell>
        </row>
        <row r="5203">
          <cell r="D5203" t="str">
            <v>Diperlukan  :</v>
          </cell>
        </row>
        <row r="5204">
          <cell r="D5204" t="str">
            <v>- Tang</v>
          </cell>
          <cell r="G5204" t="str">
            <v>=  2  buah</v>
          </cell>
        </row>
        <row r="5205">
          <cell r="D5205" t="str">
            <v>- Pemotong kawat</v>
          </cell>
          <cell r="G5205" t="str">
            <v>=  2  buah</v>
          </cell>
        </row>
        <row r="5206">
          <cell r="D5206" t="str">
            <v>- Palu pemecah batu</v>
          </cell>
          <cell r="G5206" t="str">
            <v>=  2  buah</v>
          </cell>
        </row>
        <row r="5208">
          <cell r="B5208" t="str">
            <v>3.</v>
          </cell>
          <cell r="D5208" t="str">
            <v>TENAGA</v>
          </cell>
        </row>
        <row r="5209">
          <cell r="D5209" t="str">
            <v>Produksi pekerjaan per hari</v>
          </cell>
          <cell r="I5209" t="str">
            <v>Qt</v>
          </cell>
          <cell r="J5209">
            <v>8</v>
          </cell>
          <cell r="K5209" t="str">
            <v>M3</v>
          </cell>
        </row>
        <row r="5210">
          <cell r="D5210" t="str">
            <v>dibutuhkan tenaga :</v>
          </cell>
          <cell r="E5210" t="str">
            <v>-</v>
          </cell>
          <cell r="F5210" t="str">
            <v>Mandor</v>
          </cell>
          <cell r="I5210" t="str">
            <v>M</v>
          </cell>
          <cell r="J5210">
            <v>1</v>
          </cell>
          <cell r="K5210" t="str">
            <v>orang</v>
          </cell>
        </row>
        <row r="5211">
          <cell r="E5211" t="str">
            <v>-</v>
          </cell>
          <cell r="F5211" t="str">
            <v>Tukang</v>
          </cell>
          <cell r="I5211" t="str">
            <v>Tb</v>
          </cell>
          <cell r="J5211">
            <v>2</v>
          </cell>
          <cell r="K5211" t="str">
            <v>orang</v>
          </cell>
        </row>
        <row r="5212">
          <cell r="E5212" t="str">
            <v>-</v>
          </cell>
          <cell r="F5212" t="str">
            <v>Pekerja</v>
          </cell>
          <cell r="I5212" t="str">
            <v>P</v>
          </cell>
          <cell r="J5212">
            <v>4</v>
          </cell>
          <cell r="K5212" t="str">
            <v>orang</v>
          </cell>
        </row>
        <row r="5214">
          <cell r="D5214" t="str">
            <v>Koefisien Tenaga / Kg  :</v>
          </cell>
        </row>
        <row r="5215">
          <cell r="E5215" t="str">
            <v>-</v>
          </cell>
          <cell r="F5215" t="str">
            <v>Mandor</v>
          </cell>
          <cell r="G5215" t="str">
            <v>=  ( M x Tk ) : Qt</v>
          </cell>
          <cell r="J5215">
            <v>0.875</v>
          </cell>
          <cell r="K5215" t="str">
            <v>jam</v>
          </cell>
        </row>
        <row r="5216">
          <cell r="E5216" t="str">
            <v>-</v>
          </cell>
          <cell r="F5216" t="str">
            <v>Tukang</v>
          </cell>
          <cell r="G5216" t="str">
            <v>=  ( Tb x Tk ) : Qt</v>
          </cell>
          <cell r="J5216">
            <v>1.75</v>
          </cell>
          <cell r="K5216" t="str">
            <v>jam</v>
          </cell>
        </row>
        <row r="5217">
          <cell r="E5217" t="str">
            <v>-</v>
          </cell>
          <cell r="F5217" t="str">
            <v>Pekerja</v>
          </cell>
          <cell r="G5217" t="str">
            <v>=  ( P x Tk ) : Qt</v>
          </cell>
          <cell r="J5217">
            <v>3.5</v>
          </cell>
          <cell r="K5217" t="str">
            <v>jam</v>
          </cell>
        </row>
        <row r="5219">
          <cell r="B5219" t="str">
            <v>4.</v>
          </cell>
          <cell r="D5219" t="str">
            <v>HARGA DASAR SATUAN UPAH, BAHAN DAN ALAT</v>
          </cell>
        </row>
        <row r="5220">
          <cell r="D5220" t="str">
            <v>Lihat lampiran.</v>
          </cell>
        </row>
        <row r="5230">
          <cell r="B5230" t="str">
            <v xml:space="preserve"> URAIAN ANALISA HARGA SATUAN</v>
          </cell>
        </row>
        <row r="5231">
          <cell r="B5231" t="str">
            <v>ITEM PEMBAYARAN NO.</v>
          </cell>
          <cell r="E5231" t="str">
            <v>:  7.11 (6)</v>
          </cell>
        </row>
        <row r="5232">
          <cell r="B5232" t="str">
            <v>JENIS PEKERJAAN</v>
          </cell>
          <cell r="E5232" t="str">
            <v>:  EXPANSION JOINT TIPE BAJA BERSUDUT</v>
          </cell>
        </row>
        <row r="5233">
          <cell r="B5233" t="str">
            <v>SATUAN PEMBAYARAN</v>
          </cell>
          <cell r="E5233" t="str">
            <v>:  BUAH</v>
          </cell>
        </row>
        <row r="5235">
          <cell r="B5235" t="str">
            <v>NO.</v>
          </cell>
          <cell r="D5235" t="str">
            <v>U R A I A N</v>
          </cell>
          <cell r="I5235" t="str">
            <v>KODE</v>
          </cell>
          <cell r="J5235" t="str">
            <v>KOEF.</v>
          </cell>
          <cell r="K5235" t="str">
            <v>SATUAN</v>
          </cell>
          <cell r="L5235" t="str">
            <v>KETERANGAN</v>
          </cell>
        </row>
        <row r="5237">
          <cell r="B5237" t="str">
            <v>I.</v>
          </cell>
          <cell r="D5237" t="str">
            <v>ASUMSI</v>
          </cell>
        </row>
        <row r="5238">
          <cell r="B5238">
            <v>1</v>
          </cell>
          <cell r="D5238" t="str">
            <v>Pekerjaan dilakukan secara manual</v>
          </cell>
        </row>
        <row r="5239">
          <cell r="B5239">
            <v>2</v>
          </cell>
          <cell r="D5239" t="str">
            <v>Lokasi pekerjaan : pada jembatan</v>
          </cell>
        </row>
        <row r="5240">
          <cell r="B5240">
            <v>3</v>
          </cell>
          <cell r="D5240" t="str">
            <v>Bahan dasar (besi siku) diterima seluruhnya di lokasi pekerjaan</v>
          </cell>
        </row>
        <row r="5241">
          <cell r="B5241">
            <v>4</v>
          </cell>
          <cell r="D5241" t="str">
            <v>Jarak rata-rata Base camp ke lokasi pekerjaan</v>
          </cell>
          <cell r="I5241" t="str">
            <v>L</v>
          </cell>
          <cell r="J5241">
            <v>45.71</v>
          </cell>
          <cell r="K5241" t="str">
            <v>KM</v>
          </cell>
        </row>
        <row r="5242">
          <cell r="B5242">
            <v>5</v>
          </cell>
          <cell r="D5242" t="str">
            <v>Jam kerja efektif per-hari</v>
          </cell>
          <cell r="I5242" t="str">
            <v>Tk</v>
          </cell>
          <cell r="J5242">
            <v>7</v>
          </cell>
          <cell r="K5242" t="str">
            <v>jam</v>
          </cell>
        </row>
        <row r="5243">
          <cell r="B5243">
            <v>6</v>
          </cell>
          <cell r="D5243" t="str">
            <v>Faktor Kehilangan Material</v>
          </cell>
          <cell r="I5243" t="str">
            <v>Fh</v>
          </cell>
          <cell r="J5243">
            <v>1</v>
          </cell>
          <cell r="K5243" t="str">
            <v>-</v>
          </cell>
        </row>
        <row r="5245">
          <cell r="B5245" t="str">
            <v>II.</v>
          </cell>
          <cell r="D5245" t="str">
            <v>METHODE PELAKSANAAN</v>
          </cell>
        </row>
        <row r="5246">
          <cell r="B5246">
            <v>1</v>
          </cell>
          <cell r="D5246" t="str">
            <v>Besi ekspansi yang telah jadi dan sampai dilokasi</v>
          </cell>
        </row>
        <row r="5247">
          <cell r="D5247" t="str">
            <v>dipasang pada jembatan.</v>
          </cell>
        </row>
        <row r="5249">
          <cell r="B5249" t="str">
            <v>III.</v>
          </cell>
          <cell r="D5249" t="str">
            <v>PEMAKAIAN BAHAN, ALAT DAN TENAGA</v>
          </cell>
        </row>
        <row r="5251">
          <cell r="B5251" t="str">
            <v xml:space="preserve">   1.</v>
          </cell>
          <cell r="D5251" t="str">
            <v>BAHAN</v>
          </cell>
        </row>
        <row r="5252">
          <cell r="B5252" t="str">
            <v>1.a.</v>
          </cell>
          <cell r="D5252" t="str">
            <v>Besi expansion joint bersudut panjang 6 m</v>
          </cell>
          <cell r="J5252">
            <v>1</v>
          </cell>
          <cell r="K5252" t="str">
            <v>Meter</v>
          </cell>
        </row>
        <row r="5255">
          <cell r="B5255" t="str">
            <v>2.</v>
          </cell>
          <cell r="D5255" t="str">
            <v>ALAT</v>
          </cell>
        </row>
        <row r="5256">
          <cell r="B5256" t="str">
            <v>2.a.</v>
          </cell>
          <cell r="D5256" t="str">
            <v>ALAT BANTU</v>
          </cell>
        </row>
        <row r="5257">
          <cell r="D5257" t="str">
            <v>Diperlukan  :</v>
          </cell>
        </row>
        <row r="5258">
          <cell r="D5258" t="str">
            <v>- Palu</v>
          </cell>
          <cell r="G5258" t="str">
            <v>=  1  buah</v>
          </cell>
        </row>
        <row r="5259">
          <cell r="D5259" t="str">
            <v>- Pemotong kawat</v>
          </cell>
          <cell r="G5259" t="str">
            <v>=  1  buah</v>
          </cell>
        </row>
        <row r="5262">
          <cell r="B5262" t="str">
            <v>3.</v>
          </cell>
          <cell r="D5262" t="str">
            <v>TENAGA</v>
          </cell>
        </row>
        <row r="5263">
          <cell r="D5263" t="str">
            <v>Produksi pekerjaan per hari</v>
          </cell>
          <cell r="I5263" t="str">
            <v>Qt</v>
          </cell>
          <cell r="J5263">
            <v>5</v>
          </cell>
          <cell r="K5263" t="str">
            <v>M3</v>
          </cell>
        </row>
        <row r="5264">
          <cell r="D5264" t="str">
            <v>dibutuhkan tenaga :</v>
          </cell>
          <cell r="E5264" t="str">
            <v>-</v>
          </cell>
          <cell r="F5264" t="str">
            <v>Mandor</v>
          </cell>
          <cell r="I5264" t="str">
            <v>M</v>
          </cell>
          <cell r="J5264">
            <v>1</v>
          </cell>
          <cell r="K5264" t="str">
            <v>orang</v>
          </cell>
        </row>
        <row r="5265">
          <cell r="E5265" t="str">
            <v>-</v>
          </cell>
          <cell r="F5265" t="str">
            <v>Pekerja</v>
          </cell>
          <cell r="I5265" t="str">
            <v>P</v>
          </cell>
          <cell r="J5265">
            <v>4</v>
          </cell>
          <cell r="K5265" t="str">
            <v>orang</v>
          </cell>
        </row>
        <row r="5267">
          <cell r="D5267" t="str">
            <v>Koefisien Tenaga / Kg  :</v>
          </cell>
        </row>
        <row r="5268">
          <cell r="E5268" t="str">
            <v>-</v>
          </cell>
          <cell r="F5268" t="str">
            <v>Mandor</v>
          </cell>
          <cell r="G5268" t="str">
            <v>=  ( M x Tk ) : Qt</v>
          </cell>
          <cell r="J5268">
            <v>1.4</v>
          </cell>
          <cell r="K5268" t="str">
            <v>jam</v>
          </cell>
        </row>
        <row r="5269">
          <cell r="E5269" t="str">
            <v>-</v>
          </cell>
          <cell r="F5269" t="str">
            <v>Pekerja</v>
          </cell>
          <cell r="G5269" t="str">
            <v>=  ( P x Tk ) : Qt</v>
          </cell>
          <cell r="J5269">
            <v>5.6</v>
          </cell>
          <cell r="K5269" t="str">
            <v>jam</v>
          </cell>
        </row>
        <row r="5271">
          <cell r="B5271" t="str">
            <v>4.</v>
          </cell>
          <cell r="D5271" t="str">
            <v>HARGA DASAR SATUAN UPAH, BAHAN DAN ALAT</v>
          </cell>
        </row>
        <row r="5272">
          <cell r="D5272" t="str">
            <v>Lihat lampiran.</v>
          </cell>
        </row>
        <row r="5282">
          <cell r="B5282" t="str">
            <v xml:space="preserve"> URAIAN ANALISA HARGA SATUAN</v>
          </cell>
        </row>
        <row r="5283">
          <cell r="B5283" t="str">
            <v>ITEM PEMBAYARAN NO.</v>
          </cell>
          <cell r="E5283" t="str">
            <v>:  7.12</v>
          </cell>
        </row>
        <row r="5284">
          <cell r="B5284" t="str">
            <v>JENIS PEKERJAAN</v>
          </cell>
          <cell r="E5284" t="str">
            <v>:  PEMBUATAN JEMBATAN KAYU</v>
          </cell>
        </row>
        <row r="5285">
          <cell r="B5285" t="str">
            <v>SATUAN PEMBAYARAN</v>
          </cell>
          <cell r="E5285" t="str">
            <v>:  M'</v>
          </cell>
        </row>
        <row r="5287">
          <cell r="B5287" t="str">
            <v>NO.</v>
          </cell>
          <cell r="D5287" t="str">
            <v>U R A I A N</v>
          </cell>
          <cell r="I5287" t="str">
            <v>KODE</v>
          </cell>
          <cell r="J5287" t="str">
            <v>KOEF.</v>
          </cell>
          <cell r="K5287" t="str">
            <v>SATUAN</v>
          </cell>
          <cell r="L5287" t="str">
            <v>KETERANGAN</v>
          </cell>
        </row>
        <row r="5290">
          <cell r="B5290" t="str">
            <v>I.</v>
          </cell>
          <cell r="D5290" t="str">
            <v>ASUMSI</v>
          </cell>
        </row>
        <row r="5291">
          <cell r="B5291">
            <v>1</v>
          </cell>
          <cell r="D5291" t="str">
            <v>Menggunakan cara manual</v>
          </cell>
        </row>
        <row r="5292">
          <cell r="B5292">
            <v>2</v>
          </cell>
          <cell r="D5292" t="str">
            <v>Lokasi pekerjaan : setempat</v>
          </cell>
        </row>
        <row r="5293">
          <cell r="B5293">
            <v>3</v>
          </cell>
          <cell r="D5293" t="str">
            <v>Bahan dasar (Kayu Klas II)</v>
          </cell>
        </row>
        <row r="5294">
          <cell r="D5294" t="str">
            <v>diangkut dengan Truck ke lokasi pekerjaan</v>
          </cell>
        </row>
        <row r="5295">
          <cell r="B5295">
            <v>4</v>
          </cell>
          <cell r="D5295" t="str">
            <v>Jarak rata-rata Base Camp ke lokasi pekerjaan</v>
          </cell>
          <cell r="I5295" t="str">
            <v>L</v>
          </cell>
          <cell r="J5295">
            <v>6</v>
          </cell>
          <cell r="K5295" t="str">
            <v>Km</v>
          </cell>
        </row>
        <row r="5296">
          <cell r="B5296">
            <v>5</v>
          </cell>
          <cell r="D5296" t="str">
            <v>Jam kerja efektif per-hari</v>
          </cell>
          <cell r="I5296" t="str">
            <v>Tk</v>
          </cell>
          <cell r="J5296">
            <v>7</v>
          </cell>
          <cell r="K5296" t="str">
            <v>Jam</v>
          </cell>
        </row>
        <row r="5297">
          <cell r="B5297">
            <v>6</v>
          </cell>
          <cell r="D5297" t="str">
            <v>Faktor kehilangan bahan</v>
          </cell>
          <cell r="I5297" t="str">
            <v>Fh</v>
          </cell>
          <cell r="J5297">
            <v>1.05</v>
          </cell>
          <cell r="K5297" t="str">
            <v>-</v>
          </cell>
        </row>
        <row r="5300">
          <cell r="B5300" t="str">
            <v>II.</v>
          </cell>
          <cell r="D5300" t="str">
            <v>METHODE PELAKSANAAN</v>
          </cell>
        </row>
        <row r="5301">
          <cell r="B5301">
            <v>1</v>
          </cell>
          <cell r="D5301" t="str">
            <v>Jembatan kayu dibuat di tempat</v>
          </cell>
        </row>
        <row r="5302">
          <cell r="B5302">
            <v>2</v>
          </cell>
          <cell r="D5302" t="str">
            <v>Dump Truck mengangkut kayu siap pakai ke lapangan</v>
          </cell>
        </row>
        <row r="5303">
          <cell r="B5303">
            <v>3</v>
          </cell>
          <cell r="D5303" t="str">
            <v>Kayu untuk tiang dipancang dengan Excavator</v>
          </cell>
        </row>
        <row r="5304">
          <cell r="B5304">
            <v>4</v>
          </cell>
          <cell r="D5304" t="str">
            <v>Setelah pemancangan sekelompok pekerja akan</v>
          </cell>
        </row>
        <row r="5305">
          <cell r="D5305" t="str">
            <v xml:space="preserve">mengerjakan pemasangan lantai jembatan kayu </v>
          </cell>
        </row>
        <row r="5306">
          <cell r="D5306" t="str">
            <v>dengan cara manual dengan menggunakan alat bantu</v>
          </cell>
        </row>
        <row r="5308">
          <cell r="B5308" t="str">
            <v>III.</v>
          </cell>
          <cell r="D5308" t="str">
            <v>PEMAKAIAN BAHAN, ALAT DAN TENAGA</v>
          </cell>
        </row>
        <row r="5310">
          <cell r="B5310" t="str">
            <v xml:space="preserve">   1.</v>
          </cell>
          <cell r="D5310" t="str">
            <v>BAHAN</v>
          </cell>
        </row>
        <row r="5311">
          <cell r="D5311" t="str">
            <v>- Kayu Jembatan</v>
          </cell>
          <cell r="J5311">
            <v>1.9</v>
          </cell>
          <cell r="K5311" t="str">
            <v>M3</v>
          </cell>
        </row>
        <row r="5312">
          <cell r="D5312" t="str">
            <v>- Paku</v>
          </cell>
          <cell r="J5312">
            <v>8.17</v>
          </cell>
          <cell r="K5312" t="str">
            <v>Kg</v>
          </cell>
        </row>
        <row r="5314">
          <cell r="B5314" t="str">
            <v xml:space="preserve">   2.</v>
          </cell>
          <cell r="D5314" t="str">
            <v>ALAT</v>
          </cell>
        </row>
        <row r="5315">
          <cell r="B5315" t="str">
            <v xml:space="preserve">   2.a.</v>
          </cell>
          <cell r="D5315" t="str">
            <v>EXCAVATOR</v>
          </cell>
          <cell r="I5315" t="str">
            <v>(E10)</v>
          </cell>
        </row>
        <row r="5316">
          <cell r="D5316" t="str">
            <v>Kapasitas Bucket (memancang)</v>
          </cell>
          <cell r="I5316" t="str">
            <v>V</v>
          </cell>
          <cell r="J5316">
            <v>0.5</v>
          </cell>
          <cell r="K5316" t="str">
            <v>M3</v>
          </cell>
        </row>
        <row r="5317">
          <cell r="D5317" t="str">
            <v>Faktor Bucket</v>
          </cell>
          <cell r="I5317" t="str">
            <v>Fb</v>
          </cell>
          <cell r="J5317">
            <v>0.9</v>
          </cell>
          <cell r="K5317" t="str">
            <v>-</v>
          </cell>
        </row>
        <row r="5318">
          <cell r="D5318" t="str">
            <v>Faktor  Efisiensi alat</v>
          </cell>
          <cell r="I5318" t="str">
            <v>Fa</v>
          </cell>
          <cell r="J5318">
            <v>0.75</v>
          </cell>
          <cell r="K5318" t="str">
            <v>-</v>
          </cell>
        </row>
        <row r="5320">
          <cell r="D5320" t="str">
            <v>Waktu siklus</v>
          </cell>
          <cell r="I5320" t="str">
            <v>Ts1</v>
          </cell>
        </row>
        <row r="5321">
          <cell r="D5321" t="str">
            <v>- Memancang</v>
          </cell>
          <cell r="I5321" t="str">
            <v>T1</v>
          </cell>
          <cell r="J5321">
            <v>0.5</v>
          </cell>
          <cell r="K5321" t="str">
            <v>menit</v>
          </cell>
        </row>
        <row r="5322">
          <cell r="D5322" t="str">
            <v>- Lain-lain</v>
          </cell>
          <cell r="I5322" t="str">
            <v>T2</v>
          </cell>
          <cell r="J5322">
            <v>1</v>
          </cell>
          <cell r="K5322" t="str">
            <v>menit</v>
          </cell>
        </row>
        <row r="5323">
          <cell r="I5323" t="str">
            <v>Ts1</v>
          </cell>
          <cell r="J5323">
            <v>1.5</v>
          </cell>
          <cell r="K5323" t="str">
            <v>menit</v>
          </cell>
        </row>
        <row r="5325">
          <cell r="D5325" t="str">
            <v>Kap. Prod. / jam =</v>
          </cell>
          <cell r="F5325" t="str">
            <v>V  x Fb x Fa x 60</v>
          </cell>
          <cell r="I5325" t="str">
            <v>Q1</v>
          </cell>
          <cell r="J5325">
            <v>12.857142857142856</v>
          </cell>
          <cell r="K5325" t="str">
            <v>M3/Jam</v>
          </cell>
        </row>
        <row r="5326">
          <cell r="F5326" t="str">
            <v xml:space="preserve">      Ts1 x Fh</v>
          </cell>
        </row>
        <row r="5328">
          <cell r="D5328" t="str">
            <v>Koefisien Alat / M3</v>
          </cell>
          <cell r="F5328" t="str">
            <v xml:space="preserve"> =  1  :  Q1</v>
          </cell>
          <cell r="J5328">
            <v>7.7777777777777779E-2</v>
          </cell>
          <cell r="K5328" t="str">
            <v>Jam</v>
          </cell>
        </row>
        <row r="5331">
          <cell r="B5331" t="str">
            <v xml:space="preserve">   2.b.</v>
          </cell>
          <cell r="D5331" t="str">
            <v>DUMP TRUCK</v>
          </cell>
          <cell r="I5331" t="str">
            <v>(E08)</v>
          </cell>
        </row>
        <row r="5332">
          <cell r="D5332" t="str">
            <v>Kapasitas Bak</v>
          </cell>
          <cell r="I5332" t="str">
            <v>V</v>
          </cell>
          <cell r="J5332">
            <v>6</v>
          </cell>
          <cell r="K5332" t="str">
            <v>M3</v>
          </cell>
        </row>
        <row r="5333">
          <cell r="D5333" t="str">
            <v>Faktor Efesiensi Alat</v>
          </cell>
          <cell r="I5333" t="str">
            <v>Fa</v>
          </cell>
          <cell r="J5333">
            <v>0.75</v>
          </cell>
          <cell r="K5333" t="str">
            <v>-</v>
          </cell>
        </row>
        <row r="5334">
          <cell r="D5334" t="str">
            <v>Kecepatan rata-rata bermuatan</v>
          </cell>
          <cell r="I5334" t="str">
            <v>v1</v>
          </cell>
          <cell r="J5334">
            <v>40</v>
          </cell>
          <cell r="K5334" t="str">
            <v>Km/jam</v>
          </cell>
        </row>
        <row r="5335">
          <cell r="D5335" t="str">
            <v>Kecepatan rata-rata Kosong</v>
          </cell>
          <cell r="I5335" t="str">
            <v>v2</v>
          </cell>
          <cell r="J5335">
            <v>40</v>
          </cell>
          <cell r="K5335" t="str">
            <v>Km/jam</v>
          </cell>
        </row>
        <row r="5336">
          <cell r="D5336" t="str">
            <v>Waktu Siklus</v>
          </cell>
          <cell r="I5336" t="str">
            <v>Ts2</v>
          </cell>
        </row>
        <row r="5337">
          <cell r="D5337" t="str">
            <v>- Waktu tempuh isi</v>
          </cell>
          <cell r="F5337" t="str">
            <v>= (L : V1) x 60</v>
          </cell>
          <cell r="I5337" t="str">
            <v>T1</v>
          </cell>
          <cell r="J5337">
            <v>9</v>
          </cell>
          <cell r="K5337" t="str">
            <v>Menit</v>
          </cell>
        </row>
        <row r="5338">
          <cell r="D5338" t="str">
            <v>- Waktu tempuh Kosong</v>
          </cell>
          <cell r="F5338" t="str">
            <v>= (L : V2) x 60</v>
          </cell>
          <cell r="I5338" t="str">
            <v>T2</v>
          </cell>
          <cell r="J5338">
            <v>9</v>
          </cell>
          <cell r="K5338" t="str">
            <v>Menit</v>
          </cell>
        </row>
        <row r="5339">
          <cell r="D5339" t="str">
            <v>- Muat</v>
          </cell>
          <cell r="F5339" t="str">
            <v>= muat, atur, ikat dll</v>
          </cell>
          <cell r="I5339" t="str">
            <v>T3</v>
          </cell>
          <cell r="J5339">
            <v>20</v>
          </cell>
          <cell r="K5339" t="str">
            <v>Menit</v>
          </cell>
        </row>
        <row r="5340">
          <cell r="D5340" t="str">
            <v>- Lain-lain</v>
          </cell>
          <cell r="F5340" t="str">
            <v>= Geser, tunggu, dll</v>
          </cell>
          <cell r="I5340" t="str">
            <v>T4</v>
          </cell>
          <cell r="J5340">
            <v>0.5</v>
          </cell>
          <cell r="K5340" t="str">
            <v>Menit</v>
          </cell>
        </row>
        <row r="5341">
          <cell r="I5341" t="str">
            <v>Ts2</v>
          </cell>
          <cell r="J5341">
            <v>38.5</v>
          </cell>
          <cell r="K5341" t="str">
            <v>Menit</v>
          </cell>
        </row>
        <row r="5342">
          <cell r="L5342" t="str">
            <v>Bersambung</v>
          </cell>
        </row>
        <row r="5343">
          <cell r="B5343" t="str">
            <v xml:space="preserve"> URAIAN ANALISA HARGA SATUAN</v>
          </cell>
        </row>
        <row r="5344">
          <cell r="B5344" t="str">
            <v>ITEM PEMBAYARAN NO.</v>
          </cell>
          <cell r="E5344" t="str">
            <v>:  7.12</v>
          </cell>
        </row>
        <row r="5345">
          <cell r="B5345" t="str">
            <v>JENIS PEKERJAAN</v>
          </cell>
          <cell r="E5345" t="str">
            <v>:  PEMBUATAN JEMBATAN KAYU</v>
          </cell>
        </row>
        <row r="5346">
          <cell r="B5346" t="str">
            <v>SATUAN PEMBAYARAN</v>
          </cell>
          <cell r="E5346" t="str">
            <v>:  M'</v>
          </cell>
        </row>
        <row r="5347">
          <cell r="L5347" t="str">
            <v>Lanjutan</v>
          </cell>
        </row>
        <row r="5348">
          <cell r="B5348" t="str">
            <v>NO.</v>
          </cell>
          <cell r="D5348" t="str">
            <v>U R A I A N</v>
          </cell>
          <cell r="I5348" t="str">
            <v>KODE</v>
          </cell>
          <cell r="J5348" t="str">
            <v>KOEF.</v>
          </cell>
          <cell r="K5348" t="str">
            <v>SATUAN</v>
          </cell>
          <cell r="L5348" t="str">
            <v>KETERANGAN</v>
          </cell>
        </row>
        <row r="5350">
          <cell r="F5350" t="str">
            <v xml:space="preserve">                        V x Fa x 60</v>
          </cell>
        </row>
        <row r="5351">
          <cell r="D5351" t="str">
            <v>Kapasitas Produksi / Jam   =              -------------------</v>
          </cell>
          <cell r="I5351" t="str">
            <v>Q2</v>
          </cell>
          <cell r="J5351">
            <v>6.6790352504638211</v>
          </cell>
          <cell r="K5351" t="str">
            <v>M3/jam</v>
          </cell>
        </row>
        <row r="5352">
          <cell r="F5352" t="str">
            <v xml:space="preserve">                           Fh x Ts2</v>
          </cell>
        </row>
        <row r="5354">
          <cell r="D5354" t="str">
            <v>Koefisien Alat / M3</v>
          </cell>
          <cell r="F5354" t="str">
            <v xml:space="preserve"> =  1  :  Q2</v>
          </cell>
          <cell r="I5354" t="str">
            <v>-</v>
          </cell>
          <cell r="J5354">
            <v>0.14972222222222223</v>
          </cell>
          <cell r="K5354" t="str">
            <v>Jam</v>
          </cell>
        </row>
        <row r="5357">
          <cell r="B5357" t="str">
            <v>2.c.</v>
          </cell>
          <cell r="D5357" t="str">
            <v>ALAT  BANTU</v>
          </cell>
        </row>
        <row r="5358">
          <cell r="D5358" t="str">
            <v>Diperlukan alat-alat bantu kecil</v>
          </cell>
          <cell r="L5358" t="str">
            <v>Lump Sump</v>
          </cell>
        </row>
        <row r="5359">
          <cell r="D5359" t="str">
            <v>- Pengungkit / Linggis</v>
          </cell>
          <cell r="F5359" t="str">
            <v>= 2 buah</v>
          </cell>
        </row>
        <row r="5360">
          <cell r="D5360" t="str">
            <v>- Palu</v>
          </cell>
          <cell r="F5360" t="str">
            <v>= 2 buah</v>
          </cell>
        </row>
        <row r="5361">
          <cell r="D5361" t="str">
            <v>- Gergaji</v>
          </cell>
          <cell r="F5361" t="str">
            <v>= 2 buah</v>
          </cell>
        </row>
        <row r="5363">
          <cell r="B5363" t="str">
            <v xml:space="preserve">   3.</v>
          </cell>
          <cell r="D5363" t="str">
            <v>TENAGA</v>
          </cell>
        </row>
        <row r="5364">
          <cell r="D5364" t="str">
            <v>Produksi menentukan : EXCAVATOR</v>
          </cell>
          <cell r="I5364" t="str">
            <v>Q1</v>
          </cell>
          <cell r="J5364">
            <v>12.857142857142856</v>
          </cell>
          <cell r="K5364" t="str">
            <v>M3/Jam</v>
          </cell>
        </row>
        <row r="5365">
          <cell r="D5365" t="str">
            <v>Produksi Tekan / hari  =  Tk x Q1</v>
          </cell>
          <cell r="I5365" t="str">
            <v>Qt</v>
          </cell>
          <cell r="J5365">
            <v>89.999999999999986</v>
          </cell>
          <cell r="K5365" t="str">
            <v>M3</v>
          </cell>
        </row>
        <row r="5366">
          <cell r="D5366" t="str">
            <v>Kebutuhan tenaga :</v>
          </cell>
        </row>
        <row r="5367">
          <cell r="E5367" t="str">
            <v>-</v>
          </cell>
          <cell r="F5367" t="str">
            <v>Mandor</v>
          </cell>
          <cell r="I5367" t="str">
            <v>M</v>
          </cell>
          <cell r="J5367">
            <v>1</v>
          </cell>
          <cell r="K5367" t="str">
            <v>orang</v>
          </cell>
        </row>
        <row r="5368">
          <cell r="E5368" t="str">
            <v>-</v>
          </cell>
          <cell r="F5368" t="str">
            <v>Tukang</v>
          </cell>
          <cell r="I5368" t="str">
            <v>T</v>
          </cell>
          <cell r="J5368">
            <v>1</v>
          </cell>
          <cell r="K5368" t="str">
            <v>orang</v>
          </cell>
        </row>
        <row r="5369">
          <cell r="E5369" t="str">
            <v>-</v>
          </cell>
          <cell r="F5369" t="str">
            <v>Pekerja</v>
          </cell>
          <cell r="I5369" t="str">
            <v>P</v>
          </cell>
          <cell r="J5369">
            <v>3</v>
          </cell>
          <cell r="K5369" t="str">
            <v>orang</v>
          </cell>
        </row>
        <row r="5371">
          <cell r="D5371" t="str">
            <v>Koefisien tenaga / M3   :</v>
          </cell>
        </row>
        <row r="5372">
          <cell r="E5372" t="str">
            <v>-</v>
          </cell>
          <cell r="F5372" t="str">
            <v>Mandor</v>
          </cell>
          <cell r="G5372" t="str">
            <v>= (Tk x M) : Qt</v>
          </cell>
          <cell r="J5372">
            <v>7.7777777777777793E-2</v>
          </cell>
          <cell r="K5372" t="str">
            <v>Jam</v>
          </cell>
        </row>
        <row r="5373">
          <cell r="E5373" t="str">
            <v>-</v>
          </cell>
          <cell r="F5373" t="str">
            <v>Tukang</v>
          </cell>
          <cell r="G5373" t="str">
            <v>= (Tk x T) : Qt</v>
          </cell>
          <cell r="J5373">
            <v>7.7777777777777793E-2</v>
          </cell>
          <cell r="K5373" t="str">
            <v>Jam</v>
          </cell>
        </row>
        <row r="5374">
          <cell r="E5374" t="str">
            <v>-</v>
          </cell>
          <cell r="F5374" t="str">
            <v>Pekerja</v>
          </cell>
          <cell r="G5374" t="str">
            <v>= (Tk x P) : Qt</v>
          </cell>
          <cell r="J5374">
            <v>0.23333333333333336</v>
          </cell>
          <cell r="K5374" t="str">
            <v>Jam</v>
          </cell>
        </row>
        <row r="5376">
          <cell r="B5376" t="str">
            <v>4.</v>
          </cell>
          <cell r="D5376" t="str">
            <v>HARGA DASAR SATUAN UPAH, BAHAN DAN ALAT</v>
          </cell>
        </row>
        <row r="5377">
          <cell r="D5377" t="str">
            <v>Lihat lampiran.</v>
          </cell>
        </row>
        <row r="5397">
          <cell r="B5397" t="str">
            <v xml:space="preserve"> URAIAN ANALISA HARGA SATUAN</v>
          </cell>
        </row>
        <row r="5398">
          <cell r="B5398" t="str">
            <v>ITEM PEMBAYARAN NO.</v>
          </cell>
          <cell r="E5398" t="str">
            <v>: 7.15 (1)</v>
          </cell>
        </row>
        <row r="5399">
          <cell r="B5399" t="str">
            <v>JENIS PEKERJAAN</v>
          </cell>
          <cell r="E5399" t="str">
            <v>: Pembongkaran Pasangan Batu</v>
          </cell>
        </row>
        <row r="5400">
          <cell r="B5400" t="str">
            <v>SATUAN PEMBAYARAN</v>
          </cell>
          <cell r="E5400" t="str">
            <v>: M3</v>
          </cell>
        </row>
        <row r="5402">
          <cell r="B5402" t="str">
            <v>NO.</v>
          </cell>
          <cell r="D5402" t="str">
            <v>U R A I A N</v>
          </cell>
          <cell r="I5402" t="str">
            <v>KODE</v>
          </cell>
          <cell r="J5402" t="str">
            <v>KOEF.</v>
          </cell>
          <cell r="K5402" t="str">
            <v>SATUAN</v>
          </cell>
          <cell r="L5402" t="str">
            <v>KETERANGAN</v>
          </cell>
        </row>
        <row r="5404">
          <cell r="B5404" t="str">
            <v>I.</v>
          </cell>
          <cell r="D5404" t="str">
            <v>ASUMSI</v>
          </cell>
        </row>
        <row r="5405">
          <cell r="B5405">
            <v>1</v>
          </cell>
          <cell r="D5405" t="str">
            <v>Pekerjaan dilakukan secara manual</v>
          </cell>
        </row>
        <row r="5406">
          <cell r="B5406">
            <v>2</v>
          </cell>
          <cell r="D5406" t="str">
            <v>Lokasi pekerjaan : sepanjang jalan</v>
          </cell>
        </row>
        <row r="5407">
          <cell r="B5407">
            <v>3</v>
          </cell>
          <cell r="D5407" t="str">
            <v>Kondisi Jalan   :  sedang / baik</v>
          </cell>
        </row>
        <row r="5408">
          <cell r="B5408">
            <v>4</v>
          </cell>
          <cell r="D5408" t="str">
            <v>Jam kerja efektif per-hari</v>
          </cell>
          <cell r="I5408" t="str">
            <v>Tk</v>
          </cell>
          <cell r="J5408">
            <v>7</v>
          </cell>
          <cell r="K5408" t="str">
            <v>Jam</v>
          </cell>
        </row>
        <row r="5409">
          <cell r="B5409">
            <v>5</v>
          </cell>
          <cell r="D5409" t="str">
            <v>Faktor pengembangan bahan</v>
          </cell>
          <cell r="I5409" t="str">
            <v>Fk</v>
          </cell>
          <cell r="J5409">
            <v>1.2</v>
          </cell>
          <cell r="K5409" t="str">
            <v>-</v>
          </cell>
        </row>
        <row r="5411">
          <cell r="B5411" t="str">
            <v>II.</v>
          </cell>
          <cell r="D5411" t="str">
            <v>METHODE PELAKSANAAN</v>
          </cell>
        </row>
        <row r="5412">
          <cell r="B5412">
            <v>1</v>
          </cell>
          <cell r="D5412" t="str">
            <v>Pasangan Batu yang dibongkar umumnya berada disisi jalan</v>
          </cell>
        </row>
        <row r="5413">
          <cell r="B5413">
            <v>2</v>
          </cell>
          <cell r="D5413" t="str">
            <v>Pembongkaran dilakukan dengan menggunakan</v>
          </cell>
        </row>
        <row r="5414">
          <cell r="D5414" t="str">
            <v xml:space="preserve">Compressor dan Jack Hammer </v>
          </cell>
        </row>
        <row r="5415">
          <cell r="B5415">
            <v>3</v>
          </cell>
          <cell r="D5415" t="str">
            <v>Dump Truck membuang material hasil galian keluar lokasi</v>
          </cell>
        </row>
        <row r="5416">
          <cell r="D5416" t="str">
            <v>sejauh</v>
          </cell>
          <cell r="I5416" t="str">
            <v>L</v>
          </cell>
          <cell r="J5416">
            <v>0.5</v>
          </cell>
          <cell r="K5416" t="str">
            <v>Km</v>
          </cell>
        </row>
        <row r="5418">
          <cell r="B5418" t="str">
            <v>III.</v>
          </cell>
          <cell r="D5418" t="str">
            <v>PEMAKAIAN BAHAN, ALAT DAN TENAGA</v>
          </cell>
        </row>
        <row r="5420">
          <cell r="B5420" t="str">
            <v xml:space="preserve">   1.</v>
          </cell>
          <cell r="D5420" t="str">
            <v>BAHAN</v>
          </cell>
        </row>
        <row r="5421">
          <cell r="D5421" t="str">
            <v>Tidak ada bahan yang diperlukan</v>
          </cell>
        </row>
        <row r="5423">
          <cell r="B5423" t="str">
            <v xml:space="preserve">   2.</v>
          </cell>
          <cell r="D5423" t="str">
            <v>ALAT</v>
          </cell>
        </row>
        <row r="5425">
          <cell r="B5425" t="str">
            <v xml:space="preserve">   2.a.</v>
          </cell>
          <cell r="D5425" t="str">
            <v>COMPRESSOR DAN JACK HAMMER</v>
          </cell>
          <cell r="I5425" t="str">
            <v>(E10)</v>
          </cell>
        </row>
        <row r="5426">
          <cell r="D5426" t="str">
            <v>Faktor Efesiensi Alat</v>
          </cell>
          <cell r="I5426" t="str">
            <v>Fa</v>
          </cell>
          <cell r="J5426">
            <v>0.8</v>
          </cell>
        </row>
        <row r="5427">
          <cell r="D5427" t="str">
            <v>Produksi per jam</v>
          </cell>
          <cell r="I5427" t="str">
            <v>Qa</v>
          </cell>
          <cell r="J5427">
            <v>4</v>
          </cell>
          <cell r="K5427" t="str">
            <v>M3/Jam</v>
          </cell>
        </row>
        <row r="5428">
          <cell r="I5428" t="str">
            <v>Q1</v>
          </cell>
          <cell r="J5428">
            <v>3.2</v>
          </cell>
          <cell r="K5428" t="str">
            <v>M3/Jam</v>
          </cell>
        </row>
        <row r="5430">
          <cell r="D5430" t="str">
            <v>Koefisien Alat / M3</v>
          </cell>
          <cell r="F5430" t="str">
            <v xml:space="preserve"> =  1  :  Q1</v>
          </cell>
          <cell r="J5430">
            <v>0.3125</v>
          </cell>
        </row>
        <row r="5432">
          <cell r="B5432" t="str">
            <v>2.b.</v>
          </cell>
          <cell r="D5432" t="str">
            <v>DUMP TRUCK</v>
          </cell>
          <cell r="I5432" t="str">
            <v>(E09)</v>
          </cell>
        </row>
        <row r="5433">
          <cell r="D5433" t="str">
            <v>Kapasitas Bak</v>
          </cell>
          <cell r="I5433" t="str">
            <v>V</v>
          </cell>
          <cell r="J5433">
            <v>4</v>
          </cell>
          <cell r="K5433" t="str">
            <v>M3</v>
          </cell>
        </row>
        <row r="5434">
          <cell r="D5434" t="str">
            <v>Faktor Efesiensi Alat</v>
          </cell>
          <cell r="I5434" t="str">
            <v>Fa</v>
          </cell>
          <cell r="J5434">
            <v>0.8</v>
          </cell>
          <cell r="K5434" t="str">
            <v>-</v>
          </cell>
        </row>
        <row r="5435">
          <cell r="D5435" t="str">
            <v>Kecepatan rata-rata bermuatan</v>
          </cell>
          <cell r="I5435" t="str">
            <v>v1</v>
          </cell>
          <cell r="J5435">
            <v>45</v>
          </cell>
          <cell r="K5435" t="str">
            <v>Km/jam</v>
          </cell>
        </row>
        <row r="5436">
          <cell r="D5436" t="str">
            <v>Kecepatan rata-rata Kosong</v>
          </cell>
          <cell r="I5436" t="str">
            <v>v2</v>
          </cell>
          <cell r="J5436">
            <v>60</v>
          </cell>
          <cell r="K5436" t="str">
            <v>Km/jam</v>
          </cell>
        </row>
        <row r="5437">
          <cell r="D5437" t="str">
            <v>Waktu Wiklus</v>
          </cell>
          <cell r="I5437" t="str">
            <v>Ts1</v>
          </cell>
        </row>
        <row r="5438">
          <cell r="D5438" t="str">
            <v>- Waktu tempuh isi</v>
          </cell>
          <cell r="F5438" t="str">
            <v>= (L : V1) x 60</v>
          </cell>
          <cell r="I5438" t="str">
            <v>T1</v>
          </cell>
          <cell r="J5438">
            <v>0.66666666666666674</v>
          </cell>
          <cell r="K5438" t="str">
            <v>Menit</v>
          </cell>
        </row>
        <row r="5439">
          <cell r="D5439" t="str">
            <v>- Waktu tempuh Kosong</v>
          </cell>
          <cell r="F5439" t="str">
            <v>= (L : V2) x 60</v>
          </cell>
          <cell r="I5439" t="str">
            <v>T2</v>
          </cell>
          <cell r="J5439">
            <v>0.5</v>
          </cell>
          <cell r="K5439" t="str">
            <v>Menit</v>
          </cell>
        </row>
        <row r="5440">
          <cell r="D5440" t="str">
            <v>- Waktu muat</v>
          </cell>
          <cell r="F5440" t="str">
            <v>= (L : Q1) x 60</v>
          </cell>
          <cell r="I5440" t="str">
            <v>T3</v>
          </cell>
          <cell r="J5440">
            <v>60</v>
          </cell>
          <cell r="K5440" t="str">
            <v>Menit</v>
          </cell>
        </row>
        <row r="5441">
          <cell r="D5441" t="str">
            <v>- Lain-lain</v>
          </cell>
          <cell r="I5441" t="str">
            <v>T4</v>
          </cell>
          <cell r="J5441">
            <v>2</v>
          </cell>
          <cell r="K5441" t="str">
            <v>Menit</v>
          </cell>
        </row>
        <row r="5442">
          <cell r="I5442" t="str">
            <v>Ts1</v>
          </cell>
          <cell r="J5442">
            <v>63.166666666666664</v>
          </cell>
          <cell r="K5442" t="str">
            <v>Menit</v>
          </cell>
        </row>
        <row r="5444">
          <cell r="D5444" t="str">
            <v>Kapasitas Produksi / Jam</v>
          </cell>
          <cell r="F5444" t="str">
            <v>V x Fa x 60</v>
          </cell>
          <cell r="I5444" t="str">
            <v>Q2</v>
          </cell>
          <cell r="J5444">
            <v>2.5329815303430081</v>
          </cell>
          <cell r="K5444" t="str">
            <v>M3/jam</v>
          </cell>
        </row>
        <row r="5445">
          <cell r="F5445" t="str">
            <v>Fk x Ts1</v>
          </cell>
        </row>
        <row r="5447">
          <cell r="D5447" t="str">
            <v>Koefisien alat / M3</v>
          </cell>
          <cell r="E5447" t="str">
            <v>= 1 : Q2</v>
          </cell>
          <cell r="I5447" t="str">
            <v>(E08)</v>
          </cell>
          <cell r="J5447">
            <v>0.39479166666666665</v>
          </cell>
          <cell r="K5447" t="str">
            <v>Jam</v>
          </cell>
        </row>
        <row r="5449">
          <cell r="B5449" t="str">
            <v>2.c.</v>
          </cell>
          <cell r="D5449" t="str">
            <v>ALAT BANTU</v>
          </cell>
        </row>
        <row r="5450">
          <cell r="D5450" t="str">
            <v>Diperlukan alat-alat bantu kecil</v>
          </cell>
        </row>
        <row r="5451">
          <cell r="D5451" t="str">
            <v>- Linggis</v>
          </cell>
          <cell r="E5451" t="str">
            <v>=</v>
          </cell>
          <cell r="F5451" t="str">
            <v>2 buah</v>
          </cell>
        </row>
        <row r="5452">
          <cell r="D5452" t="str">
            <v>- Cangkul</v>
          </cell>
          <cell r="E5452" t="str">
            <v>=</v>
          </cell>
          <cell r="F5452" t="str">
            <v>2 buah</v>
          </cell>
        </row>
        <row r="5453">
          <cell r="D5453" t="str">
            <v>- Gerobak Dorong</v>
          </cell>
          <cell r="E5453" t="str">
            <v>=</v>
          </cell>
          <cell r="F5453" t="str">
            <v>1 buah</v>
          </cell>
        </row>
        <row r="5455">
          <cell r="B5455" t="str">
            <v>3.</v>
          </cell>
          <cell r="D5455" t="str">
            <v>TENAGA</v>
          </cell>
        </row>
        <row r="5456">
          <cell r="D5456" t="str">
            <v>Produksi Menentukan</v>
          </cell>
          <cell r="E5456" t="str">
            <v>:</v>
          </cell>
          <cell r="F5456" t="str">
            <v>JACK HAMMER</v>
          </cell>
          <cell r="I5456" t="str">
            <v>Q1</v>
          </cell>
          <cell r="J5456">
            <v>3.2</v>
          </cell>
          <cell r="K5456" t="str">
            <v>M3/jam</v>
          </cell>
        </row>
        <row r="5457">
          <cell r="D5457" t="str">
            <v>Produksi galian/hari</v>
          </cell>
          <cell r="E5457" t="str">
            <v>=</v>
          </cell>
          <cell r="F5457" t="str">
            <v>Tk x Q1</v>
          </cell>
          <cell r="I5457" t="str">
            <v>Qt</v>
          </cell>
          <cell r="J5457">
            <v>22.400000000000002</v>
          </cell>
          <cell r="K5457" t="str">
            <v>M3</v>
          </cell>
        </row>
        <row r="5458">
          <cell r="D5458" t="str">
            <v>Kebutuhan Tenaga</v>
          </cell>
          <cell r="E5458" t="str">
            <v>:</v>
          </cell>
        </row>
        <row r="5459">
          <cell r="E5459" t="str">
            <v>-</v>
          </cell>
          <cell r="F5459" t="str">
            <v>Pekerja</v>
          </cell>
          <cell r="I5459" t="str">
            <v>P</v>
          </cell>
          <cell r="J5459">
            <v>6</v>
          </cell>
          <cell r="K5459" t="str">
            <v>orang</v>
          </cell>
        </row>
        <row r="5460">
          <cell r="E5460" t="str">
            <v>-</v>
          </cell>
          <cell r="F5460" t="str">
            <v>Mandor</v>
          </cell>
          <cell r="I5460" t="str">
            <v>M</v>
          </cell>
          <cell r="J5460">
            <v>1</v>
          </cell>
          <cell r="K5460" t="str">
            <v>orang</v>
          </cell>
        </row>
        <row r="5461">
          <cell r="D5461" t="str">
            <v>Koefisien tenaga / M3   :</v>
          </cell>
        </row>
        <row r="5462">
          <cell r="E5462" t="str">
            <v>-</v>
          </cell>
          <cell r="F5462" t="str">
            <v>Pekerja</v>
          </cell>
          <cell r="G5462" t="str">
            <v>= (Tk x P) : Qt</v>
          </cell>
          <cell r="I5462" t="str">
            <v>(L01)</v>
          </cell>
          <cell r="J5462">
            <v>1.8749999999999998</v>
          </cell>
          <cell r="K5462" t="str">
            <v>Jam</v>
          </cell>
        </row>
        <row r="5463">
          <cell r="E5463" t="str">
            <v>-</v>
          </cell>
          <cell r="F5463" t="str">
            <v>Mandor</v>
          </cell>
          <cell r="G5463" t="str">
            <v>= (Tk x M) : Qt</v>
          </cell>
          <cell r="I5463" t="str">
            <v>(L03)</v>
          </cell>
          <cell r="J5463">
            <v>0.31249999999999994</v>
          </cell>
          <cell r="K5463" t="str">
            <v>Jam</v>
          </cell>
        </row>
        <row r="5465">
          <cell r="D5465" t="str">
            <v>HARGA DASAR SATUAN UPAH, BAHAN DAN ALAT</v>
          </cell>
        </row>
        <row r="5466">
          <cell r="D5466" t="str">
            <v>Lihat lampiran.</v>
          </cell>
        </row>
        <row r="5469">
          <cell r="B5469" t="str">
            <v xml:space="preserve"> URAIAN ANALISA HARGA SATUAN</v>
          </cell>
        </row>
        <row r="5470">
          <cell r="B5470" t="str">
            <v>ITEM PEMBAYARAN NO.</v>
          </cell>
          <cell r="E5470" t="str">
            <v>: 7.15 (2)</v>
          </cell>
        </row>
        <row r="5471">
          <cell r="B5471" t="str">
            <v>JENIS PEKERJAAN</v>
          </cell>
          <cell r="E5471" t="str">
            <v>: Pembongkaran Beton</v>
          </cell>
        </row>
        <row r="5472">
          <cell r="B5472" t="str">
            <v>SATUAN PEMBAYARAN</v>
          </cell>
          <cell r="E5472" t="str">
            <v>: M3</v>
          </cell>
        </row>
        <row r="5474">
          <cell r="B5474" t="str">
            <v>NO.</v>
          </cell>
          <cell r="D5474" t="str">
            <v>U R A I A N</v>
          </cell>
          <cell r="I5474" t="str">
            <v>KODE</v>
          </cell>
          <cell r="J5474" t="str">
            <v>KOEF.</v>
          </cell>
          <cell r="K5474" t="str">
            <v>SATUAN</v>
          </cell>
          <cell r="L5474" t="str">
            <v>KETERANGAN</v>
          </cell>
        </row>
        <row r="5476">
          <cell r="B5476" t="str">
            <v>I.</v>
          </cell>
          <cell r="D5476" t="str">
            <v>ASUMSI</v>
          </cell>
        </row>
        <row r="5477">
          <cell r="B5477">
            <v>1</v>
          </cell>
          <cell r="D5477" t="str">
            <v>Pekerjaan dilakukan secara manual</v>
          </cell>
        </row>
        <row r="5478">
          <cell r="B5478">
            <v>2</v>
          </cell>
          <cell r="D5478" t="str">
            <v>Lokasi pekerjaan : sepanjang jalan</v>
          </cell>
        </row>
        <row r="5479">
          <cell r="B5479">
            <v>3</v>
          </cell>
          <cell r="D5479" t="str">
            <v>Kondisi Jalan   :  sedang / baik</v>
          </cell>
        </row>
        <row r="5480">
          <cell r="B5480">
            <v>4</v>
          </cell>
          <cell r="D5480" t="str">
            <v>Jam kerja efektif per-hari</v>
          </cell>
          <cell r="I5480" t="str">
            <v>Tk</v>
          </cell>
          <cell r="J5480">
            <v>7</v>
          </cell>
          <cell r="K5480" t="str">
            <v>Jam</v>
          </cell>
        </row>
        <row r="5481">
          <cell r="B5481">
            <v>5</v>
          </cell>
          <cell r="D5481" t="str">
            <v>Faktor pengembangan bahan</v>
          </cell>
          <cell r="I5481" t="str">
            <v>Fk</v>
          </cell>
          <cell r="J5481">
            <v>1.2</v>
          </cell>
          <cell r="K5481" t="str">
            <v>-</v>
          </cell>
        </row>
        <row r="5483">
          <cell r="B5483" t="str">
            <v>II.</v>
          </cell>
          <cell r="D5483" t="str">
            <v>METHODE PELAKSANAAN</v>
          </cell>
        </row>
        <row r="5484">
          <cell r="B5484">
            <v>1</v>
          </cell>
          <cell r="D5484" t="str">
            <v>Beton yang dibongkar umumnya berada disisi jalan</v>
          </cell>
        </row>
        <row r="5485">
          <cell r="B5485">
            <v>2</v>
          </cell>
          <cell r="D5485" t="str">
            <v>Pembongkaran dilakukan dengan menggunakan</v>
          </cell>
        </row>
        <row r="5486">
          <cell r="D5486" t="str">
            <v xml:space="preserve">Compressor dan Jack Hammer </v>
          </cell>
        </row>
        <row r="5487">
          <cell r="B5487">
            <v>3</v>
          </cell>
          <cell r="D5487" t="str">
            <v>Beton yang sudah dibongkar dibuang dekat lokasi</v>
          </cell>
        </row>
        <row r="5488">
          <cell r="D5488" t="str">
            <v>sejauh</v>
          </cell>
          <cell r="I5488" t="str">
            <v>L</v>
          </cell>
          <cell r="J5488">
            <v>0.05</v>
          </cell>
          <cell r="K5488" t="str">
            <v>Km</v>
          </cell>
        </row>
        <row r="5490">
          <cell r="B5490" t="str">
            <v>III.</v>
          </cell>
          <cell r="D5490" t="str">
            <v>PEMAKAIAN BAHAN, ALAT DAN TENAGA</v>
          </cell>
        </row>
        <row r="5492">
          <cell r="B5492" t="str">
            <v xml:space="preserve">   1.</v>
          </cell>
          <cell r="D5492" t="str">
            <v>BAHAN</v>
          </cell>
        </row>
        <row r="5493">
          <cell r="D5493" t="str">
            <v>Tidak ada bahan yang diperlukan</v>
          </cell>
        </row>
        <row r="5495">
          <cell r="B5495" t="str">
            <v xml:space="preserve">   2.</v>
          </cell>
          <cell r="D5495" t="str">
            <v>ALAT</v>
          </cell>
        </row>
        <row r="5497">
          <cell r="B5497" t="str">
            <v xml:space="preserve">   2.a.</v>
          </cell>
          <cell r="D5497" t="str">
            <v>COMPRESSOR DAN JACK HAMMER</v>
          </cell>
          <cell r="I5497" t="str">
            <v>(E10)</v>
          </cell>
        </row>
        <row r="5498">
          <cell r="D5498" t="str">
            <v>Faktor Efesiensi Alat</v>
          </cell>
          <cell r="I5498" t="str">
            <v>Fa</v>
          </cell>
          <cell r="J5498">
            <v>0.8</v>
          </cell>
        </row>
        <row r="5499">
          <cell r="D5499" t="str">
            <v>Produksi per jam</v>
          </cell>
          <cell r="I5499" t="str">
            <v>Qa</v>
          </cell>
          <cell r="J5499">
            <v>1.6</v>
          </cell>
          <cell r="K5499" t="str">
            <v>M3/Jam</v>
          </cell>
        </row>
        <row r="5500">
          <cell r="I5500" t="str">
            <v>Q1</v>
          </cell>
          <cell r="J5500">
            <v>1.2800000000000002</v>
          </cell>
          <cell r="K5500" t="str">
            <v>M3/Jam</v>
          </cell>
        </row>
        <row r="5502">
          <cell r="D5502" t="str">
            <v>Koefisien Alat / M3</v>
          </cell>
          <cell r="F5502" t="str">
            <v xml:space="preserve"> =  1  :  Q1</v>
          </cell>
          <cell r="J5502">
            <v>0.78124999999999989</v>
          </cell>
        </row>
        <row r="5505">
          <cell r="B5505" t="str">
            <v>2.c.</v>
          </cell>
          <cell r="D5505" t="str">
            <v>ALAT BANTU</v>
          </cell>
        </row>
        <row r="5506">
          <cell r="D5506" t="str">
            <v>Diperlukan alat-alat bantu kecil</v>
          </cell>
        </row>
        <row r="5507">
          <cell r="D5507" t="str">
            <v>- Linggis</v>
          </cell>
          <cell r="E5507" t="str">
            <v>=</v>
          </cell>
          <cell r="F5507" t="str">
            <v>2 buah</v>
          </cell>
        </row>
        <row r="5508">
          <cell r="D5508" t="str">
            <v>- Cangkul</v>
          </cell>
          <cell r="E5508" t="str">
            <v>=</v>
          </cell>
          <cell r="F5508" t="str">
            <v>2 buah</v>
          </cell>
        </row>
        <row r="5509">
          <cell r="D5509" t="str">
            <v>- Gerobak Dorong</v>
          </cell>
          <cell r="E5509" t="str">
            <v>=</v>
          </cell>
          <cell r="F5509" t="str">
            <v>2 buah</v>
          </cell>
        </row>
        <row r="5510">
          <cell r="D5510" t="str">
            <v>- Palu</v>
          </cell>
          <cell r="E5510" t="str">
            <v>=</v>
          </cell>
          <cell r="F5510" t="str">
            <v>2 buah</v>
          </cell>
        </row>
        <row r="5513">
          <cell r="B5513" t="str">
            <v>3.</v>
          </cell>
          <cell r="D5513" t="str">
            <v>TENAGA</v>
          </cell>
        </row>
        <row r="5514">
          <cell r="D5514" t="str">
            <v>Produksi Menentukan</v>
          </cell>
          <cell r="E5514" t="str">
            <v>:</v>
          </cell>
          <cell r="F5514" t="str">
            <v>JACK HAMMER</v>
          </cell>
          <cell r="I5514" t="str">
            <v>Q1</v>
          </cell>
          <cell r="J5514">
            <v>1.2800000000000002</v>
          </cell>
          <cell r="K5514" t="str">
            <v>M3/jam</v>
          </cell>
        </row>
        <row r="5515">
          <cell r="D5515" t="str">
            <v>Produksi galian/hari</v>
          </cell>
          <cell r="E5515" t="str">
            <v>=</v>
          </cell>
          <cell r="F5515" t="str">
            <v>Tk x Q1</v>
          </cell>
          <cell r="I5515" t="str">
            <v>Qt</v>
          </cell>
          <cell r="J5515">
            <v>8.9600000000000009</v>
          </cell>
          <cell r="K5515" t="str">
            <v>M3</v>
          </cell>
        </row>
        <row r="5516">
          <cell r="D5516" t="str">
            <v>Kebutuhan Tenaga</v>
          </cell>
          <cell r="E5516" t="str">
            <v>:</v>
          </cell>
        </row>
        <row r="5517">
          <cell r="E5517" t="str">
            <v>-</v>
          </cell>
          <cell r="F5517" t="str">
            <v>Pekerja</v>
          </cell>
          <cell r="I5517" t="str">
            <v>P</v>
          </cell>
          <cell r="J5517">
            <v>10</v>
          </cell>
          <cell r="K5517" t="str">
            <v>orang</v>
          </cell>
        </row>
        <row r="5518">
          <cell r="E5518" t="str">
            <v>-</v>
          </cell>
          <cell r="F5518" t="str">
            <v>Mandor</v>
          </cell>
          <cell r="I5518" t="str">
            <v>M</v>
          </cell>
          <cell r="J5518">
            <v>1</v>
          </cell>
          <cell r="K5518" t="str">
            <v>orang</v>
          </cell>
        </row>
        <row r="5519">
          <cell r="D5519" t="str">
            <v>Koefisien tenaga / M3   :</v>
          </cell>
        </row>
        <row r="5520">
          <cell r="E5520" t="str">
            <v>-</v>
          </cell>
          <cell r="F5520" t="str">
            <v>Pekerja</v>
          </cell>
          <cell r="G5520" t="str">
            <v>= (Tk x P) : Qt</v>
          </cell>
          <cell r="I5520" t="str">
            <v>(L01)</v>
          </cell>
          <cell r="J5520">
            <v>7.8124999999999991</v>
          </cell>
          <cell r="K5520" t="str">
            <v>Jam</v>
          </cell>
        </row>
        <row r="5521">
          <cell r="E5521" t="str">
            <v>-</v>
          </cell>
          <cell r="F5521" t="str">
            <v>Mandor</v>
          </cell>
          <cell r="G5521" t="str">
            <v>= (Tk x M) : Qt</v>
          </cell>
          <cell r="I5521" t="str">
            <v>(L03)</v>
          </cell>
          <cell r="J5521">
            <v>0.78124999999999989</v>
          </cell>
          <cell r="K5521" t="str">
            <v>Jam</v>
          </cell>
        </row>
        <row r="5523">
          <cell r="D5523" t="str">
            <v>HARGA DASAR SATUAN UPAH, BAHAN DAN ALAT</v>
          </cell>
        </row>
        <row r="5524">
          <cell r="D5524" t="str">
            <v>Lihat lampiran.</v>
          </cell>
        </row>
        <row r="5533">
          <cell r="B5533" t="str">
            <v xml:space="preserve"> URAIAN ANALISA HARGA SATUAN</v>
          </cell>
        </row>
        <row r="5534">
          <cell r="B5534" t="str">
            <v>ITEM PEMBAYARAN NO.</v>
          </cell>
          <cell r="E5534" t="str">
            <v>:  7.18</v>
          </cell>
        </row>
        <row r="5535">
          <cell r="B5535" t="str">
            <v>JENIS PEKERJAAN</v>
          </cell>
          <cell r="E5535" t="str">
            <v>:  Geogrid</v>
          </cell>
        </row>
        <row r="5536">
          <cell r="B5536" t="str">
            <v>SATUAN PEMBAYARAN</v>
          </cell>
          <cell r="E5536" t="str">
            <v>:  M2</v>
          </cell>
        </row>
        <row r="5538">
          <cell r="B5538" t="str">
            <v>NO.</v>
          </cell>
          <cell r="D5538" t="str">
            <v>U R A I A N</v>
          </cell>
          <cell r="I5538" t="str">
            <v>KODE</v>
          </cell>
          <cell r="J5538" t="str">
            <v>KOEF.</v>
          </cell>
          <cell r="K5538" t="str">
            <v>SATUAN</v>
          </cell>
          <cell r="L5538" t="str">
            <v>KETERANGAN</v>
          </cell>
        </row>
        <row r="5540">
          <cell r="B5540" t="str">
            <v>I.</v>
          </cell>
          <cell r="D5540" t="str">
            <v>ASUMSI</v>
          </cell>
        </row>
        <row r="5541">
          <cell r="B5541">
            <v>1</v>
          </cell>
          <cell r="D5541" t="str">
            <v>Menggunakan alat berat dan manusia</v>
          </cell>
        </row>
        <row r="5542">
          <cell r="B5542">
            <v>2</v>
          </cell>
          <cell r="D5542" t="str">
            <v>Kondisi lokasi baik</v>
          </cell>
        </row>
        <row r="5543">
          <cell r="B5543">
            <v>3</v>
          </cell>
          <cell r="D5543" t="str">
            <v>Digunakan sebagai material perkuatan timbunan / lereng</v>
          </cell>
        </row>
        <row r="5544">
          <cell r="B5544">
            <v>4</v>
          </cell>
          <cell r="D5544" t="str">
            <v>Jam kerja efektif per-hari</v>
          </cell>
          <cell r="I5544" t="str">
            <v>Tk</v>
          </cell>
          <cell r="J5544">
            <v>7</v>
          </cell>
          <cell r="K5544" t="str">
            <v>Jam</v>
          </cell>
        </row>
        <row r="5545">
          <cell r="B5545">
            <v>5</v>
          </cell>
          <cell r="D5545" t="str">
            <v>Faktor pengembangan bahan</v>
          </cell>
          <cell r="I5545" t="str">
            <v>Fk</v>
          </cell>
          <cell r="J5545">
            <v>1</v>
          </cell>
        </row>
        <row r="5547">
          <cell r="B5547" t="str">
            <v>II.</v>
          </cell>
          <cell r="D5547" t="str">
            <v>URUTAN KERJA</v>
          </cell>
        </row>
        <row r="5548">
          <cell r="B5548">
            <v>1</v>
          </cell>
          <cell r="D5548" t="str">
            <v>Material Geogrid diterima di lok. pekerjaan</v>
          </cell>
        </row>
        <row r="5549">
          <cell r="B5549">
            <v>2</v>
          </cell>
          <cell r="D5549" t="str">
            <v>Pemasangan dilaksanakan sesuai dengan prosedur</v>
          </cell>
        </row>
        <row r="5550">
          <cell r="D5550" t="str">
            <v>yang direkomendasikan oleh pabriknya</v>
          </cell>
        </row>
        <row r="5553">
          <cell r="B5553" t="str">
            <v>III.</v>
          </cell>
          <cell r="D5553" t="str">
            <v>PEMAKAIAN BAHAN, ALAT DAN TENAGA</v>
          </cell>
        </row>
        <row r="5554">
          <cell r="B5554" t="str">
            <v xml:space="preserve">   1.</v>
          </cell>
          <cell r="D5554" t="str">
            <v>BAHAN</v>
          </cell>
        </row>
        <row r="5555">
          <cell r="D5555" t="str">
            <v>Geogrid / M2  :</v>
          </cell>
          <cell r="J5555">
            <v>1</v>
          </cell>
          <cell r="K5555" t="str">
            <v>M2</v>
          </cell>
        </row>
        <row r="5557">
          <cell r="B5557" t="str">
            <v xml:space="preserve">   2.</v>
          </cell>
          <cell r="D5557" t="str">
            <v>ALAT</v>
          </cell>
        </row>
        <row r="5558">
          <cell r="B5558" t="str">
            <v>2.b.</v>
          </cell>
          <cell r="D5558" t="str">
            <v>ALAT  BANTU</v>
          </cell>
        </row>
        <row r="5559">
          <cell r="D5559" t="str">
            <v>Diperlukan alat-alat bantu :</v>
          </cell>
        </row>
        <row r="5560">
          <cell r="D5560" t="str">
            <v>- Palu</v>
          </cell>
        </row>
        <row r="5561">
          <cell r="D5561" t="str">
            <v>- Pisau, dll</v>
          </cell>
        </row>
        <row r="5563">
          <cell r="B5563" t="str">
            <v xml:space="preserve">   3.</v>
          </cell>
          <cell r="D5563" t="str">
            <v>TENAGA</v>
          </cell>
        </row>
        <row r="5564">
          <cell r="D5564" t="str">
            <v>Produksi Pekerjaan Geodrid / hari</v>
          </cell>
          <cell r="I5564" t="str">
            <v>Qt</v>
          </cell>
          <cell r="J5564">
            <v>45</v>
          </cell>
          <cell r="K5564" t="str">
            <v>M2</v>
          </cell>
        </row>
        <row r="5565">
          <cell r="D5565" t="str">
            <v>Kebutuhan tenaga :</v>
          </cell>
        </row>
        <row r="5566">
          <cell r="E5566" t="str">
            <v>- Pekerja</v>
          </cell>
          <cell r="I5566" t="str">
            <v>P</v>
          </cell>
          <cell r="J5566">
            <v>3</v>
          </cell>
          <cell r="K5566" t="str">
            <v>orang</v>
          </cell>
        </row>
        <row r="5567">
          <cell r="E5567" t="str">
            <v>- Tukang</v>
          </cell>
          <cell r="I5567" t="str">
            <v>T</v>
          </cell>
          <cell r="J5567">
            <v>2</v>
          </cell>
          <cell r="K5567" t="str">
            <v>orang</v>
          </cell>
        </row>
        <row r="5568">
          <cell r="E5568" t="str">
            <v>- Mandor</v>
          </cell>
          <cell r="I5568" t="str">
            <v>M</v>
          </cell>
          <cell r="J5568">
            <v>1</v>
          </cell>
          <cell r="K5568" t="str">
            <v>orang</v>
          </cell>
        </row>
        <row r="5570">
          <cell r="D5570" t="str">
            <v>Koefisien tenaga / M2</v>
          </cell>
        </row>
        <row r="5571">
          <cell r="E5571" t="str">
            <v>- Pekerja</v>
          </cell>
          <cell r="F5571" t="str">
            <v>= (Tk x P) : Qt</v>
          </cell>
          <cell r="J5571">
            <v>0.46666666666666667</v>
          </cell>
          <cell r="K5571" t="str">
            <v>Jam</v>
          </cell>
        </row>
        <row r="5572">
          <cell r="E5572" t="str">
            <v>- Tukang</v>
          </cell>
          <cell r="F5572" t="str">
            <v>= (Tk x T) : Qt</v>
          </cell>
          <cell r="J5572">
            <v>0.31111111111111112</v>
          </cell>
          <cell r="K5572" t="str">
            <v>Jam</v>
          </cell>
        </row>
        <row r="5573">
          <cell r="E5573" t="str">
            <v>- Mandor</v>
          </cell>
          <cell r="F5573" t="str">
            <v>= (Tk x M) : Qt</v>
          </cell>
          <cell r="J5573">
            <v>0.15555555555555556</v>
          </cell>
          <cell r="K5573" t="str">
            <v>Jam</v>
          </cell>
        </row>
        <row r="5575">
          <cell r="B5575" t="str">
            <v>4.</v>
          </cell>
          <cell r="D5575" t="str">
            <v>HARGA DASAR SATUAN UPAH, BAHAN DAN ALAT</v>
          </cell>
        </row>
        <row r="5576">
          <cell r="D5576" t="str">
            <v>Lihat lampiran.</v>
          </cell>
        </row>
        <row r="5586">
          <cell r="B5586" t="str">
            <v xml:space="preserve"> URAIAN ANALISA HARGA SATUAN</v>
          </cell>
        </row>
        <row r="5587">
          <cell r="B5587" t="str">
            <v>ITEM PEMBAYARAN NO.</v>
          </cell>
          <cell r="E5587" t="str">
            <v>:  7.19</v>
          </cell>
        </row>
        <row r="5588">
          <cell r="B5588" t="str">
            <v>JENIS PEKERJAAN</v>
          </cell>
          <cell r="E5588" t="str">
            <v>:  Geotextile Non Woven</v>
          </cell>
        </row>
        <row r="5589">
          <cell r="B5589" t="str">
            <v>SATUAN PEMBAYARAN</v>
          </cell>
          <cell r="E5589" t="str">
            <v>:  M2</v>
          </cell>
        </row>
        <row r="5591">
          <cell r="B5591" t="str">
            <v>NO.</v>
          </cell>
          <cell r="D5591" t="str">
            <v>U R A I A N</v>
          </cell>
          <cell r="I5591" t="str">
            <v>KODE</v>
          </cell>
          <cell r="J5591" t="str">
            <v>KOEF.</v>
          </cell>
          <cell r="K5591" t="str">
            <v>SATUAN</v>
          </cell>
          <cell r="L5591" t="str">
            <v>KETERANGAN</v>
          </cell>
        </row>
        <row r="5593">
          <cell r="B5593" t="str">
            <v>I.</v>
          </cell>
          <cell r="D5593" t="str">
            <v>ASUMSI</v>
          </cell>
        </row>
        <row r="5594">
          <cell r="B5594">
            <v>1</v>
          </cell>
          <cell r="D5594" t="str">
            <v>Menggunakan alat berat dan manusia</v>
          </cell>
        </row>
        <row r="5595">
          <cell r="B5595">
            <v>2</v>
          </cell>
          <cell r="D5595" t="str">
            <v>Kondisi lokasi baik</v>
          </cell>
        </row>
        <row r="5596">
          <cell r="B5596">
            <v>3</v>
          </cell>
          <cell r="D5596" t="str">
            <v>Digunakan sebagai material perkuatan timbunan / lereng</v>
          </cell>
        </row>
        <row r="5597">
          <cell r="B5597">
            <v>4</v>
          </cell>
          <cell r="D5597" t="str">
            <v>Jam kerja efektif per-hari</v>
          </cell>
          <cell r="I5597" t="str">
            <v>Tk</v>
          </cell>
          <cell r="J5597">
            <v>7</v>
          </cell>
          <cell r="K5597" t="str">
            <v>Jam</v>
          </cell>
        </row>
        <row r="5598">
          <cell r="B5598">
            <v>5</v>
          </cell>
          <cell r="D5598" t="str">
            <v>Faktor pengembangan bahan</v>
          </cell>
          <cell r="I5598" t="str">
            <v>Fk</v>
          </cell>
          <cell r="J5598">
            <v>1.2</v>
          </cell>
        </row>
        <row r="5600">
          <cell r="B5600" t="str">
            <v>II.</v>
          </cell>
          <cell r="D5600" t="str">
            <v>URUTAN KERJA</v>
          </cell>
        </row>
        <row r="5601">
          <cell r="B5601">
            <v>1</v>
          </cell>
          <cell r="D5601" t="str">
            <v>Material Geotextile Non Woven diterima di lok. pekerjaan</v>
          </cell>
        </row>
        <row r="5602">
          <cell r="B5602">
            <v>2</v>
          </cell>
          <cell r="D5602" t="str">
            <v>Pemasangan dilaksanakan sesuai dengan prosedur</v>
          </cell>
        </row>
        <row r="5603">
          <cell r="D5603" t="str">
            <v>yang direkomendasikan oleh pabriknya</v>
          </cell>
        </row>
        <row r="5606">
          <cell r="B5606" t="str">
            <v>III.</v>
          </cell>
          <cell r="D5606" t="str">
            <v>PEMAKAIAN BAHAN, ALAT DAN TENAGA</v>
          </cell>
        </row>
        <row r="5607">
          <cell r="B5607" t="str">
            <v xml:space="preserve">   1.</v>
          </cell>
          <cell r="D5607" t="str">
            <v>BAHAN</v>
          </cell>
        </row>
        <row r="5608">
          <cell r="D5608" t="str">
            <v>Geotekstil Non Woven</v>
          </cell>
          <cell r="J5608">
            <v>1</v>
          </cell>
          <cell r="K5608" t="str">
            <v>M2</v>
          </cell>
        </row>
        <row r="5610">
          <cell r="B5610" t="str">
            <v xml:space="preserve">   2.</v>
          </cell>
          <cell r="D5610" t="str">
            <v>ALAT</v>
          </cell>
        </row>
        <row r="5611">
          <cell r="B5611" t="str">
            <v>2.b.</v>
          </cell>
          <cell r="D5611" t="str">
            <v>ALAT  BANTU</v>
          </cell>
        </row>
        <row r="5612">
          <cell r="D5612" t="str">
            <v>Diperlukan alat-alat bantu kecil</v>
          </cell>
        </row>
        <row r="5615">
          <cell r="B5615" t="str">
            <v xml:space="preserve">   3.</v>
          </cell>
          <cell r="D5615" t="str">
            <v>TENAGA</v>
          </cell>
        </row>
        <row r="5616">
          <cell r="D5616" t="str">
            <v>Produksi Pekerjaan Geotektil Non Woven / hari</v>
          </cell>
          <cell r="I5616" t="str">
            <v>Qt</v>
          </cell>
          <cell r="J5616">
            <v>55</v>
          </cell>
          <cell r="K5616" t="str">
            <v>M2</v>
          </cell>
        </row>
        <row r="5617">
          <cell r="D5617" t="str">
            <v>Kebutuhan tenaga :</v>
          </cell>
        </row>
        <row r="5618">
          <cell r="E5618" t="str">
            <v>- Pekerja</v>
          </cell>
          <cell r="I5618" t="str">
            <v>P</v>
          </cell>
          <cell r="J5618">
            <v>4</v>
          </cell>
          <cell r="K5618" t="str">
            <v>orang</v>
          </cell>
        </row>
        <row r="5619">
          <cell r="E5619" t="str">
            <v>- Tukang</v>
          </cell>
          <cell r="I5619" t="str">
            <v>T</v>
          </cell>
          <cell r="J5619">
            <v>1</v>
          </cell>
          <cell r="K5619" t="str">
            <v>orang</v>
          </cell>
        </row>
        <row r="5620">
          <cell r="E5620" t="str">
            <v>- Mandor</v>
          </cell>
          <cell r="I5620" t="str">
            <v>M</v>
          </cell>
          <cell r="J5620">
            <v>1</v>
          </cell>
          <cell r="K5620" t="str">
            <v>orang</v>
          </cell>
        </row>
        <row r="5622">
          <cell r="D5622" t="str">
            <v>Koefisien tenaga / M2</v>
          </cell>
        </row>
        <row r="5623">
          <cell r="E5623" t="str">
            <v>- Pekerja</v>
          </cell>
          <cell r="F5623" t="str">
            <v>= (Tk x P) : Qt</v>
          </cell>
          <cell r="J5623">
            <v>0.50909090909090904</v>
          </cell>
          <cell r="K5623" t="str">
            <v>Jam</v>
          </cell>
        </row>
        <row r="5624">
          <cell r="E5624" t="str">
            <v>- Tukang</v>
          </cell>
          <cell r="F5624" t="str">
            <v>= (Tk x T) : Qt</v>
          </cell>
          <cell r="J5624">
            <v>0.12727272727272726</v>
          </cell>
          <cell r="K5624" t="str">
            <v>Jam</v>
          </cell>
        </row>
        <row r="5625">
          <cell r="E5625" t="str">
            <v>- Mandor</v>
          </cell>
          <cell r="F5625" t="str">
            <v>= (Tk x M) : Qt</v>
          </cell>
          <cell r="J5625">
            <v>0.12727272727272726</v>
          </cell>
          <cell r="K5625" t="str">
            <v>Jam</v>
          </cell>
        </row>
        <row r="5627">
          <cell r="B5627" t="str">
            <v>4.</v>
          </cell>
          <cell r="D5627" t="str">
            <v>HARGA DASAR SATUAN UPAH, BAHAN DAN ALAT</v>
          </cell>
        </row>
        <row r="5628">
          <cell r="D5628" t="str">
            <v>Lihat lampiran.</v>
          </cell>
        </row>
        <row r="5643">
          <cell r="B5643" t="str">
            <v xml:space="preserve"> URAIAN ANALISA HARGA SATUAN</v>
          </cell>
        </row>
        <row r="5644">
          <cell r="B5644" t="str">
            <v>ITEM PEMBAYARAN NO.</v>
          </cell>
          <cell r="E5644" t="str">
            <v>:  7.20</v>
          </cell>
        </row>
        <row r="5645">
          <cell r="B5645" t="str">
            <v>JENIS PEKERJAAN</v>
          </cell>
          <cell r="E5645" t="str">
            <v>:  Geotekstil Sand Container</v>
          </cell>
        </row>
        <row r="5646">
          <cell r="B5646" t="str">
            <v>SATUAN PEMBAYARAN</v>
          </cell>
          <cell r="E5646" t="str">
            <v>:  M3</v>
          </cell>
        </row>
        <row r="5648">
          <cell r="B5648" t="str">
            <v>NO.</v>
          </cell>
          <cell r="D5648" t="str">
            <v>U R A I A N</v>
          </cell>
          <cell r="I5648" t="str">
            <v>KODE</v>
          </cell>
          <cell r="J5648" t="str">
            <v>KOEF.</v>
          </cell>
          <cell r="K5648" t="str">
            <v>SATUAN</v>
          </cell>
          <cell r="L5648" t="str">
            <v>KETERANGAN</v>
          </cell>
        </row>
        <row r="5649">
          <cell r="B5649" t="str">
            <v>I.</v>
          </cell>
          <cell r="D5649" t="str">
            <v>ASUMSI</v>
          </cell>
        </row>
        <row r="5650">
          <cell r="B5650">
            <v>1</v>
          </cell>
          <cell r="D5650" t="str">
            <v>Menggunakan alat berat dan manusia</v>
          </cell>
        </row>
        <row r="5651">
          <cell r="B5651">
            <v>2</v>
          </cell>
          <cell r="D5651" t="str">
            <v>Kondisi lokasi baik</v>
          </cell>
        </row>
        <row r="5652">
          <cell r="B5652">
            <v>3</v>
          </cell>
          <cell r="D5652" t="str">
            <v>Digunakan sebagai material perkuatan timbunan / lereng</v>
          </cell>
        </row>
        <row r="5653">
          <cell r="B5653">
            <v>4</v>
          </cell>
          <cell r="D5653" t="str">
            <v>Jam kerja efektif per-hari</v>
          </cell>
          <cell r="I5653" t="str">
            <v>Tk</v>
          </cell>
          <cell r="J5653">
            <v>7</v>
          </cell>
          <cell r="K5653" t="str">
            <v>Jam</v>
          </cell>
        </row>
        <row r="5654">
          <cell r="B5654">
            <v>5</v>
          </cell>
          <cell r="D5654" t="str">
            <v>Faktor pengembangan bahan</v>
          </cell>
          <cell r="I5654" t="str">
            <v>Fk</v>
          </cell>
          <cell r="J5654">
            <v>1.1499999999999999</v>
          </cell>
        </row>
        <row r="5656">
          <cell r="B5656" t="str">
            <v>II.</v>
          </cell>
          <cell r="D5656" t="str">
            <v>URUTAN KERJA</v>
          </cell>
        </row>
        <row r="5657">
          <cell r="B5657">
            <v>1</v>
          </cell>
          <cell r="D5657" t="str">
            <v>Pengisian kantong dengan cara manual</v>
          </cell>
        </row>
        <row r="5658">
          <cell r="B5658">
            <v>2</v>
          </cell>
          <cell r="D5658" t="str">
            <v>Penjahitan tutup kantong dengan mesin portable</v>
          </cell>
        </row>
        <row r="5659">
          <cell r="B5659">
            <v>3</v>
          </cell>
          <cell r="D5659" t="str">
            <v>Penempatan ke lokasi pekerjaan dengan excavator dan alat bantu</v>
          </cell>
        </row>
        <row r="5662">
          <cell r="B5662" t="str">
            <v>III.</v>
          </cell>
          <cell r="D5662" t="str">
            <v>PEMAKAIAN BAHAN, ALAT DAN TENAGA</v>
          </cell>
        </row>
        <row r="5663">
          <cell r="B5663" t="str">
            <v xml:space="preserve">   1.</v>
          </cell>
          <cell r="D5663" t="str">
            <v>BAHAN</v>
          </cell>
        </row>
        <row r="5664">
          <cell r="B5664" t="str">
            <v>1.a</v>
          </cell>
          <cell r="D5664" t="str">
            <v>Geotekstil Sand Container</v>
          </cell>
          <cell r="J5664">
            <v>1</v>
          </cell>
          <cell r="K5664" t="str">
            <v>M3</v>
          </cell>
        </row>
        <row r="5665">
          <cell r="B5665" t="str">
            <v>1.b</v>
          </cell>
          <cell r="D5665" t="str">
            <v>Volume Pasir  = 0.62 x Fk</v>
          </cell>
          <cell r="J5665">
            <v>0.71299999999999997</v>
          </cell>
          <cell r="K5665" t="str">
            <v>M3</v>
          </cell>
        </row>
        <row r="5667">
          <cell r="B5667" t="str">
            <v xml:space="preserve">   2.</v>
          </cell>
          <cell r="D5667" t="str">
            <v>ALAT</v>
          </cell>
        </row>
        <row r="5668">
          <cell r="B5668" t="str">
            <v>2.a</v>
          </cell>
          <cell r="D5668" t="str">
            <v>EXCAVATOR</v>
          </cell>
        </row>
        <row r="5669">
          <cell r="D5669" t="str">
            <v>Kapasitas Bucket</v>
          </cell>
          <cell r="I5669" t="str">
            <v>V</v>
          </cell>
          <cell r="J5669">
            <v>0.5</v>
          </cell>
          <cell r="K5669" t="str">
            <v>M3</v>
          </cell>
        </row>
        <row r="5670">
          <cell r="D5670" t="str">
            <v>Faktor Bucket</v>
          </cell>
          <cell r="I5670" t="str">
            <v>Fb</v>
          </cell>
          <cell r="J5670">
            <v>0.9</v>
          </cell>
        </row>
        <row r="5671">
          <cell r="D5671" t="str">
            <v>Faktor Efisiensi alat</v>
          </cell>
          <cell r="I5671" t="str">
            <v>Fa</v>
          </cell>
          <cell r="J5671">
            <v>0.8</v>
          </cell>
        </row>
        <row r="5673">
          <cell r="D5673" t="str">
            <v>Waktu siklus</v>
          </cell>
          <cell r="I5673" t="str">
            <v>Ts1</v>
          </cell>
          <cell r="K5673" t="str">
            <v>menit</v>
          </cell>
        </row>
        <row r="5674">
          <cell r="D5674" t="str">
            <v>- Menggali / memuat</v>
          </cell>
          <cell r="I5674" t="str">
            <v>T1</v>
          </cell>
          <cell r="J5674">
            <v>0.6</v>
          </cell>
          <cell r="K5674" t="str">
            <v>menit</v>
          </cell>
        </row>
        <row r="5675">
          <cell r="D5675" t="str">
            <v>- Lain-lain</v>
          </cell>
          <cell r="I5675" t="str">
            <v>T2</v>
          </cell>
          <cell r="J5675">
            <v>0.45</v>
          </cell>
          <cell r="K5675" t="str">
            <v>menit</v>
          </cell>
        </row>
        <row r="5676">
          <cell r="I5676" t="str">
            <v>Ts1</v>
          </cell>
          <cell r="J5676">
            <v>1.05</v>
          </cell>
          <cell r="K5676" t="str">
            <v>menit</v>
          </cell>
        </row>
        <row r="5678">
          <cell r="D5678" t="str">
            <v>Kap. Prod / jam =</v>
          </cell>
          <cell r="E5678" t="str">
            <v>V  x Fb x Fa x 60</v>
          </cell>
          <cell r="I5678" t="str">
            <v>Q1</v>
          </cell>
          <cell r="J5678">
            <v>17.888198757763977</v>
          </cell>
          <cell r="K5678" t="str">
            <v>M3/Jam</v>
          </cell>
        </row>
        <row r="5679">
          <cell r="E5679" t="str">
            <v>Ts1 x Fk</v>
          </cell>
        </row>
        <row r="5681">
          <cell r="D5681" t="str">
            <v>Koefisien Alat / M3</v>
          </cell>
          <cell r="E5681" t="str">
            <v xml:space="preserve"> =  1  :  Q1</v>
          </cell>
          <cell r="J5681">
            <v>5.5902777777777773E-2</v>
          </cell>
          <cell r="K5681" t="str">
            <v>Jam</v>
          </cell>
        </row>
        <row r="5683">
          <cell r="B5683" t="str">
            <v>2.b.</v>
          </cell>
          <cell r="D5683" t="str">
            <v>ALAT  BANTU</v>
          </cell>
        </row>
        <row r="5684">
          <cell r="D5684" t="str">
            <v>Diperlukan alat-alat bantu kecil</v>
          </cell>
          <cell r="L5684" t="str">
            <v>Lump Sump</v>
          </cell>
        </row>
        <row r="5687">
          <cell r="B5687" t="str">
            <v xml:space="preserve">   3.</v>
          </cell>
          <cell r="D5687" t="str">
            <v>TENAGA</v>
          </cell>
        </row>
        <row r="5688">
          <cell r="D5688" t="str">
            <v>Produksi Geotekstil San Container / hari</v>
          </cell>
          <cell r="I5688" t="str">
            <v>Qt</v>
          </cell>
          <cell r="J5688">
            <v>35</v>
          </cell>
          <cell r="K5688" t="str">
            <v>M2</v>
          </cell>
        </row>
        <row r="5689">
          <cell r="D5689" t="str">
            <v>Kebutuhan tenaga :</v>
          </cell>
        </row>
        <row r="5690">
          <cell r="E5690" t="str">
            <v>- Pekerja</v>
          </cell>
          <cell r="I5690" t="str">
            <v>P</v>
          </cell>
          <cell r="J5690">
            <v>4</v>
          </cell>
          <cell r="K5690" t="str">
            <v>orang</v>
          </cell>
        </row>
        <row r="5691">
          <cell r="E5691" t="str">
            <v>- Tukang</v>
          </cell>
          <cell r="I5691" t="str">
            <v>T</v>
          </cell>
          <cell r="J5691">
            <v>1</v>
          </cell>
          <cell r="K5691" t="str">
            <v>orang</v>
          </cell>
        </row>
        <row r="5692">
          <cell r="E5692" t="str">
            <v>- Mandor</v>
          </cell>
          <cell r="I5692" t="str">
            <v>M</v>
          </cell>
          <cell r="J5692">
            <v>1</v>
          </cell>
          <cell r="K5692" t="str">
            <v>orang</v>
          </cell>
        </row>
        <row r="5694">
          <cell r="D5694" t="str">
            <v>Koefisien tenaga / M2</v>
          </cell>
        </row>
        <row r="5695">
          <cell r="E5695" t="str">
            <v>- Pekerja</v>
          </cell>
          <cell r="F5695" t="str">
            <v>= (Tk x P) : Qt</v>
          </cell>
          <cell r="J5695">
            <v>0.8</v>
          </cell>
          <cell r="K5695" t="str">
            <v>Jam</v>
          </cell>
        </row>
        <row r="5696">
          <cell r="E5696" t="str">
            <v>- Tukang</v>
          </cell>
          <cell r="F5696" t="str">
            <v>= (Tk x T) : Qt</v>
          </cell>
          <cell r="J5696">
            <v>0.2</v>
          </cell>
          <cell r="K5696" t="str">
            <v>Jam</v>
          </cell>
        </row>
        <row r="5697">
          <cell r="E5697" t="str">
            <v>- Mandor</v>
          </cell>
          <cell r="F5697" t="str">
            <v>= (Tk x M) : Qt</v>
          </cell>
          <cell r="J5697">
            <v>0.2</v>
          </cell>
          <cell r="K5697" t="str">
            <v>Jam</v>
          </cell>
        </row>
        <row r="5699">
          <cell r="B5699" t="str">
            <v>4.</v>
          </cell>
          <cell r="D5699" t="str">
            <v>HARGA DASAR SATUAN UPAH, BAHAN DAN ALAT</v>
          </cell>
        </row>
        <row r="5700">
          <cell r="D5700" t="str">
            <v>Lihat lampiran.</v>
          </cell>
        </row>
        <row r="5705">
          <cell r="B5705" t="str">
            <v xml:space="preserve"> URAIAN ANALISA HARGA SATUAN</v>
          </cell>
        </row>
        <row r="5706">
          <cell r="B5706" t="str">
            <v>ITEM PEMBAYARAN NO.</v>
          </cell>
          <cell r="E5706" t="str">
            <v>:  8.1 (1)</v>
          </cell>
        </row>
        <row r="5707">
          <cell r="B5707" t="str">
            <v>JENIS PEKERJAAN</v>
          </cell>
          <cell r="E5707" t="str">
            <v>:  LAPIS AGREGAT KELAS A UNTUK PEKERJAAN MINOR</v>
          </cell>
        </row>
        <row r="5708">
          <cell r="B5708" t="str">
            <v>SATUAN PEMBAYARAN</v>
          </cell>
          <cell r="E5708" t="str">
            <v>:  M3</v>
          </cell>
        </row>
        <row r="5710">
          <cell r="B5710" t="str">
            <v>NO.</v>
          </cell>
          <cell r="D5710" t="str">
            <v>U R A I A N</v>
          </cell>
          <cell r="I5710" t="str">
            <v>KODE</v>
          </cell>
          <cell r="J5710" t="str">
            <v>KOEF.</v>
          </cell>
          <cell r="K5710" t="str">
            <v>SATUAN</v>
          </cell>
          <cell r="L5710" t="str">
            <v>KETERANGAN</v>
          </cell>
        </row>
        <row r="5712">
          <cell r="B5712" t="str">
            <v>I.</v>
          </cell>
          <cell r="D5712" t="str">
            <v>ASUMSI</v>
          </cell>
        </row>
        <row r="5713">
          <cell r="B5713">
            <v>1</v>
          </cell>
          <cell r="D5713" t="str">
            <v>Menggunakan alat berat (cara mekanik)</v>
          </cell>
        </row>
        <row r="5714">
          <cell r="B5714">
            <v>2</v>
          </cell>
          <cell r="D5714" t="str">
            <v>Lokasi pekerjaan : sepanjang jalan</v>
          </cell>
        </row>
        <row r="5715">
          <cell r="B5715">
            <v>3</v>
          </cell>
          <cell r="D5715" t="str">
            <v>Kondisi existing jalan : sedang</v>
          </cell>
        </row>
        <row r="5716">
          <cell r="B5716">
            <v>4</v>
          </cell>
          <cell r="D5716" t="str">
            <v>Jarak rata-rata Base Camp ke lokasi pekerjaan</v>
          </cell>
          <cell r="I5716" t="str">
            <v>L</v>
          </cell>
          <cell r="J5716">
            <v>45.71</v>
          </cell>
          <cell r="K5716" t="str">
            <v>KM</v>
          </cell>
        </row>
        <row r="5717">
          <cell r="B5717">
            <v>5</v>
          </cell>
          <cell r="D5717" t="str">
            <v>Tebal lapis agregat padat</v>
          </cell>
          <cell r="I5717" t="str">
            <v>t</v>
          </cell>
          <cell r="J5717">
            <v>0.15</v>
          </cell>
          <cell r="K5717" t="str">
            <v>M</v>
          </cell>
        </row>
        <row r="5718">
          <cell r="B5718">
            <v>6</v>
          </cell>
          <cell r="D5718" t="str">
            <v>Faktor kembang material (Padat-Lepas)</v>
          </cell>
          <cell r="I5718" t="str">
            <v>Fk</v>
          </cell>
          <cell r="J5718">
            <v>1.2</v>
          </cell>
          <cell r="K5718" t="str">
            <v>-</v>
          </cell>
        </row>
        <row r="5719">
          <cell r="B5719">
            <v>7</v>
          </cell>
          <cell r="D5719" t="str">
            <v>Jam kerja efektif per-hari</v>
          </cell>
          <cell r="I5719" t="str">
            <v>Tk</v>
          </cell>
          <cell r="J5719">
            <v>7</v>
          </cell>
          <cell r="K5719" t="str">
            <v>jam</v>
          </cell>
        </row>
        <row r="5720">
          <cell r="B5720">
            <v>8</v>
          </cell>
          <cell r="D5720" t="str">
            <v>Proporsi campuran :</v>
          </cell>
          <cell r="E5720" t="str">
            <v>-</v>
          </cell>
          <cell r="F5720" t="str">
            <v>Agregat Kasar</v>
          </cell>
          <cell r="I5720" t="str">
            <v>Ak</v>
          </cell>
          <cell r="J5720">
            <v>45</v>
          </cell>
          <cell r="K5720" t="str">
            <v>%</v>
          </cell>
        </row>
        <row r="5721">
          <cell r="E5721" t="str">
            <v>-</v>
          </cell>
          <cell r="F5721" t="str">
            <v>Agregat Halus</v>
          </cell>
          <cell r="I5721" t="str">
            <v>Ah</v>
          </cell>
          <cell r="J5721">
            <v>55</v>
          </cell>
          <cell r="K5721" t="str">
            <v>%</v>
          </cell>
        </row>
        <row r="5723">
          <cell r="B5723" t="str">
            <v>II.</v>
          </cell>
          <cell r="D5723" t="str">
            <v>METHODE PELAKSANAAN</v>
          </cell>
        </row>
        <row r="5724">
          <cell r="B5724">
            <v>1</v>
          </cell>
          <cell r="D5724" t="str">
            <v>Whell Loader mencampur dan memuat Agregat ke dalam</v>
          </cell>
        </row>
        <row r="5725">
          <cell r="D5725" t="str">
            <v>Dump Truck di Base Camp</v>
          </cell>
        </row>
        <row r="5726">
          <cell r="B5726">
            <v>2</v>
          </cell>
          <cell r="D5726" t="str">
            <v>Dump Truck mengangkut Agregat ke lokasi pekerjaan dan</v>
          </cell>
        </row>
        <row r="5727">
          <cell r="D5727" t="str">
            <v>dihampar dengan Motor Grader</v>
          </cell>
        </row>
        <row r="5728">
          <cell r="B5728">
            <v>3</v>
          </cell>
          <cell r="D5728" t="str">
            <v>Hamparan Agregat dibasahi dengan Water Tank</v>
          </cell>
        </row>
        <row r="5729">
          <cell r="D5729" t="str">
            <v>Truck sebelum dipadatkan dengan Vibratory Roller</v>
          </cell>
        </row>
        <row r="5730">
          <cell r="B5730">
            <v>4</v>
          </cell>
          <cell r="D5730" t="str">
            <v>Selama pemadatan, sekelompok pekerja akan</v>
          </cell>
        </row>
        <row r="5731">
          <cell r="D5731" t="str">
            <v>merapikan tepi hamparan dan level permukaan</v>
          </cell>
        </row>
        <row r="5732">
          <cell r="D5732" t="str">
            <v>dengan menggunakan Alat Bantu</v>
          </cell>
        </row>
        <row r="5734">
          <cell r="B5734" t="str">
            <v>III.</v>
          </cell>
          <cell r="D5734" t="str">
            <v>PEMAKAIAN BAHAN, ALAT DAN TENAGA</v>
          </cell>
        </row>
        <row r="5736">
          <cell r="B5736" t="str">
            <v xml:space="preserve">   1.</v>
          </cell>
          <cell r="D5736" t="str">
            <v>BAHAN</v>
          </cell>
        </row>
        <row r="5737">
          <cell r="D5737" t="str">
            <v>Aggregat Kasar</v>
          </cell>
          <cell r="F5737" t="str">
            <v>= Ak x 1 m3 x Fk</v>
          </cell>
          <cell r="J5737">
            <v>0.54</v>
          </cell>
          <cell r="K5737" t="str">
            <v>m3</v>
          </cell>
        </row>
        <row r="5738">
          <cell r="D5738" t="str">
            <v>Aggregat Halus</v>
          </cell>
          <cell r="F5738" t="str">
            <v>= Ah x 1 m3 x Fk</v>
          </cell>
          <cell r="J5738">
            <v>0.66</v>
          </cell>
          <cell r="K5738" t="str">
            <v>m3</v>
          </cell>
        </row>
        <row r="5740">
          <cell r="B5740" t="str">
            <v xml:space="preserve">   2.</v>
          </cell>
          <cell r="D5740" t="str">
            <v>ALAT</v>
          </cell>
        </row>
        <row r="5741">
          <cell r="B5741" t="str">
            <v>2.a</v>
          </cell>
          <cell r="D5741" t="str">
            <v>WHEEL LOADER</v>
          </cell>
        </row>
        <row r="5742">
          <cell r="D5742" t="str">
            <v>Kapasitas Bucket</v>
          </cell>
          <cell r="I5742" t="str">
            <v>V</v>
          </cell>
          <cell r="J5742">
            <v>2.5</v>
          </cell>
          <cell r="K5742" t="str">
            <v>M</v>
          </cell>
        </row>
        <row r="5743">
          <cell r="D5743" t="str">
            <v>Faktor Bucket</v>
          </cell>
          <cell r="I5743" t="str">
            <v>Fb</v>
          </cell>
          <cell r="J5743">
            <v>0.9</v>
          </cell>
          <cell r="K5743" t="str">
            <v>M</v>
          </cell>
        </row>
        <row r="5744">
          <cell r="D5744" t="str">
            <v>Faktor Efisiensi alat</v>
          </cell>
          <cell r="I5744" t="str">
            <v>Fa</v>
          </cell>
          <cell r="J5744">
            <v>0.8</v>
          </cell>
          <cell r="K5744" t="str">
            <v>-</v>
          </cell>
        </row>
        <row r="5745">
          <cell r="D5745" t="str">
            <v>Waktu Siklus :</v>
          </cell>
          <cell r="I5745" t="str">
            <v>Ts1</v>
          </cell>
        </row>
        <row r="5746">
          <cell r="D5746" t="str">
            <v>- Mencampur</v>
          </cell>
          <cell r="I5746" t="str">
            <v>T1</v>
          </cell>
          <cell r="J5746">
            <v>1</v>
          </cell>
          <cell r="K5746" t="str">
            <v>menit</v>
          </cell>
        </row>
        <row r="5747">
          <cell r="D5747" t="str">
            <v>- Memuat dan lain-lain</v>
          </cell>
          <cell r="I5747" t="str">
            <v>T2</v>
          </cell>
          <cell r="J5747">
            <v>0.25</v>
          </cell>
          <cell r="K5747" t="str">
            <v>menit</v>
          </cell>
        </row>
        <row r="5748">
          <cell r="I5748" t="str">
            <v>Ts1</v>
          </cell>
          <cell r="J5748">
            <v>1.25</v>
          </cell>
          <cell r="K5748" t="str">
            <v>menit</v>
          </cell>
        </row>
        <row r="5750">
          <cell r="D5750" t="str">
            <v>Kap. Prod. / jam =</v>
          </cell>
          <cell r="F5750" t="str">
            <v>V x Fb x Fa x 60</v>
          </cell>
          <cell r="I5750" t="str">
            <v>Q1</v>
          </cell>
          <cell r="J5750">
            <v>72</v>
          </cell>
          <cell r="K5750" t="str">
            <v>M3</v>
          </cell>
        </row>
        <row r="5751">
          <cell r="F5751" t="str">
            <v>Fk x Ts1</v>
          </cell>
        </row>
        <row r="5753">
          <cell r="D5753" t="str">
            <v>Koefisien Alat / M3</v>
          </cell>
          <cell r="F5753" t="str">
            <v xml:space="preserve"> =  1  :  Q1</v>
          </cell>
          <cell r="J5753">
            <v>1.3888888888888888E-2</v>
          </cell>
          <cell r="K5753" t="str">
            <v>jam</v>
          </cell>
        </row>
        <row r="5755">
          <cell r="B5755" t="str">
            <v>2.b.</v>
          </cell>
          <cell r="D5755" t="str">
            <v>DUMP TRUCK</v>
          </cell>
        </row>
        <row r="5756">
          <cell r="D5756" t="str">
            <v>Kapasitas Bak</v>
          </cell>
          <cell r="I5756" t="str">
            <v>V</v>
          </cell>
          <cell r="J5756">
            <v>7.25</v>
          </cell>
          <cell r="K5756" t="str">
            <v>M3</v>
          </cell>
        </row>
        <row r="5757">
          <cell r="D5757" t="str">
            <v>Faktor Efesiensi Alat</v>
          </cell>
          <cell r="I5757" t="str">
            <v>Fa</v>
          </cell>
          <cell r="J5757">
            <v>0.8</v>
          </cell>
          <cell r="K5757" t="str">
            <v>-</v>
          </cell>
        </row>
        <row r="5758">
          <cell r="D5758" t="str">
            <v>Kecepatan rata-rata bermuatan</v>
          </cell>
          <cell r="I5758" t="str">
            <v>v1</v>
          </cell>
          <cell r="J5758">
            <v>45</v>
          </cell>
          <cell r="K5758" t="str">
            <v>Km/jam</v>
          </cell>
        </row>
        <row r="5759">
          <cell r="D5759" t="str">
            <v>Kecepatan rata-rata Kosong</v>
          </cell>
          <cell r="I5759" t="str">
            <v>v2</v>
          </cell>
          <cell r="J5759">
            <v>60</v>
          </cell>
          <cell r="K5759" t="str">
            <v>Km/jam</v>
          </cell>
        </row>
        <row r="5760">
          <cell r="D5760" t="str">
            <v>Waktu Wiklus</v>
          </cell>
          <cell r="I5760" t="str">
            <v>Ts2</v>
          </cell>
        </row>
        <row r="5761">
          <cell r="D5761" t="str">
            <v>- Waktu tempuh isi</v>
          </cell>
          <cell r="F5761" t="str">
            <v>= (L : V1) x 60</v>
          </cell>
          <cell r="I5761" t="str">
            <v>T1</v>
          </cell>
          <cell r="J5761">
            <v>60.946666666666673</v>
          </cell>
          <cell r="K5761" t="str">
            <v>Menit</v>
          </cell>
        </row>
        <row r="5762">
          <cell r="D5762" t="str">
            <v>- Waktu tempuh Kosong</v>
          </cell>
          <cell r="F5762" t="str">
            <v>= (L : V2) x 60</v>
          </cell>
          <cell r="I5762" t="str">
            <v>T2</v>
          </cell>
          <cell r="J5762">
            <v>45.71</v>
          </cell>
          <cell r="K5762" t="str">
            <v>Menit</v>
          </cell>
        </row>
        <row r="5763">
          <cell r="D5763" t="str">
            <v>- Lain-lain</v>
          </cell>
          <cell r="I5763" t="str">
            <v>T3</v>
          </cell>
          <cell r="J5763">
            <v>2</v>
          </cell>
          <cell r="K5763" t="str">
            <v>Menit</v>
          </cell>
        </row>
        <row r="5764">
          <cell r="I5764" t="str">
            <v>Ts2</v>
          </cell>
          <cell r="J5764">
            <v>108.65666666666667</v>
          </cell>
          <cell r="K5764" t="str">
            <v>Menit</v>
          </cell>
        </row>
        <row r="5766">
          <cell r="D5766" t="str">
            <v>Kapasitas Produksi / Jam</v>
          </cell>
          <cell r="G5766" t="str">
            <v>V x Fa x 60</v>
          </cell>
          <cell r="I5766" t="str">
            <v>Q2</v>
          </cell>
          <cell r="J5766">
            <v>2.6689572660060743</v>
          </cell>
          <cell r="K5766" t="str">
            <v>M3</v>
          </cell>
        </row>
        <row r="5767">
          <cell r="G5767" t="str">
            <v>Fk x Ts2</v>
          </cell>
        </row>
        <row r="5769">
          <cell r="D5769" t="str">
            <v>Koefisien alat / M3</v>
          </cell>
          <cell r="E5769" t="str">
            <v>= 1 : Q2</v>
          </cell>
          <cell r="J5769">
            <v>0.3746781609195402</v>
          </cell>
          <cell r="K5769" t="str">
            <v>Jam</v>
          </cell>
        </row>
        <row r="5771">
          <cell r="L5771" t="str">
            <v>Bersambung</v>
          </cell>
        </row>
        <row r="5772">
          <cell r="B5772" t="str">
            <v xml:space="preserve"> URAIAN ANALISA HARGA SATUAN</v>
          </cell>
        </row>
        <row r="5773">
          <cell r="B5773" t="str">
            <v>ITEM PEMBAYARAN NO.</v>
          </cell>
          <cell r="E5773" t="str">
            <v>:  8.1 (1)</v>
          </cell>
        </row>
        <row r="5774">
          <cell r="B5774" t="str">
            <v>JENIS PEKERJAAN</v>
          </cell>
          <cell r="E5774" t="str">
            <v>:  LAPIS AGREGAT KELAS A UNTUK PEKERJAAN MINOR</v>
          </cell>
        </row>
        <row r="5775">
          <cell r="B5775" t="str">
            <v>SATUAN PEMBAYARAN</v>
          </cell>
          <cell r="E5775" t="str">
            <v>:  M3</v>
          </cell>
        </row>
        <row r="5777">
          <cell r="B5777" t="str">
            <v>NO.</v>
          </cell>
          <cell r="D5777" t="str">
            <v>U R A I A N</v>
          </cell>
          <cell r="I5777" t="str">
            <v>KODE</v>
          </cell>
          <cell r="J5777" t="str">
            <v>KOEF.</v>
          </cell>
          <cell r="K5777" t="str">
            <v>SATUAN</v>
          </cell>
          <cell r="L5777" t="str">
            <v>KETERANGAN</v>
          </cell>
        </row>
        <row r="5779">
          <cell r="B5779" t="str">
            <v>2.c.</v>
          </cell>
          <cell r="D5779" t="str">
            <v>MOTOR GRADER</v>
          </cell>
        </row>
        <row r="5780">
          <cell r="D5780" t="str">
            <v>Panjang Hamparan</v>
          </cell>
          <cell r="I5780" t="str">
            <v>Lh</v>
          </cell>
          <cell r="J5780">
            <v>50</v>
          </cell>
          <cell r="K5780" t="str">
            <v>M</v>
          </cell>
        </row>
        <row r="5781">
          <cell r="D5781" t="str">
            <v>Lebar Efektif Kerja Blade</v>
          </cell>
          <cell r="I5781" t="str">
            <v>B</v>
          </cell>
          <cell r="J5781">
            <v>2.4</v>
          </cell>
          <cell r="K5781" t="str">
            <v>M</v>
          </cell>
        </row>
        <row r="5782">
          <cell r="D5782" t="str">
            <v>Faktor Efesiensi Alat</v>
          </cell>
          <cell r="I5782" t="str">
            <v>Fa</v>
          </cell>
          <cell r="J5782">
            <v>0.8</v>
          </cell>
          <cell r="K5782" t="str">
            <v>-</v>
          </cell>
        </row>
        <row r="5783">
          <cell r="D5783" t="str">
            <v>Kecepatan rata-rata alat</v>
          </cell>
          <cell r="I5783" t="str">
            <v>V</v>
          </cell>
          <cell r="J5783">
            <v>4</v>
          </cell>
          <cell r="K5783" t="str">
            <v>Km/jam</v>
          </cell>
        </row>
        <row r="5784">
          <cell r="D5784" t="str">
            <v>Jumlah Lintasan</v>
          </cell>
          <cell r="I5784" t="str">
            <v>n</v>
          </cell>
          <cell r="J5784">
            <v>6</v>
          </cell>
          <cell r="K5784" t="str">
            <v>Lintasan</v>
          </cell>
        </row>
        <row r="5785">
          <cell r="D5785" t="str">
            <v>Waktu Wiklus</v>
          </cell>
          <cell r="I5785" t="str">
            <v>Ts3</v>
          </cell>
        </row>
        <row r="5786">
          <cell r="D5786" t="str">
            <v>- Perataan 1 x Lintasan</v>
          </cell>
          <cell r="F5786" t="str">
            <v>= Lh : (V x 1000) x 60</v>
          </cell>
          <cell r="I5786" t="str">
            <v>T1</v>
          </cell>
          <cell r="J5786">
            <v>0.75</v>
          </cell>
          <cell r="K5786" t="str">
            <v>Menit</v>
          </cell>
        </row>
        <row r="5787">
          <cell r="D5787" t="str">
            <v>- Lain-lain</v>
          </cell>
          <cell r="I5787" t="str">
            <v>T2</v>
          </cell>
          <cell r="J5787">
            <v>2</v>
          </cell>
          <cell r="K5787" t="str">
            <v>Menit</v>
          </cell>
        </row>
        <row r="5788">
          <cell r="I5788" t="str">
            <v>Ts3</v>
          </cell>
          <cell r="J5788">
            <v>2.75</v>
          </cell>
          <cell r="K5788" t="str">
            <v>Menit</v>
          </cell>
        </row>
        <row r="5790">
          <cell r="D5790" t="str">
            <v>Kapasitas Produksi / Jam</v>
          </cell>
          <cell r="G5790" t="str">
            <v>Lh x b x t x Fa x 60</v>
          </cell>
          <cell r="I5790" t="str">
            <v>Q3</v>
          </cell>
          <cell r="J5790">
            <v>52.363636363636367</v>
          </cell>
          <cell r="K5790" t="str">
            <v>M3</v>
          </cell>
        </row>
        <row r="5791">
          <cell r="G5791" t="str">
            <v>n x Ts3</v>
          </cell>
        </row>
        <row r="5793">
          <cell r="D5793" t="str">
            <v>Koefisien alat / M3</v>
          </cell>
          <cell r="E5793" t="str">
            <v>= 1 : Q3</v>
          </cell>
          <cell r="J5793">
            <v>1.909722222222222E-2</v>
          </cell>
          <cell r="K5793" t="str">
            <v>Jam</v>
          </cell>
        </row>
        <row r="5795">
          <cell r="B5795" t="str">
            <v>2.d.</v>
          </cell>
          <cell r="D5795" t="str">
            <v>VIBRATORY ROLLER</v>
          </cell>
        </row>
        <row r="5796">
          <cell r="D5796" t="str">
            <v>Kecepatan rata-rata alat</v>
          </cell>
          <cell r="I5796" t="str">
            <v>V</v>
          </cell>
          <cell r="J5796">
            <v>3</v>
          </cell>
          <cell r="K5796" t="str">
            <v>Km/jam</v>
          </cell>
        </row>
        <row r="5797">
          <cell r="D5797" t="str">
            <v>Lebar Efektif Pemadatan</v>
          </cell>
          <cell r="I5797" t="str">
            <v>b</v>
          </cell>
          <cell r="J5797">
            <v>1.2</v>
          </cell>
          <cell r="K5797" t="str">
            <v>M</v>
          </cell>
        </row>
        <row r="5798">
          <cell r="D5798" t="str">
            <v>Jumlah Lintasan</v>
          </cell>
          <cell r="I5798" t="str">
            <v>n</v>
          </cell>
          <cell r="J5798">
            <v>12</v>
          </cell>
          <cell r="K5798" t="str">
            <v>Lintasan</v>
          </cell>
        </row>
        <row r="5799">
          <cell r="D5799" t="str">
            <v>Faktor Efesiensi Alat</v>
          </cell>
          <cell r="I5799" t="str">
            <v>Fa</v>
          </cell>
          <cell r="J5799">
            <v>0.8</v>
          </cell>
          <cell r="K5799" t="str">
            <v>-</v>
          </cell>
        </row>
        <row r="5801">
          <cell r="D5801" t="str">
            <v>Kapasitas Produksi/Jam</v>
          </cell>
          <cell r="F5801" t="str">
            <v>(Vx1000) x b x t x Fa</v>
          </cell>
          <cell r="I5801" t="str">
            <v>Q4</v>
          </cell>
          <cell r="J5801">
            <v>36</v>
          </cell>
          <cell r="K5801" t="str">
            <v>M3</v>
          </cell>
        </row>
        <row r="5802">
          <cell r="F5802" t="str">
            <v>n</v>
          </cell>
        </row>
        <row r="5804">
          <cell r="D5804" t="str">
            <v>Koefisien alat / M3</v>
          </cell>
          <cell r="E5804" t="str">
            <v>= 1 : Q4</v>
          </cell>
          <cell r="J5804">
            <v>2.7777777777777776E-2</v>
          </cell>
          <cell r="K5804" t="str">
            <v>Jam</v>
          </cell>
        </row>
        <row r="5806">
          <cell r="B5806" t="str">
            <v>2.e.</v>
          </cell>
          <cell r="D5806" t="str">
            <v>TIRE ROLLER</v>
          </cell>
        </row>
        <row r="5807">
          <cell r="D5807" t="str">
            <v>Kecepatan rata-rata alat</v>
          </cell>
          <cell r="I5807" t="str">
            <v>V</v>
          </cell>
          <cell r="J5807">
            <v>3</v>
          </cell>
          <cell r="K5807" t="str">
            <v>Km/jam</v>
          </cell>
        </row>
        <row r="5808">
          <cell r="D5808" t="str">
            <v>Lebar Efektif Pemadatan</v>
          </cell>
          <cell r="I5808" t="str">
            <v>b</v>
          </cell>
          <cell r="J5808">
            <v>1.5</v>
          </cell>
          <cell r="K5808" t="str">
            <v>M</v>
          </cell>
        </row>
        <row r="5809">
          <cell r="D5809" t="str">
            <v>Jumlah Lintasan</v>
          </cell>
          <cell r="I5809" t="str">
            <v>n</v>
          </cell>
          <cell r="J5809">
            <v>12</v>
          </cell>
          <cell r="K5809" t="str">
            <v>Lintasan</v>
          </cell>
        </row>
        <row r="5810">
          <cell r="D5810" t="str">
            <v>Faktor Efesiensi Alat</v>
          </cell>
          <cell r="I5810" t="str">
            <v>Fa</v>
          </cell>
          <cell r="J5810">
            <v>0.8</v>
          </cell>
          <cell r="K5810" t="str">
            <v>-</v>
          </cell>
        </row>
        <row r="5812">
          <cell r="D5812" t="str">
            <v>Kapasitas Produksi/Jam</v>
          </cell>
          <cell r="F5812" t="str">
            <v>(Vx1000) x b x t x Fa</v>
          </cell>
          <cell r="I5812" t="str">
            <v>Q5</v>
          </cell>
          <cell r="J5812">
            <v>45</v>
          </cell>
          <cell r="K5812" t="str">
            <v>M3</v>
          </cell>
        </row>
        <row r="5813">
          <cell r="F5813" t="str">
            <v>n</v>
          </cell>
        </row>
        <row r="5815">
          <cell r="D5815" t="str">
            <v>Koefisien alat / M3</v>
          </cell>
          <cell r="E5815" t="str">
            <v>= 1 : Q5</v>
          </cell>
          <cell r="J5815">
            <v>2.2222222222222223E-2</v>
          </cell>
          <cell r="K5815" t="str">
            <v>Jam</v>
          </cell>
        </row>
        <row r="5817">
          <cell r="B5817" t="str">
            <v>2.f.</v>
          </cell>
          <cell r="D5817" t="str">
            <v>WATER TANK TRUCK</v>
          </cell>
        </row>
        <row r="5818">
          <cell r="D5818" t="str">
            <v>Volume tangki air</v>
          </cell>
          <cell r="I5818" t="str">
            <v>V</v>
          </cell>
          <cell r="J5818">
            <v>4</v>
          </cell>
          <cell r="K5818" t="str">
            <v>M3</v>
          </cell>
        </row>
        <row r="5819">
          <cell r="D5819" t="str">
            <v>Kebutuhan air / M3 material padat</v>
          </cell>
          <cell r="I5819" t="str">
            <v>Wc</v>
          </cell>
          <cell r="J5819">
            <v>7.0000000000000007E-2</v>
          </cell>
          <cell r="K5819" t="str">
            <v>M3</v>
          </cell>
        </row>
        <row r="5820">
          <cell r="D5820" t="str">
            <v>Pengisian Tangki / jam</v>
          </cell>
          <cell r="I5820" t="str">
            <v>n</v>
          </cell>
          <cell r="J5820">
            <v>1</v>
          </cell>
          <cell r="K5820" t="str">
            <v>Kali</v>
          </cell>
        </row>
        <row r="5821">
          <cell r="D5821" t="str">
            <v>Faktor efesiensi alat</v>
          </cell>
          <cell r="I5821" t="str">
            <v>Fa</v>
          </cell>
          <cell r="J5821">
            <v>0.8</v>
          </cell>
          <cell r="K5821" t="str">
            <v>-</v>
          </cell>
          <cell r="L5821" t="str">
            <v>Baik</v>
          </cell>
        </row>
        <row r="5823">
          <cell r="D5823" t="str">
            <v>Kapasitas Produksi / Jam   =</v>
          </cell>
          <cell r="G5823" t="str">
            <v>V x n x Fa</v>
          </cell>
          <cell r="I5823" t="str">
            <v>Q6</v>
          </cell>
          <cell r="J5823">
            <v>45.714285714285715</v>
          </cell>
          <cell r="K5823" t="str">
            <v>M3</v>
          </cell>
        </row>
        <row r="5824">
          <cell r="G5824" t="str">
            <v>Wc</v>
          </cell>
        </row>
        <row r="5826">
          <cell r="D5826" t="str">
            <v>Koefisien Alat / M3</v>
          </cell>
          <cell r="F5826" t="str">
            <v xml:space="preserve"> =  1  :  Q6</v>
          </cell>
          <cell r="J5826">
            <v>2.1874999999999999E-2</v>
          </cell>
          <cell r="K5826" t="str">
            <v>Jam</v>
          </cell>
        </row>
        <row r="5828">
          <cell r="B5828" t="str">
            <v xml:space="preserve">   2.g.</v>
          </cell>
          <cell r="D5828" t="str">
            <v>ALAT BANTU</v>
          </cell>
          <cell r="L5828" t="str">
            <v xml:space="preserve"> Lump Sum</v>
          </cell>
        </row>
        <row r="5829">
          <cell r="D5829" t="str">
            <v>Diperlukan   :</v>
          </cell>
        </row>
        <row r="5830">
          <cell r="D5830" t="str">
            <v>- Kereta dorong</v>
          </cell>
          <cell r="F5830" t="str">
            <v>=  2  buah.</v>
          </cell>
        </row>
        <row r="5831">
          <cell r="D5831" t="str">
            <v>- Sekop</v>
          </cell>
          <cell r="F5831" t="str">
            <v>=  3  buah.</v>
          </cell>
        </row>
        <row r="5832">
          <cell r="D5832" t="str">
            <v>- Garpu</v>
          </cell>
          <cell r="F5832" t="str">
            <v>=  2  buah.</v>
          </cell>
        </row>
        <row r="5834">
          <cell r="B5834" t="str">
            <v xml:space="preserve">   3.</v>
          </cell>
          <cell r="D5834" t="str">
            <v>TENAGA</v>
          </cell>
        </row>
        <row r="5835">
          <cell r="D5835" t="str">
            <v>Produksi menentukan : WHELL LOADER</v>
          </cell>
          <cell r="I5835" t="str">
            <v>Q1</v>
          </cell>
          <cell r="J5835">
            <v>72</v>
          </cell>
          <cell r="K5835" t="str">
            <v>M3/jam</v>
          </cell>
        </row>
        <row r="5836">
          <cell r="D5836" t="str">
            <v>Produksi agregat / hari  =  Tk x Q1</v>
          </cell>
          <cell r="I5836" t="str">
            <v>Qt</v>
          </cell>
          <cell r="J5836">
            <v>504</v>
          </cell>
          <cell r="K5836" t="str">
            <v>M3</v>
          </cell>
        </row>
        <row r="5837">
          <cell r="D5837" t="str">
            <v>Kebutuhan tenaga :</v>
          </cell>
        </row>
        <row r="5838">
          <cell r="E5838" t="str">
            <v>-</v>
          </cell>
          <cell r="F5838" t="str">
            <v>Pekerja</v>
          </cell>
          <cell r="I5838" t="str">
            <v>P</v>
          </cell>
          <cell r="J5838">
            <v>4</v>
          </cell>
          <cell r="K5838" t="str">
            <v>orang</v>
          </cell>
        </row>
        <row r="5839">
          <cell r="E5839" t="str">
            <v>-</v>
          </cell>
          <cell r="F5839" t="str">
            <v>Mandor</v>
          </cell>
          <cell r="I5839" t="str">
            <v>M</v>
          </cell>
          <cell r="J5839">
            <v>1</v>
          </cell>
          <cell r="K5839" t="str">
            <v>orang</v>
          </cell>
        </row>
        <row r="5841">
          <cell r="D5841" t="str">
            <v>Koefisien tenaga / M3   :</v>
          </cell>
        </row>
        <row r="5842">
          <cell r="E5842" t="str">
            <v>-</v>
          </cell>
          <cell r="F5842" t="str">
            <v>Pekerja</v>
          </cell>
          <cell r="G5842" t="str">
            <v>= (Tk x P) : Qt</v>
          </cell>
          <cell r="I5842" t="str">
            <v>-</v>
          </cell>
          <cell r="J5842">
            <v>5.5555555555555552E-2</v>
          </cell>
          <cell r="K5842" t="str">
            <v>jam</v>
          </cell>
        </row>
        <row r="5843">
          <cell r="E5843" t="str">
            <v>-</v>
          </cell>
          <cell r="F5843" t="str">
            <v>Mandor</v>
          </cell>
          <cell r="G5843" t="str">
            <v>= (Tk x M) : Qt</v>
          </cell>
          <cell r="I5843" t="str">
            <v>-</v>
          </cell>
          <cell r="J5843">
            <v>1.3888888888888888E-2</v>
          </cell>
          <cell r="K5843" t="str">
            <v>jam</v>
          </cell>
        </row>
        <row r="5845">
          <cell r="B5845" t="str">
            <v>4.</v>
          </cell>
          <cell r="D5845" t="str">
            <v>HARGA DASAR SATUAN UPAH, BAHAN DAN ALAT</v>
          </cell>
        </row>
        <row r="5846">
          <cell r="D5846" t="str">
            <v>Lihat lampiran.</v>
          </cell>
        </row>
        <row r="5849">
          <cell r="B5849" t="str">
            <v xml:space="preserve"> URAIAN ANALISA HARGA SATUAN</v>
          </cell>
        </row>
        <row r="5850">
          <cell r="B5850" t="str">
            <v>ITEM PEMBAYARAN NO.</v>
          </cell>
          <cell r="E5850" t="str">
            <v>:  8.1 (2)</v>
          </cell>
        </row>
        <row r="5851">
          <cell r="B5851" t="str">
            <v>JENIS PEKERJAAN</v>
          </cell>
          <cell r="E5851" t="str">
            <v>:  LAPIS AGREGAT KELAS B UNTUK PEKERJAAN MINOR</v>
          </cell>
        </row>
        <row r="5852">
          <cell r="B5852" t="str">
            <v>SATUAN PEMBAYARAN</v>
          </cell>
          <cell r="E5852" t="str">
            <v>:  M3</v>
          </cell>
        </row>
        <row r="5854">
          <cell r="B5854" t="str">
            <v>NO.</v>
          </cell>
          <cell r="D5854" t="str">
            <v>U R A I A N</v>
          </cell>
          <cell r="I5854" t="str">
            <v>KODE</v>
          </cell>
          <cell r="J5854" t="str">
            <v>KOEF.</v>
          </cell>
          <cell r="K5854" t="str">
            <v>SATUAN</v>
          </cell>
          <cell r="L5854" t="str">
            <v>KETERANGAN</v>
          </cell>
        </row>
        <row r="5856">
          <cell r="B5856" t="str">
            <v>I.</v>
          </cell>
          <cell r="D5856" t="str">
            <v>ASUMSI</v>
          </cell>
        </row>
        <row r="5857">
          <cell r="B5857">
            <v>1</v>
          </cell>
          <cell r="D5857" t="str">
            <v>Menggunakan alat berat (cara mekanik)</v>
          </cell>
        </row>
        <row r="5858">
          <cell r="B5858">
            <v>2</v>
          </cell>
          <cell r="D5858" t="str">
            <v>Lokasi pekerjaan : sepanjang jalan</v>
          </cell>
        </row>
        <row r="5859">
          <cell r="B5859">
            <v>3</v>
          </cell>
          <cell r="D5859" t="str">
            <v>Kondisi existing jalan : sedang</v>
          </cell>
        </row>
        <row r="5860">
          <cell r="B5860">
            <v>4</v>
          </cell>
          <cell r="D5860" t="str">
            <v>Jarak rata-rata Base Camp ke lokasi pekerjaan</v>
          </cell>
          <cell r="I5860" t="str">
            <v>L</v>
          </cell>
          <cell r="J5860">
            <v>45.71</v>
          </cell>
          <cell r="K5860" t="str">
            <v>KM</v>
          </cell>
        </row>
        <row r="5861">
          <cell r="B5861">
            <v>5</v>
          </cell>
          <cell r="D5861" t="str">
            <v>Tebal lapis agregat padat</v>
          </cell>
          <cell r="I5861" t="str">
            <v>t</v>
          </cell>
          <cell r="J5861">
            <v>0.15</v>
          </cell>
          <cell r="K5861" t="str">
            <v>M</v>
          </cell>
        </row>
        <row r="5862">
          <cell r="B5862">
            <v>6</v>
          </cell>
          <cell r="D5862" t="str">
            <v>Faktor kembang material (Padat-Lepas)</v>
          </cell>
          <cell r="I5862" t="str">
            <v>Fk</v>
          </cell>
          <cell r="J5862">
            <v>1.2</v>
          </cell>
          <cell r="K5862" t="str">
            <v>-</v>
          </cell>
        </row>
        <row r="5863">
          <cell r="B5863">
            <v>7</v>
          </cell>
          <cell r="D5863" t="str">
            <v>Jam kerja efektif per-hari</v>
          </cell>
          <cell r="I5863" t="str">
            <v>Tk</v>
          </cell>
          <cell r="J5863">
            <v>7</v>
          </cell>
          <cell r="K5863" t="str">
            <v>jam</v>
          </cell>
        </row>
        <row r="5864">
          <cell r="B5864">
            <v>8</v>
          </cell>
          <cell r="D5864" t="str">
            <v>Proporsi campuran :</v>
          </cell>
          <cell r="E5864" t="str">
            <v>-</v>
          </cell>
          <cell r="F5864" t="str">
            <v>Agregat Kasar</v>
          </cell>
          <cell r="I5864" t="str">
            <v>Ak</v>
          </cell>
          <cell r="J5864">
            <v>35</v>
          </cell>
          <cell r="K5864" t="str">
            <v>%</v>
          </cell>
        </row>
        <row r="5865">
          <cell r="E5865" t="str">
            <v>-</v>
          </cell>
          <cell r="F5865" t="str">
            <v>Agregat Halus</v>
          </cell>
          <cell r="I5865" t="str">
            <v>Ah</v>
          </cell>
          <cell r="J5865">
            <v>20</v>
          </cell>
          <cell r="K5865" t="str">
            <v>%</v>
          </cell>
        </row>
        <row r="5866">
          <cell r="E5866" t="str">
            <v xml:space="preserve">- </v>
          </cell>
          <cell r="F5866" t="str">
            <v>Sirtu</v>
          </cell>
          <cell r="I5866" t="str">
            <v>St</v>
          </cell>
          <cell r="J5866">
            <v>45</v>
          </cell>
          <cell r="K5866" t="str">
            <v>%</v>
          </cell>
        </row>
        <row r="5868">
          <cell r="B5868" t="str">
            <v>II.</v>
          </cell>
          <cell r="D5868" t="str">
            <v>METHODE PELAKSANAAN</v>
          </cell>
        </row>
        <row r="5869">
          <cell r="B5869">
            <v>1</v>
          </cell>
          <cell r="D5869" t="str">
            <v>Whell Loader mencampur dan memuat Agregat ke dalam</v>
          </cell>
        </row>
        <row r="5870">
          <cell r="D5870" t="str">
            <v>Dump Truck di Base Camp</v>
          </cell>
        </row>
        <row r="5871">
          <cell r="B5871">
            <v>2</v>
          </cell>
          <cell r="D5871" t="str">
            <v>Dump Truck mengangkut Agregat ke lokasi pekerjaan dan</v>
          </cell>
        </row>
        <row r="5872">
          <cell r="D5872" t="str">
            <v>dihampar dengan Motor Grader</v>
          </cell>
        </row>
        <row r="5873">
          <cell r="B5873">
            <v>3</v>
          </cell>
          <cell r="D5873" t="str">
            <v>Hamparan Agregat dibasahi dengan Water Tank</v>
          </cell>
        </row>
        <row r="5874">
          <cell r="D5874" t="str">
            <v>Truck sebelum dipadatkan dengan Vibratory Roller</v>
          </cell>
        </row>
        <row r="5875">
          <cell r="B5875">
            <v>4</v>
          </cell>
          <cell r="D5875" t="str">
            <v>Selama pemadatan, sekelompok pekerja akan</v>
          </cell>
        </row>
        <row r="5876">
          <cell r="D5876" t="str">
            <v>merapikan tepi hamparan dan level permukaan</v>
          </cell>
        </row>
        <row r="5877">
          <cell r="D5877" t="str">
            <v>dengan menggunakan Alat Bantu</v>
          </cell>
        </row>
        <row r="5879">
          <cell r="B5879" t="str">
            <v>III.</v>
          </cell>
          <cell r="D5879" t="str">
            <v>PEMAKAIAN BAHAN, ALAT DAN TENAGA</v>
          </cell>
        </row>
        <row r="5881">
          <cell r="B5881" t="str">
            <v xml:space="preserve">   1.</v>
          </cell>
          <cell r="D5881" t="str">
            <v>BAHAN</v>
          </cell>
        </row>
        <row r="5882">
          <cell r="D5882" t="str">
            <v>Agregat Kasar</v>
          </cell>
          <cell r="F5882" t="str">
            <v>= Ak x 1 m3 x Fk</v>
          </cell>
          <cell r="J5882">
            <v>0.42</v>
          </cell>
          <cell r="K5882" t="str">
            <v>m3</v>
          </cell>
        </row>
        <row r="5883">
          <cell r="D5883" t="str">
            <v>Agregat Halus</v>
          </cell>
          <cell r="F5883" t="str">
            <v>= Ah x 1 m3 x Fk</v>
          </cell>
          <cell r="J5883">
            <v>0.24</v>
          </cell>
          <cell r="K5883" t="str">
            <v>m3</v>
          </cell>
        </row>
        <row r="5884">
          <cell r="D5884" t="str">
            <v>Sirtu</v>
          </cell>
          <cell r="F5884" t="str">
            <v>= St x 1 m3 x Fk</v>
          </cell>
          <cell r="J5884">
            <v>0.54</v>
          </cell>
          <cell r="K5884" t="str">
            <v>m3</v>
          </cell>
        </row>
        <row r="5886">
          <cell r="B5886" t="str">
            <v xml:space="preserve">   2.</v>
          </cell>
          <cell r="D5886" t="str">
            <v>ALAT</v>
          </cell>
        </row>
        <row r="5887">
          <cell r="B5887" t="str">
            <v>2.a</v>
          </cell>
          <cell r="D5887" t="str">
            <v>WHEEL LOADER</v>
          </cell>
        </row>
        <row r="5888">
          <cell r="D5888" t="str">
            <v>Kapasitas Bucket</v>
          </cell>
          <cell r="I5888" t="str">
            <v>V</v>
          </cell>
          <cell r="J5888">
            <v>2.5</v>
          </cell>
          <cell r="K5888" t="str">
            <v>M</v>
          </cell>
        </row>
        <row r="5889">
          <cell r="D5889" t="str">
            <v>Faktor Bucket</v>
          </cell>
          <cell r="I5889" t="str">
            <v>Fb</v>
          </cell>
          <cell r="J5889">
            <v>0.9</v>
          </cell>
          <cell r="K5889" t="str">
            <v>M</v>
          </cell>
        </row>
        <row r="5890">
          <cell r="D5890" t="str">
            <v>Faktor Efisiensi alat</v>
          </cell>
          <cell r="I5890" t="str">
            <v>Fa</v>
          </cell>
          <cell r="J5890">
            <v>0.8</v>
          </cell>
          <cell r="K5890" t="str">
            <v>-</v>
          </cell>
          <cell r="L5890" t="str">
            <v xml:space="preserve"> Baik</v>
          </cell>
        </row>
        <row r="5891">
          <cell r="D5891" t="str">
            <v>Waktu Siklus :</v>
          </cell>
          <cell r="I5891" t="str">
            <v>Ts1</v>
          </cell>
        </row>
        <row r="5892">
          <cell r="D5892" t="str">
            <v>- Mencampur</v>
          </cell>
          <cell r="I5892" t="str">
            <v>T1</v>
          </cell>
          <cell r="J5892">
            <v>3</v>
          </cell>
          <cell r="K5892" t="str">
            <v>menit</v>
          </cell>
        </row>
        <row r="5893">
          <cell r="D5893" t="str">
            <v>- Memuat dan lain-lain</v>
          </cell>
          <cell r="I5893" t="str">
            <v>T2</v>
          </cell>
          <cell r="J5893">
            <v>2</v>
          </cell>
          <cell r="K5893" t="str">
            <v>menit</v>
          </cell>
        </row>
        <row r="5894">
          <cell r="I5894" t="str">
            <v>Ts1</v>
          </cell>
          <cell r="J5894">
            <v>5</v>
          </cell>
          <cell r="K5894" t="str">
            <v>menit</v>
          </cell>
        </row>
        <row r="5896">
          <cell r="D5896" t="str">
            <v>Kap. Prod. / jam =</v>
          </cell>
          <cell r="F5896" t="str">
            <v>V x Fb x Fa x 60</v>
          </cell>
          <cell r="I5896" t="str">
            <v>Q1</v>
          </cell>
          <cell r="J5896">
            <v>18</v>
          </cell>
          <cell r="K5896" t="str">
            <v>M3</v>
          </cell>
        </row>
        <row r="5897">
          <cell r="F5897" t="str">
            <v>Fk x Ts1</v>
          </cell>
        </row>
        <row r="5899">
          <cell r="D5899" t="str">
            <v>Koefisien Alat / M3</v>
          </cell>
          <cell r="F5899" t="str">
            <v xml:space="preserve"> =  1  :  Q1</v>
          </cell>
          <cell r="J5899">
            <v>5.5555555555555552E-2</v>
          </cell>
          <cell r="K5899" t="str">
            <v>jam</v>
          </cell>
        </row>
        <row r="5901">
          <cell r="B5901" t="str">
            <v>2.b.</v>
          </cell>
          <cell r="D5901" t="str">
            <v>DUMP TRUCK</v>
          </cell>
        </row>
        <row r="5902">
          <cell r="D5902" t="str">
            <v>Kapasitas Bak</v>
          </cell>
          <cell r="I5902" t="str">
            <v>V</v>
          </cell>
          <cell r="J5902">
            <v>8</v>
          </cell>
          <cell r="K5902" t="str">
            <v>M3</v>
          </cell>
        </row>
        <row r="5903">
          <cell r="D5903" t="str">
            <v>Faktor Efesiensi Alat</v>
          </cell>
          <cell r="I5903" t="str">
            <v>Fa</v>
          </cell>
          <cell r="J5903">
            <v>0.8</v>
          </cell>
          <cell r="K5903" t="str">
            <v>-</v>
          </cell>
        </row>
        <row r="5904">
          <cell r="D5904" t="str">
            <v>Kecepatan rata-rata bermuatan</v>
          </cell>
          <cell r="I5904" t="str">
            <v>v1</v>
          </cell>
          <cell r="J5904">
            <v>45</v>
          </cell>
          <cell r="K5904" t="str">
            <v>Km/jam</v>
          </cell>
        </row>
        <row r="5905">
          <cell r="D5905" t="str">
            <v>Kecepatan rata-rata Kosong</v>
          </cell>
          <cell r="I5905" t="str">
            <v>v2</v>
          </cell>
          <cell r="J5905">
            <v>60</v>
          </cell>
          <cell r="K5905" t="str">
            <v>Km/jam</v>
          </cell>
        </row>
        <row r="5906">
          <cell r="D5906" t="str">
            <v>Waktu Wiklus</v>
          </cell>
          <cell r="I5906" t="str">
            <v>Ts2</v>
          </cell>
        </row>
        <row r="5907">
          <cell r="D5907" t="str">
            <v>- Waktu tempuh isi</v>
          </cell>
          <cell r="F5907" t="str">
            <v>= (L : V1) x 60</v>
          </cell>
          <cell r="I5907" t="str">
            <v>T1</v>
          </cell>
          <cell r="J5907">
            <v>60.946666666666673</v>
          </cell>
          <cell r="K5907" t="str">
            <v>Menit</v>
          </cell>
        </row>
        <row r="5908">
          <cell r="D5908" t="str">
            <v>- Waktu tempuh Kosong</v>
          </cell>
          <cell r="F5908" t="str">
            <v>= (L : V2) x 60</v>
          </cell>
          <cell r="I5908" t="str">
            <v>T2</v>
          </cell>
          <cell r="J5908">
            <v>45.71</v>
          </cell>
          <cell r="K5908" t="str">
            <v>Menit</v>
          </cell>
        </row>
        <row r="5909">
          <cell r="D5909" t="str">
            <v>- Lain-lain</v>
          </cell>
          <cell r="I5909" t="str">
            <v>T3</v>
          </cell>
          <cell r="J5909">
            <v>2</v>
          </cell>
          <cell r="K5909" t="str">
            <v>Menit</v>
          </cell>
        </row>
        <row r="5910">
          <cell r="I5910" t="str">
            <v>Ts2</v>
          </cell>
          <cell r="J5910">
            <v>108.65666666666667</v>
          </cell>
          <cell r="K5910" t="str">
            <v>Menit</v>
          </cell>
        </row>
        <row r="5913">
          <cell r="B5913" t="str">
            <v xml:space="preserve"> URAIAN ANALISA HARGA SATUAN</v>
          </cell>
        </row>
        <row r="5914">
          <cell r="B5914" t="str">
            <v>ITEM PEMBAYARAN NO.</v>
          </cell>
          <cell r="E5914" t="str">
            <v>:  8.1 (2)</v>
          </cell>
        </row>
        <row r="5915">
          <cell r="B5915" t="str">
            <v>JENIS PEKERJAAN</v>
          </cell>
          <cell r="E5915" t="str">
            <v>:  LAPIS AGREGAT KELAS B UNTUK PEKERJAAN MINOR</v>
          </cell>
        </row>
        <row r="5916">
          <cell r="B5916" t="str">
            <v>SATUAN PEMBAYARAN</v>
          </cell>
          <cell r="E5916" t="str">
            <v>:  M3</v>
          </cell>
        </row>
        <row r="5918">
          <cell r="B5918" t="str">
            <v>NO.</v>
          </cell>
          <cell r="D5918" t="str">
            <v>U R A I A N</v>
          </cell>
          <cell r="I5918" t="str">
            <v>KODE</v>
          </cell>
          <cell r="J5918" t="str">
            <v>KOEF.</v>
          </cell>
          <cell r="K5918" t="str">
            <v>SATUAN</v>
          </cell>
          <cell r="L5918" t="str">
            <v>KETERANGAN</v>
          </cell>
        </row>
        <row r="5920">
          <cell r="D5920" t="str">
            <v>Kapasitas Produksi / Jam</v>
          </cell>
          <cell r="G5920" t="str">
            <v>V x Fa x 60</v>
          </cell>
          <cell r="I5920" t="str">
            <v>Q2</v>
          </cell>
          <cell r="J5920">
            <v>2.9450562935239439</v>
          </cell>
          <cell r="K5920" t="str">
            <v>M3</v>
          </cell>
        </row>
        <row r="5921">
          <cell r="G5921" t="str">
            <v>Fk x Ts2</v>
          </cell>
        </row>
        <row r="5923">
          <cell r="D5923" t="str">
            <v>Koefisien alat / M3</v>
          </cell>
          <cell r="E5923" t="str">
            <v>= 1 : Q2</v>
          </cell>
          <cell r="J5923">
            <v>0.33955208333333331</v>
          </cell>
          <cell r="K5923" t="str">
            <v>Jam</v>
          </cell>
        </row>
        <row r="5925">
          <cell r="B5925" t="str">
            <v>2.c.</v>
          </cell>
          <cell r="D5925" t="str">
            <v>MOTOR GRADER</v>
          </cell>
        </row>
        <row r="5926">
          <cell r="D5926" t="str">
            <v>Panjang Hamparan</v>
          </cell>
          <cell r="I5926" t="str">
            <v>Lh</v>
          </cell>
          <cell r="J5926">
            <v>50</v>
          </cell>
          <cell r="K5926" t="str">
            <v>M</v>
          </cell>
        </row>
        <row r="5927">
          <cell r="D5927" t="str">
            <v>Lebar Efektif Kerja Blade</v>
          </cell>
          <cell r="I5927" t="str">
            <v>B</v>
          </cell>
          <cell r="J5927">
            <v>2.4</v>
          </cell>
          <cell r="K5927" t="str">
            <v>M</v>
          </cell>
        </row>
        <row r="5928">
          <cell r="D5928" t="str">
            <v>Faktor Efesiensi Alat</v>
          </cell>
          <cell r="I5928" t="str">
            <v>Fa</v>
          </cell>
          <cell r="J5928">
            <v>0.8</v>
          </cell>
          <cell r="K5928" t="str">
            <v>-</v>
          </cell>
        </row>
        <row r="5929">
          <cell r="D5929" t="str">
            <v>Kecepatan rata-rata alat</v>
          </cell>
          <cell r="I5929" t="str">
            <v>V</v>
          </cell>
          <cell r="J5929">
            <v>4</v>
          </cell>
          <cell r="K5929" t="str">
            <v>Km/jam</v>
          </cell>
        </row>
        <row r="5930">
          <cell r="D5930" t="str">
            <v>Jumlah Lintasan</v>
          </cell>
          <cell r="I5930" t="str">
            <v>n</v>
          </cell>
          <cell r="J5930">
            <v>12</v>
          </cell>
          <cell r="K5930" t="str">
            <v>Lintasan</v>
          </cell>
        </row>
        <row r="5931">
          <cell r="D5931" t="str">
            <v>Waktu Wiklus</v>
          </cell>
          <cell r="I5931" t="str">
            <v>Ts3</v>
          </cell>
        </row>
        <row r="5932">
          <cell r="D5932" t="str">
            <v>- Perataan 1 x Lintasan</v>
          </cell>
          <cell r="F5932" t="str">
            <v>= Lh : (V x 1000) x 60</v>
          </cell>
          <cell r="I5932" t="str">
            <v>T1</v>
          </cell>
          <cell r="J5932">
            <v>0.75</v>
          </cell>
          <cell r="K5932" t="str">
            <v>Menit</v>
          </cell>
        </row>
        <row r="5933">
          <cell r="D5933" t="str">
            <v>- Lain-lain</v>
          </cell>
          <cell r="I5933" t="str">
            <v>T2</v>
          </cell>
          <cell r="J5933">
            <v>15</v>
          </cell>
          <cell r="K5933" t="str">
            <v>Menit</v>
          </cell>
        </row>
        <row r="5934">
          <cell r="I5934" t="str">
            <v>Ts3</v>
          </cell>
          <cell r="J5934">
            <v>15.75</v>
          </cell>
          <cell r="K5934" t="str">
            <v>Menit</v>
          </cell>
        </row>
        <row r="5936">
          <cell r="D5936" t="str">
            <v>Kapasitas Produksi / Jam</v>
          </cell>
          <cell r="G5936" t="str">
            <v>Lh x b x t x Fa x 60</v>
          </cell>
          <cell r="I5936" t="str">
            <v>Q3</v>
          </cell>
          <cell r="J5936">
            <v>4.5714285714285712</v>
          </cell>
          <cell r="K5936" t="str">
            <v>M3</v>
          </cell>
        </row>
        <row r="5937">
          <cell r="G5937" t="str">
            <v>n x Ts3</v>
          </cell>
        </row>
        <row r="5939">
          <cell r="D5939" t="str">
            <v>Koefisien alat / M3</v>
          </cell>
          <cell r="E5939" t="str">
            <v>= 1 : Q3</v>
          </cell>
          <cell r="J5939">
            <v>0.21875</v>
          </cell>
          <cell r="K5939" t="str">
            <v>Jam</v>
          </cell>
        </row>
        <row r="5941">
          <cell r="B5941" t="str">
            <v>2.d.</v>
          </cell>
          <cell r="D5941" t="str">
            <v>VIBRATOR ROLLER</v>
          </cell>
        </row>
        <row r="5942">
          <cell r="D5942" t="str">
            <v>Kecepatan rata-rata alat</v>
          </cell>
          <cell r="I5942" t="str">
            <v>V</v>
          </cell>
          <cell r="J5942">
            <v>3</v>
          </cell>
          <cell r="K5942" t="str">
            <v>Km/jam</v>
          </cell>
        </row>
        <row r="5943">
          <cell r="D5943" t="str">
            <v>Lebar Efektif Pemadatan</v>
          </cell>
          <cell r="I5943" t="str">
            <v>b</v>
          </cell>
          <cell r="J5943">
            <v>1.2</v>
          </cell>
          <cell r="K5943" t="str">
            <v>M</v>
          </cell>
        </row>
        <row r="5944">
          <cell r="D5944" t="str">
            <v>Jumlah Lintasan</v>
          </cell>
          <cell r="I5944" t="str">
            <v>n</v>
          </cell>
          <cell r="J5944">
            <v>12</v>
          </cell>
          <cell r="K5944" t="str">
            <v>Lintasan</v>
          </cell>
        </row>
        <row r="5945">
          <cell r="D5945" t="str">
            <v>Faktor Efesiensi Alat</v>
          </cell>
          <cell r="I5945" t="str">
            <v>Fa</v>
          </cell>
          <cell r="J5945">
            <v>0.8</v>
          </cell>
          <cell r="K5945" t="str">
            <v>-</v>
          </cell>
        </row>
        <row r="5947">
          <cell r="D5947" t="str">
            <v>Kapasitas Produksi/Jam</v>
          </cell>
          <cell r="F5947" t="str">
            <v>(Vx1000) x b x t x Fa</v>
          </cell>
          <cell r="I5947" t="str">
            <v>Q4</v>
          </cell>
          <cell r="J5947">
            <v>36</v>
          </cell>
          <cell r="K5947" t="str">
            <v>M3</v>
          </cell>
        </row>
        <row r="5948">
          <cell r="F5948" t="str">
            <v>n</v>
          </cell>
        </row>
        <row r="5949">
          <cell r="D5949" t="str">
            <v>Koefisien alat / M3</v>
          </cell>
          <cell r="E5949" t="str">
            <v>= 1 : Q4</v>
          </cell>
          <cell r="J5949">
            <v>2.7777777777777776E-2</v>
          </cell>
          <cell r="K5949" t="str">
            <v>Jam</v>
          </cell>
        </row>
        <row r="5951">
          <cell r="B5951" t="str">
            <v>2.e.</v>
          </cell>
          <cell r="D5951" t="str">
            <v>TIRE ROLLER</v>
          </cell>
        </row>
        <row r="5952">
          <cell r="D5952" t="str">
            <v>Kecepatan rata-rata alat</v>
          </cell>
          <cell r="I5952" t="str">
            <v>V</v>
          </cell>
          <cell r="J5952">
            <v>4</v>
          </cell>
          <cell r="K5952" t="str">
            <v>Km/jam</v>
          </cell>
        </row>
        <row r="5953">
          <cell r="D5953" t="str">
            <v>Lebar Efektif Pemadatan</v>
          </cell>
          <cell r="I5953" t="str">
            <v>b</v>
          </cell>
          <cell r="J5953">
            <v>1.5</v>
          </cell>
          <cell r="K5953" t="str">
            <v>M</v>
          </cell>
        </row>
        <row r="5954">
          <cell r="D5954" t="str">
            <v>Jumlah Lintasan</v>
          </cell>
          <cell r="I5954" t="str">
            <v>n</v>
          </cell>
          <cell r="J5954">
            <v>12</v>
          </cell>
          <cell r="K5954" t="str">
            <v>Lintasan</v>
          </cell>
        </row>
        <row r="5955">
          <cell r="D5955" t="str">
            <v>Faktor Efesiensi Alat</v>
          </cell>
          <cell r="I5955" t="str">
            <v>Fa</v>
          </cell>
          <cell r="J5955">
            <v>0.8</v>
          </cell>
          <cell r="K5955" t="str">
            <v>-</v>
          </cell>
        </row>
        <row r="5957">
          <cell r="D5957" t="str">
            <v>Kapasitas Produksi/Jam</v>
          </cell>
          <cell r="F5957" t="str">
            <v>(Vx1000) x b x t x Fa</v>
          </cell>
          <cell r="I5957" t="str">
            <v>Q5</v>
          </cell>
          <cell r="J5957">
            <v>60</v>
          </cell>
          <cell r="K5957" t="str">
            <v>M3</v>
          </cell>
        </row>
        <row r="5958">
          <cell r="F5958" t="str">
            <v>n</v>
          </cell>
        </row>
        <row r="5960">
          <cell r="D5960" t="str">
            <v>Koefisien alat / M3</v>
          </cell>
          <cell r="E5960" t="str">
            <v>= 1 : Q5</v>
          </cell>
          <cell r="J5960">
            <v>1.6666666666666666E-2</v>
          </cell>
          <cell r="K5960" t="str">
            <v>Jam</v>
          </cell>
        </row>
        <row r="5963">
          <cell r="B5963" t="str">
            <v>2.f.</v>
          </cell>
          <cell r="D5963" t="str">
            <v>WATER TANK TRUCK</v>
          </cell>
        </row>
        <row r="5964">
          <cell r="D5964" t="str">
            <v>Volume tangki air</v>
          </cell>
          <cell r="I5964" t="str">
            <v>V</v>
          </cell>
          <cell r="J5964">
            <v>4</v>
          </cell>
          <cell r="K5964" t="str">
            <v>M3</v>
          </cell>
        </row>
        <row r="5965">
          <cell r="D5965" t="str">
            <v>Kebutuhan air / M3 material padat</v>
          </cell>
          <cell r="I5965" t="str">
            <v>Wc</v>
          </cell>
          <cell r="J5965">
            <v>7.0000000000000007E-2</v>
          </cell>
          <cell r="K5965" t="str">
            <v>M3</v>
          </cell>
        </row>
        <row r="5966">
          <cell r="D5966" t="str">
            <v>Pengisian Tangki / jam</v>
          </cell>
          <cell r="I5966" t="str">
            <v>n</v>
          </cell>
          <cell r="J5966">
            <v>1</v>
          </cell>
          <cell r="K5966" t="str">
            <v>Kali</v>
          </cell>
        </row>
        <row r="5967">
          <cell r="D5967" t="str">
            <v>Faktor efesiensi alat</v>
          </cell>
          <cell r="I5967" t="str">
            <v>Fa</v>
          </cell>
          <cell r="J5967">
            <v>0.8</v>
          </cell>
          <cell r="K5967" t="str">
            <v>-</v>
          </cell>
          <cell r="L5967" t="str">
            <v>Baik</v>
          </cell>
        </row>
        <row r="5969">
          <cell r="D5969" t="str">
            <v>Kapasitas Produksi / Jam   =</v>
          </cell>
          <cell r="G5969" t="str">
            <v>V x n x Fa</v>
          </cell>
          <cell r="I5969" t="str">
            <v>Q6</v>
          </cell>
          <cell r="J5969">
            <v>45.714285714285715</v>
          </cell>
          <cell r="K5969" t="str">
            <v>M3</v>
          </cell>
        </row>
        <row r="5970">
          <cell r="G5970" t="str">
            <v>Wc</v>
          </cell>
        </row>
        <row r="5972">
          <cell r="D5972" t="str">
            <v>Koefisien Alat / M3</v>
          </cell>
          <cell r="F5972" t="str">
            <v xml:space="preserve"> =  1  :  Q6</v>
          </cell>
          <cell r="J5972">
            <v>2.1874999999999999E-2</v>
          </cell>
          <cell r="K5972" t="str">
            <v>Jam</v>
          </cell>
        </row>
        <row r="5975">
          <cell r="L5975" t="str">
            <v>Bersambung</v>
          </cell>
        </row>
        <row r="5976">
          <cell r="B5976" t="str">
            <v xml:space="preserve"> URAIAN ANALISA HARGA SATUAN</v>
          </cell>
        </row>
        <row r="5977">
          <cell r="B5977" t="str">
            <v>ITEM PEMBAYARAN NO.</v>
          </cell>
          <cell r="E5977" t="str">
            <v>:  8.1 (2)</v>
          </cell>
        </row>
        <row r="5978">
          <cell r="B5978" t="str">
            <v>JENIS PEKERJAAN</v>
          </cell>
          <cell r="E5978" t="str">
            <v>:  LAPIS AGREGAT KELAS B UNTUK PEKERJAAN MINOR</v>
          </cell>
        </row>
        <row r="5979">
          <cell r="B5979" t="str">
            <v>SATUAN PEMBAYARAN</v>
          </cell>
          <cell r="E5979" t="str">
            <v>:  M3</v>
          </cell>
        </row>
        <row r="5981">
          <cell r="B5981" t="str">
            <v>NO.</v>
          </cell>
          <cell r="D5981" t="str">
            <v>U R A I A N</v>
          </cell>
          <cell r="I5981" t="str">
            <v>KODE</v>
          </cell>
          <cell r="J5981" t="str">
            <v>KOEF.</v>
          </cell>
          <cell r="K5981" t="str">
            <v>SATUAN</v>
          </cell>
          <cell r="L5981" t="str">
            <v>KETERANGAN</v>
          </cell>
        </row>
        <row r="5983">
          <cell r="B5983" t="str">
            <v xml:space="preserve">   2.f.</v>
          </cell>
          <cell r="D5983" t="str">
            <v>ALAT BANTU</v>
          </cell>
          <cell r="L5983" t="str">
            <v xml:space="preserve"> Lump Sum</v>
          </cell>
        </row>
        <row r="5984">
          <cell r="D5984" t="str">
            <v>Diperlukan   :</v>
          </cell>
        </row>
        <row r="5985">
          <cell r="D5985" t="str">
            <v>- Kereta dorong</v>
          </cell>
          <cell r="F5985" t="str">
            <v>=  2  buah.</v>
          </cell>
        </row>
        <row r="5986">
          <cell r="D5986" t="str">
            <v>- Sekop</v>
          </cell>
          <cell r="F5986" t="str">
            <v>=  3  buah.</v>
          </cell>
        </row>
        <row r="5987">
          <cell r="D5987" t="str">
            <v>- Garpu</v>
          </cell>
          <cell r="F5987" t="str">
            <v>=  2  buah.</v>
          </cell>
        </row>
        <row r="5989">
          <cell r="B5989" t="str">
            <v xml:space="preserve">   3.</v>
          </cell>
          <cell r="D5989" t="str">
            <v>TENAGA</v>
          </cell>
        </row>
        <row r="5990">
          <cell r="D5990" t="str">
            <v>Produksi menentukan : WHELL LOADER</v>
          </cell>
          <cell r="I5990" t="str">
            <v>Q1</v>
          </cell>
          <cell r="J5990">
            <v>18</v>
          </cell>
          <cell r="K5990" t="str">
            <v>M3/jam</v>
          </cell>
        </row>
        <row r="5991">
          <cell r="D5991" t="str">
            <v>Produksi agregat / hari  =  Tk x Q1</v>
          </cell>
          <cell r="I5991" t="str">
            <v>Qt</v>
          </cell>
          <cell r="J5991">
            <v>126</v>
          </cell>
          <cell r="K5991" t="str">
            <v>M3</v>
          </cell>
        </row>
        <row r="5992">
          <cell r="D5992" t="str">
            <v>Kebutuhan tenaga :</v>
          </cell>
        </row>
        <row r="5993">
          <cell r="E5993" t="str">
            <v>-</v>
          </cell>
          <cell r="F5993" t="str">
            <v>Pekerja</v>
          </cell>
          <cell r="I5993" t="str">
            <v>P</v>
          </cell>
          <cell r="J5993">
            <v>1.5</v>
          </cell>
          <cell r="K5993" t="str">
            <v>orang</v>
          </cell>
        </row>
        <row r="5994">
          <cell r="E5994" t="str">
            <v>-</v>
          </cell>
          <cell r="F5994" t="str">
            <v>Mandor</v>
          </cell>
          <cell r="I5994" t="str">
            <v>M</v>
          </cell>
          <cell r="J5994">
            <v>0.3</v>
          </cell>
          <cell r="K5994" t="str">
            <v>orang</v>
          </cell>
        </row>
        <row r="5996">
          <cell r="D5996" t="str">
            <v>Koefisien tenaga / M3   :</v>
          </cell>
        </row>
        <row r="5997">
          <cell r="E5997" t="str">
            <v>-</v>
          </cell>
          <cell r="F5997" t="str">
            <v>Pekerja</v>
          </cell>
          <cell r="G5997" t="str">
            <v>= (Tk x P) : Qt</v>
          </cell>
          <cell r="I5997" t="str">
            <v>-</v>
          </cell>
          <cell r="J5997">
            <v>8.3333333333333329E-2</v>
          </cell>
          <cell r="K5997" t="str">
            <v>jam</v>
          </cell>
        </row>
        <row r="5998">
          <cell r="E5998" t="str">
            <v>-</v>
          </cell>
          <cell r="F5998" t="str">
            <v>Mandor</v>
          </cell>
          <cell r="G5998" t="str">
            <v>= (Tk x M) : Qt</v>
          </cell>
          <cell r="I5998" t="str">
            <v>-</v>
          </cell>
          <cell r="J5998">
            <v>1.6666666666666666E-2</v>
          </cell>
          <cell r="K5998" t="str">
            <v>jam</v>
          </cell>
        </row>
        <row r="6000">
          <cell r="B6000" t="str">
            <v>4.</v>
          </cell>
          <cell r="D6000" t="str">
            <v>HARGA DASAR SATUAN UPAH, BAHAN DAN ALAT</v>
          </cell>
        </row>
        <row r="6001">
          <cell r="D6001" t="str">
            <v>Lihat lampiran.</v>
          </cell>
        </row>
        <row r="6012">
          <cell r="B6012" t="str">
            <v xml:space="preserve"> URAIAN ANALISA HARGA SATUAN</v>
          </cell>
        </row>
        <row r="6013">
          <cell r="B6013" t="str">
            <v>ITEM PEMBAYARAN NO.</v>
          </cell>
          <cell r="E6013" t="str">
            <v>:  8.1 (5)</v>
          </cell>
        </row>
        <row r="6014">
          <cell r="B6014" t="str">
            <v>JENIS PEKERJAAN</v>
          </cell>
          <cell r="E6014" t="str">
            <v>:  CAMP. ASPAL PANAS Untuk Pek. Minor</v>
          </cell>
        </row>
        <row r="6015">
          <cell r="B6015" t="str">
            <v>SATUAN PEMBAYARAN</v>
          </cell>
          <cell r="E6015" t="str">
            <v>:  M3</v>
          </cell>
        </row>
        <row r="6017">
          <cell r="B6017" t="str">
            <v>NO.</v>
          </cell>
          <cell r="D6017" t="str">
            <v>U R A I A N</v>
          </cell>
          <cell r="I6017" t="str">
            <v>KODE</v>
          </cell>
          <cell r="J6017" t="str">
            <v>KOEF.</v>
          </cell>
          <cell r="K6017" t="str">
            <v>SATUAN</v>
          </cell>
          <cell r="L6017" t="str">
            <v>KETERANGAN</v>
          </cell>
        </row>
        <row r="6019">
          <cell r="B6019" t="str">
            <v>I.</v>
          </cell>
          <cell r="D6019" t="str">
            <v>ASUMSI</v>
          </cell>
        </row>
        <row r="6020">
          <cell r="B6020">
            <v>1</v>
          </cell>
          <cell r="D6020" t="str">
            <v>Menggunakan alat berat (cara mekanik)</v>
          </cell>
        </row>
        <row r="6021">
          <cell r="B6021">
            <v>2</v>
          </cell>
          <cell r="D6021" t="str">
            <v>Lokasi pekerjaan : sepanjang jalan</v>
          </cell>
        </row>
        <row r="6022">
          <cell r="B6022">
            <v>3</v>
          </cell>
          <cell r="D6022" t="str">
            <v>Kondisi existing jalan : sedang</v>
          </cell>
        </row>
        <row r="6023">
          <cell r="B6023">
            <v>4</v>
          </cell>
          <cell r="D6023" t="str">
            <v>Jarak rata-rata Base Camp ke lokasi pekerjaan</v>
          </cell>
          <cell r="I6023" t="str">
            <v>L</v>
          </cell>
          <cell r="J6023">
            <v>45.71</v>
          </cell>
          <cell r="K6023" t="str">
            <v>KM</v>
          </cell>
        </row>
        <row r="6024">
          <cell r="B6024">
            <v>5</v>
          </cell>
          <cell r="D6024" t="str">
            <v>Tebal Lapis Hotmix padat</v>
          </cell>
          <cell r="I6024" t="str">
            <v>t</v>
          </cell>
          <cell r="J6024">
            <v>0.06</v>
          </cell>
          <cell r="K6024" t="str">
            <v>M</v>
          </cell>
        </row>
        <row r="6025">
          <cell r="B6025">
            <v>6</v>
          </cell>
          <cell r="D6025" t="str">
            <v>Jam kerja efektif per-hari</v>
          </cell>
          <cell r="I6025" t="str">
            <v>Tk</v>
          </cell>
          <cell r="J6025">
            <v>7</v>
          </cell>
          <cell r="K6025" t="str">
            <v>Jam</v>
          </cell>
        </row>
        <row r="6026">
          <cell r="B6026">
            <v>7</v>
          </cell>
          <cell r="D6026" t="str">
            <v>Faktor kehilanganmaterial :</v>
          </cell>
          <cell r="F6026" t="str">
            <v>- Agregat</v>
          </cell>
          <cell r="I6026" t="str">
            <v>Fh1</v>
          </cell>
          <cell r="J6026">
            <v>1.1000000000000001</v>
          </cell>
          <cell r="K6026" t="str">
            <v>-</v>
          </cell>
        </row>
        <row r="6027">
          <cell r="B6027" t="str">
            <v xml:space="preserve"> </v>
          </cell>
          <cell r="F6027" t="str">
            <v>- Aspal</v>
          </cell>
          <cell r="I6027" t="str">
            <v>Fh2</v>
          </cell>
          <cell r="J6027">
            <v>1.05</v>
          </cell>
          <cell r="K6027" t="str">
            <v>-</v>
          </cell>
        </row>
        <row r="6028">
          <cell r="B6028">
            <v>8</v>
          </cell>
          <cell r="D6028" t="str">
            <v>Komposisi campuran AC (spesifikasi)  :</v>
          </cell>
        </row>
        <row r="6029">
          <cell r="D6029" t="str">
            <v xml:space="preserve">- Coarse Agregat  </v>
          </cell>
          <cell r="E6029" t="str">
            <v>30 - 50 %</v>
          </cell>
          <cell r="I6029" t="str">
            <v>CA</v>
          </cell>
          <cell r="J6029">
            <v>48.9</v>
          </cell>
          <cell r="K6029" t="str">
            <v>%</v>
          </cell>
        </row>
        <row r="6030">
          <cell r="D6030" t="str">
            <v>- Fine Agregat</v>
          </cell>
          <cell r="E6030" t="str">
            <v>39 - 59 %</v>
          </cell>
          <cell r="I6030" t="str">
            <v>FA</v>
          </cell>
          <cell r="J6030">
            <v>40</v>
          </cell>
        </row>
        <row r="6031">
          <cell r="D6031" t="str">
            <v>- Fraksi Filler</v>
          </cell>
          <cell r="E6031" t="str">
            <v>4.5 - 7.5 %</v>
          </cell>
          <cell r="I6031" t="str">
            <v>FF</v>
          </cell>
          <cell r="J6031">
            <v>4.5999999999999996</v>
          </cell>
          <cell r="K6031" t="str">
            <v>%</v>
          </cell>
        </row>
        <row r="6032">
          <cell r="D6032" t="str">
            <v>- Asphalt</v>
          </cell>
          <cell r="E6032" t="str">
            <v>minimum 6 %</v>
          </cell>
          <cell r="I6032" t="str">
            <v>As</v>
          </cell>
          <cell r="J6032">
            <v>6.5</v>
          </cell>
          <cell r="K6032" t="str">
            <v>%</v>
          </cell>
        </row>
        <row r="6033">
          <cell r="B6033">
            <v>9</v>
          </cell>
          <cell r="D6033" t="str">
            <v>Berat jenis bahan  :</v>
          </cell>
        </row>
        <row r="6034">
          <cell r="D6034" t="str">
            <v>- AC</v>
          </cell>
          <cell r="I6034" t="str">
            <v>D1</v>
          </cell>
          <cell r="J6034">
            <v>2.25</v>
          </cell>
          <cell r="K6034" t="str">
            <v>ton / M3</v>
          </cell>
        </row>
        <row r="6035">
          <cell r="D6035" t="str">
            <v>- Coarse Agregat &amp; Fine Agregat</v>
          </cell>
          <cell r="I6035" t="str">
            <v>D2</v>
          </cell>
          <cell r="J6035">
            <v>1.8</v>
          </cell>
          <cell r="K6035" t="str">
            <v>ton / M3</v>
          </cell>
        </row>
        <row r="6036">
          <cell r="D6036" t="str">
            <v>- Fraksi Filler</v>
          </cell>
          <cell r="I6036" t="str">
            <v>D3</v>
          </cell>
          <cell r="J6036">
            <v>2</v>
          </cell>
          <cell r="K6036" t="str">
            <v>ton / M3</v>
          </cell>
        </row>
        <row r="6037">
          <cell r="D6037" t="str">
            <v>- Asphalt</v>
          </cell>
          <cell r="I6037" t="str">
            <v>D4</v>
          </cell>
          <cell r="J6037">
            <v>1</v>
          </cell>
          <cell r="K6037" t="str">
            <v>ton / M3</v>
          </cell>
        </row>
        <row r="6039">
          <cell r="B6039" t="str">
            <v>II.</v>
          </cell>
          <cell r="D6039" t="str">
            <v>METHODE PELAKSANAAN</v>
          </cell>
        </row>
        <row r="6040">
          <cell r="B6040">
            <v>1</v>
          </cell>
          <cell r="D6040" t="str">
            <v>Wheel Loader memuat Agregat dan Ashal ke dalam Cold Bin AMP</v>
          </cell>
        </row>
        <row r="6041">
          <cell r="B6041">
            <v>2</v>
          </cell>
          <cell r="D6041" t="str">
            <v>Agregat dan aspal dicampur dan dipanaskn</v>
          </cell>
        </row>
        <row r="6042">
          <cell r="D6042" t="str">
            <v>dengan AMP untuk dimuat langsung kedalam</v>
          </cell>
        </row>
        <row r="6043">
          <cell r="B6043" t="str">
            <v xml:space="preserve"> </v>
          </cell>
          <cell r="D6043" t="str">
            <v>Dump Truck dan diangkut ke lokasi pekerjaan</v>
          </cell>
        </row>
        <row r="6044">
          <cell r="B6044">
            <v>3</v>
          </cell>
          <cell r="D6044" t="str">
            <v>Campuran panas AC dihampar dengan Finisher</v>
          </cell>
        </row>
        <row r="6045">
          <cell r="D6045" t="str">
            <v>dan dipadatkan dengan Tandem &amp; Pneumatic</v>
          </cell>
        </row>
        <row r="6046">
          <cell r="B6046" t="str">
            <v xml:space="preserve"> </v>
          </cell>
          <cell r="D6046" t="str">
            <v>Tire Roller</v>
          </cell>
        </row>
        <row r="6047">
          <cell r="B6047">
            <v>4</v>
          </cell>
          <cell r="D6047" t="str">
            <v>Selama pemadatan, sekelompok  pekerja akan</v>
          </cell>
        </row>
        <row r="6048">
          <cell r="B6048" t="str">
            <v xml:space="preserve"> </v>
          </cell>
          <cell r="D6048" t="str">
            <v>merapikan tepi hamparaan dengan menggunakan</v>
          </cell>
        </row>
        <row r="6049">
          <cell r="B6049" t="str">
            <v xml:space="preserve"> </v>
          </cell>
          <cell r="D6049" t="str">
            <v>Alat Bantu</v>
          </cell>
        </row>
        <row r="6051">
          <cell r="B6051" t="str">
            <v>III.</v>
          </cell>
          <cell r="D6051" t="str">
            <v>PEMAKAIAN BAHAN, ALAT DAN TENAGA</v>
          </cell>
        </row>
        <row r="6053">
          <cell r="B6053" t="str">
            <v xml:space="preserve">   1.</v>
          </cell>
          <cell r="D6053" t="str">
            <v>BAHAN</v>
          </cell>
        </row>
        <row r="6054">
          <cell r="B6054" t="str">
            <v>1.a.</v>
          </cell>
          <cell r="D6054" t="str">
            <v>Agregat Kasar</v>
          </cell>
          <cell r="E6054" t="str">
            <v>= (CA x (D1 x tM3) x Fh1) : D2</v>
          </cell>
          <cell r="J6054">
            <v>0.6724</v>
          </cell>
          <cell r="K6054" t="str">
            <v>M3</v>
          </cell>
        </row>
        <row r="6055">
          <cell r="B6055" t="str">
            <v>1.b.</v>
          </cell>
          <cell r="D6055" t="str">
            <v>Agregat Halus</v>
          </cell>
          <cell r="E6055" t="str">
            <v>= (FA x (D1 x tM3) x Fh1) : D2</v>
          </cell>
          <cell r="J6055">
            <v>0.55000000000000004</v>
          </cell>
          <cell r="K6055" t="str">
            <v>M3</v>
          </cell>
        </row>
        <row r="6056">
          <cell r="B6056" t="str">
            <v>1.c.</v>
          </cell>
          <cell r="D6056" t="str">
            <v>Filler</v>
          </cell>
          <cell r="E6056" t="str">
            <v>= (FF x (D1 x tM3) x Fh1) : D3</v>
          </cell>
          <cell r="J6056">
            <v>113.85</v>
          </cell>
          <cell r="K6056" t="str">
            <v>kg</v>
          </cell>
        </row>
        <row r="6057">
          <cell r="B6057" t="str">
            <v>1.d.</v>
          </cell>
          <cell r="D6057" t="str">
            <v>Aspal</v>
          </cell>
          <cell r="E6057" t="str">
            <v>= (AS x (D1 x tM3) x Fh2) x 1000</v>
          </cell>
          <cell r="J6057">
            <v>153.5625</v>
          </cell>
          <cell r="K6057" t="str">
            <v>Kg</v>
          </cell>
        </row>
        <row r="6059">
          <cell r="B6059" t="str">
            <v>2.</v>
          </cell>
          <cell r="D6059" t="str">
            <v>ALAT</v>
          </cell>
        </row>
        <row r="6060">
          <cell r="B6060" t="str">
            <v>2.a.</v>
          </cell>
          <cell r="D6060" t="str">
            <v>WHEEL LOADER</v>
          </cell>
        </row>
        <row r="6061">
          <cell r="D6061" t="str">
            <v>Kapasitas bucket</v>
          </cell>
          <cell r="I6061" t="str">
            <v>V</v>
          </cell>
          <cell r="J6061">
            <v>2.5</v>
          </cell>
          <cell r="K6061" t="str">
            <v>M3</v>
          </cell>
        </row>
        <row r="6062">
          <cell r="D6062" t="str">
            <v>Faktor bucket</v>
          </cell>
          <cell r="I6062" t="str">
            <v>Fb</v>
          </cell>
          <cell r="J6062">
            <v>0.9</v>
          </cell>
          <cell r="K6062" t="str">
            <v>-</v>
          </cell>
        </row>
        <row r="6063">
          <cell r="D6063" t="str">
            <v>Faktor efisiensi alat</v>
          </cell>
          <cell r="I6063" t="str">
            <v>Fa</v>
          </cell>
          <cell r="J6063">
            <v>0.8</v>
          </cell>
          <cell r="K6063" t="str">
            <v>-</v>
          </cell>
        </row>
        <row r="6064">
          <cell r="D6064" t="str">
            <v>Waktu Siklus</v>
          </cell>
          <cell r="I6064" t="str">
            <v>Ts1</v>
          </cell>
        </row>
        <row r="6065">
          <cell r="D6065" t="str">
            <v>- Muat</v>
          </cell>
          <cell r="I6065" t="str">
            <v>T1</v>
          </cell>
          <cell r="J6065">
            <v>1</v>
          </cell>
          <cell r="K6065" t="str">
            <v>menit</v>
          </cell>
        </row>
        <row r="6066">
          <cell r="D6066" t="str">
            <v>- Lain lain</v>
          </cell>
          <cell r="I6066" t="str">
            <v>T2</v>
          </cell>
          <cell r="J6066">
            <v>0.25</v>
          </cell>
          <cell r="K6066" t="str">
            <v>menit</v>
          </cell>
        </row>
        <row r="6067">
          <cell r="I6067" t="str">
            <v>Ts1</v>
          </cell>
          <cell r="J6067">
            <v>1.25</v>
          </cell>
          <cell r="K6067" t="str">
            <v>menit</v>
          </cell>
        </row>
        <row r="6069">
          <cell r="D6069" t="str">
            <v xml:space="preserve">Kap. Prod. / jam = </v>
          </cell>
          <cell r="E6069" t="str">
            <v>D2 x V x Fb x Fa x 60</v>
          </cell>
          <cell r="I6069" t="str">
            <v>Q1</v>
          </cell>
          <cell r="J6069">
            <v>69.12</v>
          </cell>
          <cell r="K6069" t="str">
            <v>M3</v>
          </cell>
          <cell r="L6069" t="str">
            <v xml:space="preserve"> </v>
          </cell>
        </row>
        <row r="6070">
          <cell r="E6070" t="str">
            <v>D1 x Ts1</v>
          </cell>
        </row>
        <row r="6072">
          <cell r="D6072" t="str">
            <v>Koefisien Alat/M3</v>
          </cell>
          <cell r="E6072" t="str">
            <v xml:space="preserve"> = 1 : Q1</v>
          </cell>
          <cell r="J6072">
            <v>1.4467592592592591E-2</v>
          </cell>
          <cell r="K6072" t="str">
            <v>Jam</v>
          </cell>
        </row>
        <row r="6074">
          <cell r="B6074" t="str">
            <v>2.b.</v>
          </cell>
          <cell r="D6074" t="str">
            <v>ASPHALT MIXING PLANT (AMP)</v>
          </cell>
        </row>
        <row r="6075">
          <cell r="D6075" t="str">
            <v>Kapasitas produksi</v>
          </cell>
          <cell r="I6075" t="str">
            <v>V</v>
          </cell>
          <cell r="J6075">
            <v>50</v>
          </cell>
          <cell r="K6075" t="str">
            <v>ton / Jam</v>
          </cell>
        </row>
        <row r="6076">
          <cell r="D6076" t="str">
            <v>Faktor Efisiensi alat</v>
          </cell>
          <cell r="I6076" t="str">
            <v>Fa</v>
          </cell>
          <cell r="J6076">
            <v>0.8</v>
          </cell>
          <cell r="K6076" t="str">
            <v>-</v>
          </cell>
        </row>
        <row r="6078">
          <cell r="D6078" t="str">
            <v>Kap.Prod. / jam =</v>
          </cell>
          <cell r="E6078" t="str">
            <v>V x Fa</v>
          </cell>
          <cell r="I6078" t="str">
            <v>Q2</v>
          </cell>
          <cell r="J6078">
            <v>17.777777777777779</v>
          </cell>
          <cell r="K6078" t="str">
            <v>M2</v>
          </cell>
        </row>
        <row r="6079">
          <cell r="E6079" t="str">
            <v>D1</v>
          </cell>
        </row>
        <row r="6080">
          <cell r="D6080" t="str">
            <v>Koefisien Alat/M3</v>
          </cell>
          <cell r="E6080" t="str">
            <v xml:space="preserve"> = 1 : Q2</v>
          </cell>
          <cell r="J6080">
            <v>5.6249999999999994E-2</v>
          </cell>
          <cell r="K6080" t="str">
            <v>Jam</v>
          </cell>
        </row>
        <row r="6082">
          <cell r="L6082" t="str">
            <v>Bersambung</v>
          </cell>
        </row>
        <row r="6083">
          <cell r="B6083" t="str">
            <v xml:space="preserve"> URAIAN ANALISA HARGA SATUAN</v>
          </cell>
        </row>
        <row r="6084">
          <cell r="B6084" t="str">
            <v>ITEM PEMBAYARAN NO.</v>
          </cell>
          <cell r="E6084" t="str">
            <v>:  8.1 (5)</v>
          </cell>
        </row>
        <row r="6085">
          <cell r="B6085" t="str">
            <v>JENIS PEKERJAAN</v>
          </cell>
          <cell r="E6085" t="str">
            <v>:  CAMP. ASPAL PANAS Untuk Pek. Minor</v>
          </cell>
        </row>
        <row r="6086">
          <cell r="B6086" t="str">
            <v>SATUAN PEMBAYARAN</v>
          </cell>
          <cell r="E6086" t="str">
            <v>:  M3</v>
          </cell>
        </row>
        <row r="6088">
          <cell r="B6088" t="str">
            <v>NO.</v>
          </cell>
          <cell r="D6088" t="str">
            <v>U R A I A N</v>
          </cell>
          <cell r="I6088" t="str">
            <v>KODE</v>
          </cell>
          <cell r="J6088" t="str">
            <v>KOEF.</v>
          </cell>
          <cell r="K6088" t="str">
            <v>SATUAN</v>
          </cell>
          <cell r="L6088" t="str">
            <v>KETERANGAN</v>
          </cell>
        </row>
        <row r="6090">
          <cell r="B6090" t="str">
            <v>2.c.</v>
          </cell>
          <cell r="D6090" t="str">
            <v>GENERATOR SET ( GENSET )</v>
          </cell>
        </row>
        <row r="6091">
          <cell r="D6091" t="str">
            <v>Kap.Prod. / Jam = SAMA DENGAN AMP</v>
          </cell>
          <cell r="I6091" t="str">
            <v>Q3</v>
          </cell>
          <cell r="J6091">
            <v>17.777777777777779</v>
          </cell>
          <cell r="K6091" t="str">
            <v>M2</v>
          </cell>
        </row>
        <row r="6092">
          <cell r="D6092" t="str">
            <v>Koefisien Alat/M3</v>
          </cell>
          <cell r="E6092" t="str">
            <v xml:space="preserve"> = 1 : Q3</v>
          </cell>
          <cell r="J6092">
            <v>5.6249999999999994E-2</v>
          </cell>
          <cell r="K6092" t="str">
            <v>Jam</v>
          </cell>
        </row>
        <row r="6094">
          <cell r="B6094" t="str">
            <v>2.d.</v>
          </cell>
          <cell r="D6094" t="str">
            <v>DUMP TRUCK</v>
          </cell>
        </row>
        <row r="6095">
          <cell r="D6095" t="str">
            <v>Kapasitas bak</v>
          </cell>
          <cell r="I6095" t="str">
            <v>V</v>
          </cell>
          <cell r="J6095">
            <v>10</v>
          </cell>
          <cell r="K6095" t="str">
            <v>ton</v>
          </cell>
        </row>
        <row r="6096">
          <cell r="D6096" t="str">
            <v>Faktor Efisiensi alat</v>
          </cell>
          <cell r="I6096" t="str">
            <v>Fa</v>
          </cell>
          <cell r="J6096">
            <v>0.8</v>
          </cell>
          <cell r="K6096" t="str">
            <v>-</v>
          </cell>
        </row>
        <row r="6097">
          <cell r="D6097" t="str">
            <v>Kecepatan rata-rata bermuatan</v>
          </cell>
          <cell r="I6097" t="str">
            <v>v1</v>
          </cell>
          <cell r="J6097">
            <v>45</v>
          </cell>
          <cell r="K6097" t="str">
            <v>KM / Jam</v>
          </cell>
        </row>
        <row r="6098">
          <cell r="D6098" t="str">
            <v>Kecepatan rata-rata kosong</v>
          </cell>
          <cell r="I6098" t="str">
            <v>v2</v>
          </cell>
          <cell r="J6098">
            <v>60</v>
          </cell>
          <cell r="K6098" t="str">
            <v>KM / Jam</v>
          </cell>
        </row>
        <row r="6099">
          <cell r="D6099" t="str">
            <v>Kapasitas AMP / batch</v>
          </cell>
          <cell r="I6099" t="str">
            <v>Q2b</v>
          </cell>
          <cell r="J6099">
            <v>0.5</v>
          </cell>
          <cell r="K6099" t="str">
            <v>ton</v>
          </cell>
        </row>
        <row r="6100">
          <cell r="D6100" t="str">
            <v>Waktu menyiapkan 1 batch AC</v>
          </cell>
          <cell r="I6100" t="str">
            <v>Tb</v>
          </cell>
          <cell r="J6100">
            <v>1</v>
          </cell>
          <cell r="K6100" t="str">
            <v>menit</v>
          </cell>
        </row>
        <row r="6101">
          <cell r="D6101" t="str">
            <v>Waktu Siklus</v>
          </cell>
          <cell r="I6101" t="str">
            <v>Ts2</v>
          </cell>
        </row>
        <row r="6102">
          <cell r="D6102" t="str">
            <v xml:space="preserve">- Mengisi Bak </v>
          </cell>
          <cell r="E6102" t="str">
            <v>= (V : Q2b) x Tb</v>
          </cell>
          <cell r="I6102" t="str">
            <v>T1</v>
          </cell>
          <cell r="J6102">
            <v>20</v>
          </cell>
          <cell r="K6102" t="str">
            <v>menit</v>
          </cell>
        </row>
        <row r="6103">
          <cell r="D6103" t="str">
            <v>- Angkut</v>
          </cell>
          <cell r="E6103" t="str">
            <v>= (L : v1) x 60 menit</v>
          </cell>
          <cell r="I6103" t="str">
            <v>T2</v>
          </cell>
          <cell r="J6103">
            <v>60.946666666666673</v>
          </cell>
          <cell r="K6103" t="str">
            <v>menit</v>
          </cell>
        </row>
        <row r="6104">
          <cell r="D6104" t="str">
            <v>- Tunggu + dump (sport2) + Putar</v>
          </cell>
          <cell r="I6104" t="str">
            <v>T3</v>
          </cell>
          <cell r="J6104">
            <v>15</v>
          </cell>
          <cell r="K6104" t="str">
            <v>menit</v>
          </cell>
        </row>
        <row r="6105">
          <cell r="D6105" t="str">
            <v>- Kembali</v>
          </cell>
          <cell r="E6105" t="str">
            <v>= (L : v2) x 60 menit</v>
          </cell>
          <cell r="I6105" t="str">
            <v>T4</v>
          </cell>
          <cell r="J6105">
            <v>45.71</v>
          </cell>
          <cell r="K6105" t="str">
            <v>menit</v>
          </cell>
        </row>
        <row r="6106">
          <cell r="I6106" t="str">
            <v>Ts2</v>
          </cell>
          <cell r="J6106">
            <v>141.65666666666667</v>
          </cell>
          <cell r="K6106" t="str">
            <v>menit</v>
          </cell>
        </row>
        <row r="6108">
          <cell r="D6108" t="str">
            <v>Kap.Prod. / jam =</v>
          </cell>
          <cell r="E6108" t="str">
            <v>V x Fa x 60</v>
          </cell>
          <cell r="I6108" t="str">
            <v>Q4</v>
          </cell>
          <cell r="J6108">
            <v>1.5059886580229191</v>
          </cell>
          <cell r="K6108" t="str">
            <v>M3</v>
          </cell>
        </row>
        <row r="6109">
          <cell r="E6109" t="str">
            <v>D1 x Ts2</v>
          </cell>
        </row>
        <row r="6110">
          <cell r="G6110" t="str">
            <v>=  Tk x Q1</v>
          </cell>
        </row>
        <row r="6111">
          <cell r="D6111" t="str">
            <v>Koefisien Alat/M3</v>
          </cell>
          <cell r="E6111" t="str">
            <v xml:space="preserve"> = 1 : Q4</v>
          </cell>
          <cell r="J6111">
            <v>0.664015625</v>
          </cell>
          <cell r="K6111" t="str">
            <v>Jam</v>
          </cell>
        </row>
        <row r="6113">
          <cell r="B6113" t="str">
            <v>2.e.</v>
          </cell>
          <cell r="D6113" t="str">
            <v>ASPHALT FINISHER</v>
          </cell>
        </row>
        <row r="6114">
          <cell r="D6114" t="str">
            <v>Kapasitas produksi</v>
          </cell>
          <cell r="I6114" t="str">
            <v>V</v>
          </cell>
          <cell r="J6114">
            <v>40</v>
          </cell>
          <cell r="K6114" t="str">
            <v>ton / jam</v>
          </cell>
        </row>
        <row r="6115">
          <cell r="D6115" t="str">
            <v>Faktor efisiensi alat</v>
          </cell>
          <cell r="I6115" t="str">
            <v>Fa</v>
          </cell>
          <cell r="J6115">
            <v>0.8</v>
          </cell>
          <cell r="K6115" t="str">
            <v>-</v>
          </cell>
          <cell r="L6115" t="str">
            <v>Normal</v>
          </cell>
        </row>
        <row r="6117">
          <cell r="D6117" t="str">
            <v>Kap.Prod. / jam =</v>
          </cell>
          <cell r="E6117" t="str">
            <v xml:space="preserve">V x Fa </v>
          </cell>
          <cell r="I6117" t="str">
            <v>Q5</v>
          </cell>
          <cell r="J6117">
            <v>30.476190476190474</v>
          </cell>
          <cell r="K6117" t="str">
            <v>M3</v>
          </cell>
        </row>
        <row r="6118">
          <cell r="E6118" t="str">
            <v xml:space="preserve">D1 </v>
          </cell>
        </row>
        <row r="6119">
          <cell r="D6119" t="str">
            <v>Koefisien Alat/M3</v>
          </cell>
          <cell r="E6119" t="str">
            <v xml:space="preserve"> = 1 : Q5</v>
          </cell>
          <cell r="J6119">
            <v>3.2812500000000001E-2</v>
          </cell>
          <cell r="K6119" t="str">
            <v>Jam</v>
          </cell>
          <cell r="L6119" t="str">
            <v xml:space="preserve"> </v>
          </cell>
        </row>
        <row r="6121">
          <cell r="B6121" t="str">
            <v>2.f.</v>
          </cell>
          <cell r="D6121" t="str">
            <v>TANDEM ROLLER</v>
          </cell>
        </row>
        <row r="6122">
          <cell r="B6122" t="str">
            <v xml:space="preserve"> </v>
          </cell>
          <cell r="D6122" t="str">
            <v>Kecepatan rata-rata alat</v>
          </cell>
          <cell r="I6122" t="str">
            <v>v</v>
          </cell>
          <cell r="J6122">
            <v>5</v>
          </cell>
          <cell r="K6122" t="str">
            <v>Km / Jam</v>
          </cell>
        </row>
        <row r="6123">
          <cell r="D6123" t="str">
            <v>Lebar efektif pemadatan</v>
          </cell>
          <cell r="I6123" t="str">
            <v>b</v>
          </cell>
          <cell r="J6123">
            <v>1</v>
          </cell>
          <cell r="K6123" t="str">
            <v>M</v>
          </cell>
        </row>
        <row r="6124">
          <cell r="D6124" t="str">
            <v>Jumlah lintasan</v>
          </cell>
          <cell r="I6124" t="str">
            <v>n</v>
          </cell>
          <cell r="J6124">
            <v>6</v>
          </cell>
          <cell r="K6124" t="str">
            <v>lintasan</v>
          </cell>
        </row>
        <row r="6125">
          <cell r="D6125" t="str">
            <v>Faktor Efisiensi alat</v>
          </cell>
          <cell r="I6125" t="str">
            <v>Fa</v>
          </cell>
          <cell r="J6125">
            <v>0.8</v>
          </cell>
          <cell r="K6125" t="str">
            <v>-</v>
          </cell>
          <cell r="L6125" t="str">
            <v>Normal</v>
          </cell>
        </row>
        <row r="6127">
          <cell r="C6127" t="str">
            <v xml:space="preserve"> </v>
          </cell>
          <cell r="D6127" t="str">
            <v xml:space="preserve">Kap. Prod. / jam = </v>
          </cell>
          <cell r="E6127" t="str">
            <v>(v x 1000) x b x t x Fa</v>
          </cell>
          <cell r="I6127" t="str">
            <v>Q6</v>
          </cell>
          <cell r="J6127">
            <v>40</v>
          </cell>
          <cell r="K6127" t="str">
            <v>M3</v>
          </cell>
        </row>
        <row r="6128">
          <cell r="E6128" t="str">
            <v>n</v>
          </cell>
        </row>
        <row r="6129">
          <cell r="D6129" t="str">
            <v>Koefisien Alat/M3</v>
          </cell>
          <cell r="E6129" t="str">
            <v xml:space="preserve"> = 1 : Q6</v>
          </cell>
          <cell r="J6129">
            <v>2.5000000000000001E-2</v>
          </cell>
          <cell r="K6129" t="str">
            <v>Jam</v>
          </cell>
        </row>
        <row r="6131">
          <cell r="B6131" t="str">
            <v>2.g.</v>
          </cell>
          <cell r="D6131" t="str">
            <v>PNEUMATIC TIRE ROLLER</v>
          </cell>
        </row>
        <row r="6132">
          <cell r="D6132" t="str">
            <v>Kecepatan rata-rata</v>
          </cell>
          <cell r="I6132" t="str">
            <v>v</v>
          </cell>
          <cell r="J6132">
            <v>5</v>
          </cell>
          <cell r="K6132" t="str">
            <v>KM / jam</v>
          </cell>
        </row>
        <row r="6133">
          <cell r="D6133" t="str">
            <v>Lebar efektif pemadatan</v>
          </cell>
          <cell r="I6133" t="str">
            <v>b</v>
          </cell>
          <cell r="J6133">
            <v>1.2</v>
          </cell>
          <cell r="K6133" t="str">
            <v>M</v>
          </cell>
        </row>
        <row r="6134">
          <cell r="D6134" t="str">
            <v>Jumlah lintasan</v>
          </cell>
          <cell r="I6134" t="str">
            <v>n</v>
          </cell>
          <cell r="J6134">
            <v>6</v>
          </cell>
          <cell r="K6134" t="str">
            <v>lintasan</v>
          </cell>
        </row>
        <row r="6135">
          <cell r="D6135" t="str">
            <v>Faktor Efisiensi alat</v>
          </cell>
          <cell r="I6135" t="str">
            <v>Fa</v>
          </cell>
          <cell r="J6135">
            <v>0.8</v>
          </cell>
          <cell r="K6135" t="str">
            <v>-</v>
          </cell>
          <cell r="L6135" t="str">
            <v>Baik</v>
          </cell>
        </row>
        <row r="6137">
          <cell r="D6137" t="str">
            <v>Kap.Prod./jam =</v>
          </cell>
          <cell r="E6137" t="str">
            <v>(v x 1000) x b x t x Fa</v>
          </cell>
          <cell r="I6137" t="str">
            <v>Q7</v>
          </cell>
          <cell r="J6137">
            <v>48</v>
          </cell>
          <cell r="K6137" t="str">
            <v>M3</v>
          </cell>
        </row>
        <row r="6138">
          <cell r="E6138" t="str">
            <v>n</v>
          </cell>
        </row>
        <row r="6139">
          <cell r="D6139" t="str">
            <v>Koefisien Alat/M3</v>
          </cell>
          <cell r="E6139" t="str">
            <v xml:space="preserve"> = 1 : Q7</v>
          </cell>
          <cell r="J6139">
            <v>2.0833333333333332E-2</v>
          </cell>
          <cell r="K6139" t="str">
            <v>Jam</v>
          </cell>
        </row>
        <row r="6144">
          <cell r="L6144" t="str">
            <v>Bersambung</v>
          </cell>
        </row>
        <row r="6146">
          <cell r="B6146" t="str">
            <v xml:space="preserve"> URAIAN ANALISA HARGA SATUAN</v>
          </cell>
        </row>
        <row r="6147">
          <cell r="B6147" t="str">
            <v>ITEM PEMBAYARAN NO.</v>
          </cell>
          <cell r="E6147" t="str">
            <v>:  8.1 (5)</v>
          </cell>
        </row>
        <row r="6148">
          <cell r="B6148" t="str">
            <v>JENIS PEKERJAAN</v>
          </cell>
          <cell r="E6148" t="str">
            <v>:  CAMP. ASPAL PANAS Untuk Pek. Minor</v>
          </cell>
        </row>
        <row r="6149">
          <cell r="B6149" t="str">
            <v>SATUAN PEMBAYARAN</v>
          </cell>
          <cell r="E6149" t="str">
            <v>:  M3</v>
          </cell>
        </row>
        <row r="6151">
          <cell r="B6151" t="str">
            <v>NO.</v>
          </cell>
          <cell r="D6151" t="str">
            <v>U R A I A N</v>
          </cell>
          <cell r="I6151" t="str">
            <v>KODE</v>
          </cell>
          <cell r="J6151" t="str">
            <v>KOEF.</v>
          </cell>
          <cell r="K6151" t="str">
            <v>SATUAN</v>
          </cell>
          <cell r="L6151" t="str">
            <v>KETERANGAN</v>
          </cell>
        </row>
        <row r="6153">
          <cell r="B6153" t="str">
            <v>2 h.</v>
          </cell>
          <cell r="D6153" t="str">
            <v>WATER TANK TRUCK</v>
          </cell>
        </row>
        <row r="6154">
          <cell r="D6154" t="str">
            <v>Volume tangki air</v>
          </cell>
          <cell r="I6154" t="str">
            <v>v</v>
          </cell>
          <cell r="J6154">
            <v>4</v>
          </cell>
          <cell r="K6154" t="str">
            <v>m3</v>
          </cell>
        </row>
        <row r="6155">
          <cell r="D6155" t="str">
            <v>Kebutuhan air / m3 aggregat padat</v>
          </cell>
          <cell r="I6155" t="str">
            <v>W</v>
          </cell>
          <cell r="J6155">
            <v>7.0000000000000007E-2</v>
          </cell>
          <cell r="K6155" t="str">
            <v>m3</v>
          </cell>
        </row>
        <row r="6156">
          <cell r="D6156" t="str">
            <v>Pengisian tangki / jam</v>
          </cell>
          <cell r="I6156" t="str">
            <v>n</v>
          </cell>
          <cell r="J6156">
            <v>1</v>
          </cell>
        </row>
        <row r="6157">
          <cell r="D6157" t="str">
            <v>Faktor Efisiensi alat</v>
          </cell>
          <cell r="I6157" t="str">
            <v>Fa</v>
          </cell>
          <cell r="J6157">
            <v>0.8</v>
          </cell>
        </row>
        <row r="6159">
          <cell r="D6159" t="str">
            <v>Kap. Prod./jam =</v>
          </cell>
          <cell r="E6159" t="str">
            <v>V x n x Fa</v>
          </cell>
          <cell r="I6159" t="str">
            <v>Q8</v>
          </cell>
          <cell r="J6159">
            <v>45.714285714285715</v>
          </cell>
          <cell r="K6159" t="str">
            <v>m3</v>
          </cell>
        </row>
        <row r="6160">
          <cell r="E6160" t="str">
            <v>W</v>
          </cell>
        </row>
        <row r="6162">
          <cell r="D6162" t="str">
            <v>Koefisien Alat / m3 = 1 : Q8</v>
          </cell>
          <cell r="J6162">
            <v>2.1874999999999999E-2</v>
          </cell>
          <cell r="K6162" t="str">
            <v>jam</v>
          </cell>
        </row>
        <row r="6165">
          <cell r="B6165" t="str">
            <v>2.i.</v>
          </cell>
          <cell r="D6165" t="str">
            <v>ALAT BANTU</v>
          </cell>
        </row>
        <row r="6166">
          <cell r="D6166" t="str">
            <v>diperlukan :</v>
          </cell>
          <cell r="L6166" t="str">
            <v>Lump Sum</v>
          </cell>
        </row>
        <row r="6167">
          <cell r="D6167" t="str">
            <v>- Kereta dorong   = 2 buah</v>
          </cell>
        </row>
        <row r="6168">
          <cell r="D6168" t="str">
            <v>- Sekop                = 3 buah</v>
          </cell>
        </row>
        <row r="6169">
          <cell r="D6169" t="str">
            <v>- Garpu                = 2 buah</v>
          </cell>
        </row>
        <row r="6170">
          <cell r="D6170" t="str">
            <v>- Tongkat Kontrol ketebalan hanparan</v>
          </cell>
        </row>
        <row r="6172">
          <cell r="B6172" t="str">
            <v xml:space="preserve">   3.</v>
          </cell>
          <cell r="D6172" t="str">
            <v>TENAGA</v>
          </cell>
        </row>
        <row r="6173">
          <cell r="D6173" t="str">
            <v>Produksi menentukan : ASPHALT FINISHER</v>
          </cell>
          <cell r="I6173" t="str">
            <v>Q5</v>
          </cell>
          <cell r="J6173">
            <v>30.476190476190474</v>
          </cell>
          <cell r="K6173" t="str">
            <v>M3 / Jam</v>
          </cell>
        </row>
        <row r="6174">
          <cell r="D6174" t="str">
            <v>Produksi AC / hari  =  Tk x Q5</v>
          </cell>
          <cell r="I6174" t="str">
            <v>Qt</v>
          </cell>
          <cell r="J6174">
            <v>213.33333333333331</v>
          </cell>
          <cell r="K6174" t="str">
            <v>M3</v>
          </cell>
        </row>
        <row r="6175">
          <cell r="D6175" t="str">
            <v>Kebutuhan tenaga :</v>
          </cell>
        </row>
        <row r="6176">
          <cell r="E6176" t="str">
            <v>- Pekerja</v>
          </cell>
          <cell r="I6176" t="str">
            <v>P</v>
          </cell>
          <cell r="J6176">
            <v>8</v>
          </cell>
          <cell r="K6176" t="str">
            <v>orang</v>
          </cell>
        </row>
        <row r="6177">
          <cell r="E6177" t="str">
            <v>- Mandor</v>
          </cell>
          <cell r="I6177" t="str">
            <v>M</v>
          </cell>
          <cell r="J6177">
            <v>1</v>
          </cell>
          <cell r="K6177" t="str">
            <v>orang</v>
          </cell>
        </row>
        <row r="6179">
          <cell r="D6179" t="str">
            <v>Koefisien Tenaga / M3     :</v>
          </cell>
        </row>
        <row r="6180">
          <cell r="E6180" t="str">
            <v>- Pekerja</v>
          </cell>
          <cell r="G6180" t="str">
            <v>= (Tk x P) / Qt</v>
          </cell>
          <cell r="J6180">
            <v>0.26250000000000001</v>
          </cell>
          <cell r="K6180" t="str">
            <v>Jam</v>
          </cell>
        </row>
        <row r="6181">
          <cell r="E6181" t="str">
            <v>- Mandor</v>
          </cell>
          <cell r="G6181" t="str">
            <v>= (Tk x M) / Qt</v>
          </cell>
          <cell r="J6181">
            <v>3.2812500000000001E-2</v>
          </cell>
          <cell r="K6181" t="str">
            <v>Jam</v>
          </cell>
        </row>
        <row r="6183">
          <cell r="B6183" t="str">
            <v>4.</v>
          </cell>
          <cell r="D6183" t="str">
            <v>HARGA DASAR SATUAN UPAH, BAHAN DAN ALAT</v>
          </cell>
        </row>
        <row r="6184">
          <cell r="D6184" t="str">
            <v>Lihat lampiran.</v>
          </cell>
        </row>
        <row r="6193">
          <cell r="B6193" t="str">
            <v xml:space="preserve"> URAIAN ANALISA HARGA SATUAN</v>
          </cell>
        </row>
        <row r="6194">
          <cell r="B6194" t="str">
            <v>ITEM PEMBAYARAN NO.</v>
          </cell>
          <cell r="E6194" t="str">
            <v>:  8.1 (8)</v>
          </cell>
        </row>
        <row r="6195">
          <cell r="B6195" t="str">
            <v>JENIS PEKERJAAN</v>
          </cell>
          <cell r="E6195" t="str">
            <v>:  CAMP. ASPAL DINGIN Untuk Pek. Minor</v>
          </cell>
        </row>
        <row r="6196">
          <cell r="B6196" t="str">
            <v>SATUAN PEMBAYARAN</v>
          </cell>
          <cell r="E6196" t="str">
            <v>:  M3</v>
          </cell>
        </row>
        <row r="6198">
          <cell r="B6198" t="str">
            <v>NO.</v>
          </cell>
          <cell r="D6198" t="str">
            <v>U R A I A N</v>
          </cell>
          <cell r="I6198" t="str">
            <v>KODE</v>
          </cell>
          <cell r="J6198" t="str">
            <v>KOEF.</v>
          </cell>
          <cell r="K6198" t="str">
            <v>SATUAN</v>
          </cell>
          <cell r="L6198" t="str">
            <v>KETERANGAN</v>
          </cell>
        </row>
        <row r="6200">
          <cell r="B6200" t="str">
            <v>I.</v>
          </cell>
          <cell r="D6200" t="str">
            <v>ASUMSI</v>
          </cell>
        </row>
        <row r="6201">
          <cell r="B6201">
            <v>1</v>
          </cell>
          <cell r="D6201" t="str">
            <v>Menggunakan buruh dan alat (semi mekanik)</v>
          </cell>
        </row>
        <row r="6202">
          <cell r="B6202">
            <v>2</v>
          </cell>
          <cell r="D6202" t="str">
            <v>Lokasi pekerjaan : sepanjang jalan</v>
          </cell>
        </row>
        <row r="6203">
          <cell r="B6203">
            <v>3</v>
          </cell>
          <cell r="D6203" t="str">
            <v>Jarak rata-rata Base camp ke lokasi pekerjaan</v>
          </cell>
          <cell r="I6203" t="str">
            <v>L</v>
          </cell>
          <cell r="J6203">
            <v>20</v>
          </cell>
          <cell r="K6203" t="str">
            <v>KM</v>
          </cell>
        </row>
        <row r="6204">
          <cell r="B6204">
            <v>4</v>
          </cell>
          <cell r="D6204" t="str">
            <v>Jam kerja efektif per-hari</v>
          </cell>
          <cell r="I6204" t="str">
            <v>Tk</v>
          </cell>
          <cell r="J6204">
            <v>7</v>
          </cell>
          <cell r="K6204" t="str">
            <v>jam</v>
          </cell>
        </row>
        <row r="6205">
          <cell r="B6205">
            <v>5</v>
          </cell>
          <cell r="D6205" t="str">
            <v>Batasan Spesifikasi  :</v>
          </cell>
        </row>
        <row r="6206">
          <cell r="D6206" t="str">
            <v>- Ukuran Agregat Nominal Maksimum</v>
          </cell>
          <cell r="I6206" t="str">
            <v>Sa</v>
          </cell>
          <cell r="J6206">
            <v>19</v>
          </cell>
          <cell r="K6206" t="str">
            <v>MM</v>
          </cell>
          <cell r="L6206" t="str">
            <v xml:space="preserve"> Tabel 6.5.3 (1)</v>
          </cell>
        </row>
        <row r="6207">
          <cell r="D6207" t="str">
            <v>- Kadar Aspal terhadap berat total campuran</v>
          </cell>
          <cell r="I6207" t="str">
            <v>As</v>
          </cell>
          <cell r="J6207">
            <v>4.4000000000000004</v>
          </cell>
          <cell r="K6207" t="str">
            <v>%</v>
          </cell>
          <cell r="L6207" t="str">
            <v xml:space="preserve"> Tabel 6.5.3 (1)</v>
          </cell>
        </row>
        <row r="6208">
          <cell r="D6208" t="str">
            <v>- Tebal nominal padat</v>
          </cell>
          <cell r="I6208" t="str">
            <v>t</v>
          </cell>
          <cell r="J6208">
            <v>0.04</v>
          </cell>
          <cell r="K6208" t="str">
            <v>M</v>
          </cell>
          <cell r="L6208" t="str">
            <v xml:space="preserve"> Tabel 6.5.3 (1)</v>
          </cell>
        </row>
        <row r="6209">
          <cell r="B6209">
            <v>6</v>
          </cell>
          <cell r="D6209" t="str">
            <v>Berat Jenis Bahan  :</v>
          </cell>
        </row>
        <row r="6210">
          <cell r="D6210" t="str">
            <v>- Campuran Aspal Dingin (diambil)</v>
          </cell>
          <cell r="I6210" t="str">
            <v>D1</v>
          </cell>
          <cell r="J6210">
            <v>2.0099999999999998</v>
          </cell>
          <cell r="K6210" t="str">
            <v>Ton/M3</v>
          </cell>
        </row>
        <row r="6211">
          <cell r="D6211" t="str">
            <v>- Aspal (diambil)</v>
          </cell>
          <cell r="I6211" t="str">
            <v>D2</v>
          </cell>
          <cell r="J6211">
            <v>1</v>
          </cell>
          <cell r="K6211" t="str">
            <v>Ton/M3</v>
          </cell>
        </row>
        <row r="6212">
          <cell r="D6212" t="str">
            <v>- Agregat (diambil)</v>
          </cell>
          <cell r="I6212" t="str">
            <v>D3</v>
          </cell>
          <cell r="J6212">
            <v>1.6</v>
          </cell>
          <cell r="K6212" t="str">
            <v>Ton/M3</v>
          </cell>
        </row>
        <row r="6214">
          <cell r="B6214" t="str">
            <v>II.</v>
          </cell>
          <cell r="D6214" t="str">
            <v>METHODE PELAKSANAAN</v>
          </cell>
        </row>
        <row r="6215">
          <cell r="B6215">
            <v>1</v>
          </cell>
          <cell r="D6215" t="str">
            <v>Agregat dan Aspal dicampur di dalam Pengaduk</v>
          </cell>
        </row>
        <row r="6216">
          <cell r="D6216" t="str">
            <v>Beton Mekanis (Concrete Mixer)</v>
          </cell>
        </row>
        <row r="6217">
          <cell r="B6217">
            <v>2</v>
          </cell>
          <cell r="D6217" t="str">
            <v>Campuran dibawa ke lokasi pekerjaan dengan</v>
          </cell>
        </row>
        <row r="6218">
          <cell r="D6218" t="str">
            <v>menggunakan Dump Truck</v>
          </cell>
        </row>
        <row r="6219">
          <cell r="B6219">
            <v>3</v>
          </cell>
          <cell r="D6219" t="str">
            <v>Campuran dihampar manual dengan alat bantu</v>
          </cell>
        </row>
        <row r="6220">
          <cell r="B6220">
            <v>4</v>
          </cell>
          <cell r="D6220" t="str">
            <v>Hamparan dipadatkan dengan Pedestrian Roller</v>
          </cell>
        </row>
        <row r="6222">
          <cell r="B6222" t="str">
            <v>III.</v>
          </cell>
          <cell r="D6222" t="str">
            <v>PEMAKAIAN BAHAN, ALAT DAN TENAGA</v>
          </cell>
        </row>
        <row r="6224">
          <cell r="B6224" t="str">
            <v xml:space="preserve">   1.</v>
          </cell>
          <cell r="D6224" t="str">
            <v>BAHAN</v>
          </cell>
        </row>
        <row r="6225">
          <cell r="B6225" t="str">
            <v>1.a.</v>
          </cell>
          <cell r="D6225" t="str">
            <v>Agregat Halus</v>
          </cell>
          <cell r="F6225" t="str">
            <v>= {(100% - As) x 1M3 x D1} : D3</v>
          </cell>
          <cell r="I6225" t="str">
            <v>(M04)</v>
          </cell>
          <cell r="J6225">
            <v>1.2009749999999997</v>
          </cell>
          <cell r="K6225" t="str">
            <v>M3</v>
          </cell>
        </row>
        <row r="6226">
          <cell r="B6226" t="str">
            <v>1.b.</v>
          </cell>
          <cell r="D6226" t="str">
            <v>Asphalt Emulsi</v>
          </cell>
          <cell r="F6226" t="str">
            <v>= {As x 1M3 x D1} x 1000</v>
          </cell>
          <cell r="I6226" t="str">
            <v>(M31)</v>
          </cell>
          <cell r="J6226">
            <v>88.44</v>
          </cell>
          <cell r="K6226" t="str">
            <v>Kg</v>
          </cell>
        </row>
        <row r="6228">
          <cell r="B6228" t="str">
            <v>2.</v>
          </cell>
          <cell r="D6228" t="str">
            <v>ALAT</v>
          </cell>
        </row>
        <row r="6229">
          <cell r="B6229" t="str">
            <v>2.a.</v>
          </cell>
          <cell r="D6229" t="str">
            <v>CONCRETE MIXER</v>
          </cell>
          <cell r="I6229" t="str">
            <v>(E06)</v>
          </cell>
        </row>
        <row r="6230">
          <cell r="D6230" t="str">
            <v>Kapasitas Alat</v>
          </cell>
          <cell r="I6230" t="str">
            <v>V</v>
          </cell>
          <cell r="J6230">
            <v>500</v>
          </cell>
          <cell r="K6230" t="str">
            <v>liter</v>
          </cell>
        </row>
        <row r="6231">
          <cell r="D6231" t="str">
            <v>Faktor Efisiensi Alat</v>
          </cell>
          <cell r="I6231" t="str">
            <v>Fa</v>
          </cell>
          <cell r="J6231">
            <v>0.75</v>
          </cell>
          <cell r="K6231" t="str">
            <v>-</v>
          </cell>
        </row>
        <row r="6232">
          <cell r="D6232" t="str">
            <v>Waktu siklus   :</v>
          </cell>
          <cell r="F6232" t="str">
            <v>(T1 + T2 + T3 + T4)</v>
          </cell>
          <cell r="I6232" t="str">
            <v>Ts1</v>
          </cell>
        </row>
        <row r="6233">
          <cell r="D6233" t="str">
            <v>-  Memuat</v>
          </cell>
          <cell r="I6233" t="str">
            <v>T1</v>
          </cell>
          <cell r="J6233">
            <v>5</v>
          </cell>
          <cell r="K6233" t="str">
            <v>menit</v>
          </cell>
        </row>
        <row r="6234">
          <cell r="D6234" t="str">
            <v>-  Mengaduk</v>
          </cell>
          <cell r="I6234" t="str">
            <v>T2</v>
          </cell>
          <cell r="J6234">
            <v>3.5</v>
          </cell>
          <cell r="K6234" t="str">
            <v>menit</v>
          </cell>
        </row>
        <row r="6235">
          <cell r="D6235" t="str">
            <v>-  Menuang</v>
          </cell>
          <cell r="I6235" t="str">
            <v>T3</v>
          </cell>
          <cell r="J6235">
            <v>3</v>
          </cell>
          <cell r="K6235" t="str">
            <v>menit</v>
          </cell>
        </row>
        <row r="6236">
          <cell r="D6236" t="str">
            <v>-  Tunggu, dll.</v>
          </cell>
          <cell r="I6236" t="str">
            <v>T4</v>
          </cell>
          <cell r="J6236">
            <v>2</v>
          </cell>
          <cell r="K6236" t="str">
            <v>menit</v>
          </cell>
        </row>
        <row r="6237">
          <cell r="I6237" t="str">
            <v>Ts1</v>
          </cell>
          <cell r="J6237">
            <v>13.5</v>
          </cell>
          <cell r="K6237" t="str">
            <v>menit</v>
          </cell>
        </row>
        <row r="6239">
          <cell r="D6239" t="str">
            <v>Kap. Prod. / jam  =</v>
          </cell>
          <cell r="F6239" t="str">
            <v>V x Fa x 60</v>
          </cell>
          <cell r="I6239" t="str">
            <v>Q1</v>
          </cell>
          <cell r="J6239">
            <v>1.6666666666666667</v>
          </cell>
          <cell r="K6239" t="str">
            <v>M3</v>
          </cell>
        </row>
        <row r="6240">
          <cell r="F6240" t="str">
            <v>1000 x Ts1</v>
          </cell>
        </row>
        <row r="6242">
          <cell r="D6242" t="str">
            <v>Koefisien Alat / M3</v>
          </cell>
          <cell r="F6242" t="str">
            <v xml:space="preserve">  =   1  :  Q1</v>
          </cell>
          <cell r="I6242" t="str">
            <v>(E06)</v>
          </cell>
          <cell r="J6242">
            <v>0.6</v>
          </cell>
          <cell r="K6242" t="str">
            <v>jam</v>
          </cell>
        </row>
        <row r="6245">
          <cell r="B6245" t="str">
            <v>2.b.</v>
          </cell>
          <cell r="D6245" t="str">
            <v>PEDESTRIAN ROLLER</v>
          </cell>
        </row>
        <row r="6246">
          <cell r="D6246" t="str">
            <v>Kecepatan rata-rata alat</v>
          </cell>
          <cell r="I6246" t="str">
            <v>v</v>
          </cell>
          <cell r="J6246">
            <v>2.5</v>
          </cell>
          <cell r="K6246" t="str">
            <v>KM/jam</v>
          </cell>
        </row>
        <row r="6247">
          <cell r="D6247" t="str">
            <v>Lebar efektif pemadatan</v>
          </cell>
          <cell r="I6247" t="str">
            <v>b</v>
          </cell>
          <cell r="J6247">
            <v>0.65</v>
          </cell>
          <cell r="K6247" t="str">
            <v>M</v>
          </cell>
        </row>
        <row r="6248">
          <cell r="D6248" t="str">
            <v>Jumlah lintasan</v>
          </cell>
          <cell r="I6248" t="str">
            <v>n</v>
          </cell>
          <cell r="J6248">
            <v>12</v>
          </cell>
          <cell r="K6248" t="str">
            <v>lintasan</v>
          </cell>
        </row>
        <row r="6249">
          <cell r="D6249" t="str">
            <v>Faktor Efisiensi alat</v>
          </cell>
          <cell r="I6249" t="str">
            <v>Fa</v>
          </cell>
          <cell r="J6249">
            <v>0.75</v>
          </cell>
          <cell r="K6249" t="str">
            <v>-</v>
          </cell>
          <cell r="L6249" t="str">
            <v xml:space="preserve"> Baik</v>
          </cell>
        </row>
        <row r="6251">
          <cell r="D6251" t="str">
            <v>Kap. Prod. / jam =</v>
          </cell>
          <cell r="F6251" t="str">
            <v>(v x 1000) x b x t x Fa</v>
          </cell>
          <cell r="I6251" t="str">
            <v>Q2</v>
          </cell>
          <cell r="J6251">
            <v>4.0625</v>
          </cell>
          <cell r="K6251" t="str">
            <v>M3</v>
          </cell>
        </row>
        <row r="6252">
          <cell r="F6252" t="str">
            <v>n</v>
          </cell>
        </row>
        <row r="6253">
          <cell r="D6253" t="str">
            <v>Koefisien Alat / M3</v>
          </cell>
          <cell r="F6253" t="str">
            <v xml:space="preserve"> =  1  :  Q2</v>
          </cell>
          <cell r="J6253">
            <v>0.24615384615384617</v>
          </cell>
          <cell r="K6253" t="str">
            <v>jam</v>
          </cell>
        </row>
        <row r="6255">
          <cell r="B6255" t="str">
            <v>2.c.</v>
          </cell>
          <cell r="D6255" t="str">
            <v>DUMP TRUCK</v>
          </cell>
          <cell r="I6255" t="str">
            <v>(E09)</v>
          </cell>
        </row>
        <row r="6256">
          <cell r="D6256" t="str">
            <v>Kapasitas bak</v>
          </cell>
          <cell r="I6256" t="str">
            <v>V</v>
          </cell>
          <cell r="J6256">
            <v>6</v>
          </cell>
          <cell r="K6256" t="str">
            <v>M3</v>
          </cell>
        </row>
        <row r="6257">
          <cell r="D6257" t="str">
            <v>Faktor Efisiensi alat</v>
          </cell>
          <cell r="I6257" t="str">
            <v>Fa</v>
          </cell>
          <cell r="J6257">
            <v>0.75</v>
          </cell>
          <cell r="K6257" t="str">
            <v>-</v>
          </cell>
        </row>
        <row r="6258">
          <cell r="D6258" t="str">
            <v>Kecepatan rata-rata bermuatan</v>
          </cell>
          <cell r="I6258" t="str">
            <v>v1</v>
          </cell>
          <cell r="J6258">
            <v>40</v>
          </cell>
          <cell r="K6258" t="str">
            <v>KM / Jam</v>
          </cell>
        </row>
        <row r="6259">
          <cell r="D6259" t="str">
            <v>Kecepatan rata-rata kosong</v>
          </cell>
          <cell r="I6259" t="str">
            <v>v2</v>
          </cell>
          <cell r="J6259">
            <v>50</v>
          </cell>
          <cell r="K6259" t="str">
            <v>KM / Jam</v>
          </cell>
        </row>
        <row r="6260">
          <cell r="D6260" t="str">
            <v>Kapasitas molen</v>
          </cell>
          <cell r="I6260" t="str">
            <v>Q1b</v>
          </cell>
          <cell r="J6260">
            <v>0.42</v>
          </cell>
          <cell r="K6260" t="str">
            <v>M3</v>
          </cell>
        </row>
        <row r="6261">
          <cell r="D6261" t="str">
            <v>Waktu menyiapkan 1 molen campuran</v>
          </cell>
          <cell r="I6261" t="str">
            <v>Tb</v>
          </cell>
          <cell r="J6261">
            <v>13.5</v>
          </cell>
          <cell r="K6261" t="str">
            <v>menit</v>
          </cell>
        </row>
        <row r="6263">
          <cell r="L6263" t="str">
            <v>Bersambung</v>
          </cell>
        </row>
        <row r="6264">
          <cell r="B6264" t="str">
            <v xml:space="preserve"> URAIAN ANALISA HARGA SATUAN</v>
          </cell>
        </row>
        <row r="6265">
          <cell r="B6265" t="str">
            <v>ITEM PEMBAYARAN NO.</v>
          </cell>
          <cell r="E6265" t="str">
            <v>:  8.1 (8)</v>
          </cell>
        </row>
        <row r="6266">
          <cell r="B6266" t="str">
            <v>JENIS PEKERJAAN</v>
          </cell>
          <cell r="E6266" t="str">
            <v>:  CAMP. ASPAL DINGIN Untuk Pek. Minor</v>
          </cell>
        </row>
        <row r="6267">
          <cell r="B6267" t="str">
            <v>SATUAN PEMBAYARAN</v>
          </cell>
          <cell r="E6267" t="str">
            <v>:  M3</v>
          </cell>
        </row>
        <row r="6269">
          <cell r="B6269" t="str">
            <v>NO.</v>
          </cell>
          <cell r="D6269" t="str">
            <v>U R A I A N</v>
          </cell>
          <cell r="I6269" t="str">
            <v>KODE</v>
          </cell>
          <cell r="J6269" t="str">
            <v>KOEF.</v>
          </cell>
          <cell r="K6269" t="str">
            <v>SATUAN</v>
          </cell>
          <cell r="L6269" t="str">
            <v>KETERANGAN</v>
          </cell>
        </row>
        <row r="6271">
          <cell r="D6271" t="str">
            <v>Waktu Siklus</v>
          </cell>
          <cell r="I6271" t="str">
            <v>Ts2</v>
          </cell>
        </row>
        <row r="6272">
          <cell r="D6272" t="str">
            <v xml:space="preserve">- Mengisi Bak </v>
          </cell>
          <cell r="F6272" t="str">
            <v>= (V : Q1b) x Tb</v>
          </cell>
          <cell r="I6272" t="str">
            <v>T1</v>
          </cell>
          <cell r="J6272">
            <v>192.85714285714286</v>
          </cell>
          <cell r="K6272" t="str">
            <v>menit</v>
          </cell>
        </row>
        <row r="6273">
          <cell r="D6273" t="str">
            <v>- Angkut</v>
          </cell>
          <cell r="F6273" t="str">
            <v>= (L : v1) x 60 menit</v>
          </cell>
          <cell r="I6273" t="str">
            <v>T2</v>
          </cell>
          <cell r="J6273">
            <v>30</v>
          </cell>
          <cell r="K6273" t="str">
            <v>menit</v>
          </cell>
        </row>
        <row r="6274">
          <cell r="D6274" t="str">
            <v>- Tunggu + dump + Putar</v>
          </cell>
          <cell r="I6274" t="str">
            <v>T3</v>
          </cell>
          <cell r="J6274">
            <v>10</v>
          </cell>
          <cell r="K6274" t="str">
            <v>menit</v>
          </cell>
        </row>
        <row r="6275">
          <cell r="D6275" t="str">
            <v>- Kembali</v>
          </cell>
          <cell r="F6275" t="str">
            <v>= (L : v2) x 60 menit</v>
          </cell>
          <cell r="I6275" t="str">
            <v>T4</v>
          </cell>
          <cell r="J6275">
            <v>24</v>
          </cell>
          <cell r="K6275" t="str">
            <v>menit</v>
          </cell>
        </row>
        <row r="6276">
          <cell r="I6276" t="str">
            <v>Ts2</v>
          </cell>
          <cell r="J6276">
            <v>256.85714285714289</v>
          </cell>
          <cell r="K6276" t="str">
            <v>menit</v>
          </cell>
        </row>
        <row r="6278">
          <cell r="D6278" t="str">
            <v>Kap.Prod. / jam =</v>
          </cell>
          <cell r="F6278" t="str">
            <v>V x Fa x 60</v>
          </cell>
          <cell r="I6278" t="str">
            <v>Q3</v>
          </cell>
          <cell r="J6278">
            <v>0.522969136519848</v>
          </cell>
          <cell r="K6278" t="str">
            <v>M3</v>
          </cell>
          <cell r="L6278" t="str">
            <v xml:space="preserve"> Melayani 1 buah</v>
          </cell>
        </row>
        <row r="6279">
          <cell r="F6279" t="str">
            <v>D1 x Ts2 x t</v>
          </cell>
          <cell r="L6279" t="str">
            <v xml:space="preserve"> molen</v>
          </cell>
        </row>
        <row r="6281">
          <cell r="D6281" t="str">
            <v>Koefisien Alat / M3</v>
          </cell>
          <cell r="F6281" t="str">
            <v xml:space="preserve">  = 1 : Q3</v>
          </cell>
          <cell r="I6281" t="str">
            <v>(E09)</v>
          </cell>
          <cell r="J6281">
            <v>1.9121587301587299</v>
          </cell>
          <cell r="K6281" t="str">
            <v>Jam</v>
          </cell>
        </row>
        <row r="6283">
          <cell r="B6283" t="str">
            <v>2.d.</v>
          </cell>
          <cell r="D6283" t="str">
            <v>ALAT BANTU</v>
          </cell>
        </row>
        <row r="6284">
          <cell r="D6284" t="str">
            <v>Diperlukan  :</v>
          </cell>
        </row>
        <row r="6285">
          <cell r="D6285" t="str">
            <v>- Sekop</v>
          </cell>
          <cell r="F6285" t="str">
            <v>=  3  buah</v>
          </cell>
        </row>
        <row r="6286">
          <cell r="D6286" t="str">
            <v>- Sapu</v>
          </cell>
          <cell r="F6286" t="str">
            <v>=  4  buah</v>
          </cell>
        </row>
        <row r="6287">
          <cell r="D6287" t="str">
            <v>- Alat Perata</v>
          </cell>
          <cell r="F6287" t="str">
            <v>=  3  buah</v>
          </cell>
        </row>
        <row r="6288">
          <cell r="D6288" t="str">
            <v>- Gerobak Dorong</v>
          </cell>
          <cell r="F6288" t="str">
            <v>=  2  buah</v>
          </cell>
        </row>
        <row r="6290">
          <cell r="B6290" t="str">
            <v>3.</v>
          </cell>
          <cell r="D6290" t="str">
            <v>TENAGA</v>
          </cell>
        </row>
        <row r="6291">
          <cell r="D6291" t="str">
            <v>Produksi menentukan (Produksi Concrete Mixer)</v>
          </cell>
          <cell r="I6291" t="str">
            <v>Q1</v>
          </cell>
          <cell r="J6291">
            <v>1.6666666666666667</v>
          </cell>
          <cell r="K6291" t="str">
            <v>M3/Jam</v>
          </cell>
        </row>
        <row r="6292">
          <cell r="D6292" t="str">
            <v>Produksi Campuran dalam 1 hari</v>
          </cell>
          <cell r="G6292" t="str">
            <v>=  Tk x Q1</v>
          </cell>
          <cell r="I6292" t="str">
            <v>Qt</v>
          </cell>
          <cell r="J6292">
            <v>11.666666666666668</v>
          </cell>
          <cell r="K6292" t="str">
            <v>M3</v>
          </cell>
        </row>
        <row r="6293">
          <cell r="D6293" t="str">
            <v>Kebutuhan tenaga :</v>
          </cell>
          <cell r="E6293" t="str">
            <v>-</v>
          </cell>
          <cell r="F6293" t="str">
            <v>Mandor</v>
          </cell>
          <cell r="I6293" t="str">
            <v>M</v>
          </cell>
          <cell r="J6293">
            <v>1</v>
          </cell>
          <cell r="K6293" t="str">
            <v>orang</v>
          </cell>
        </row>
        <row r="6294">
          <cell r="E6294" t="str">
            <v>-</v>
          </cell>
          <cell r="F6294" t="str">
            <v>Pekerja</v>
          </cell>
          <cell r="I6294" t="str">
            <v>P</v>
          </cell>
          <cell r="J6294">
            <v>12</v>
          </cell>
          <cell r="K6294" t="str">
            <v>orang</v>
          </cell>
        </row>
        <row r="6297">
          <cell r="D6297" t="str">
            <v>Koefisien Tenaga / M3   :</v>
          </cell>
        </row>
        <row r="6298">
          <cell r="E6298" t="str">
            <v>-</v>
          </cell>
          <cell r="F6298" t="str">
            <v>Mandor</v>
          </cell>
          <cell r="G6298" t="str">
            <v>= (Tk x M) : Qt</v>
          </cell>
          <cell r="I6298" t="str">
            <v>(L03)</v>
          </cell>
          <cell r="J6298">
            <v>0.6</v>
          </cell>
          <cell r="K6298" t="str">
            <v>jam</v>
          </cell>
        </row>
        <row r="6299">
          <cell r="E6299" t="str">
            <v>-</v>
          </cell>
          <cell r="F6299" t="str">
            <v>Pekerja</v>
          </cell>
          <cell r="G6299" t="str">
            <v>= (Tk x P) : Qt</v>
          </cell>
          <cell r="I6299" t="str">
            <v>(L01)</v>
          </cell>
          <cell r="J6299">
            <v>7.1999999999999993</v>
          </cell>
          <cell r="K6299" t="str">
            <v>jam</v>
          </cell>
        </row>
        <row r="6301">
          <cell r="B6301" t="str">
            <v>4.</v>
          </cell>
          <cell r="D6301" t="str">
            <v>HARGA DASAR SATUAN UPAH, BAHAN DAN ALAT</v>
          </cell>
        </row>
        <row r="6302">
          <cell r="D6302" t="str">
            <v>Lihat lampiran.</v>
          </cell>
        </row>
        <row r="6310">
          <cell r="B6310" t="str">
            <v xml:space="preserve"> URAIAN ANALISA HARGA SATUAN</v>
          </cell>
        </row>
        <row r="6348">
          <cell r="J6348">
            <v>0.98571000000000009</v>
          </cell>
        </row>
        <row r="6359">
          <cell r="J6359">
            <v>3.1250000000000002E-3</v>
          </cell>
        </row>
        <row r="6367">
          <cell r="J6367">
            <v>3.5714285714285713E-3</v>
          </cell>
        </row>
        <row r="6375">
          <cell r="J6375">
            <v>3.1250000000000002E-3</v>
          </cell>
        </row>
        <row r="6394">
          <cell r="J6394">
            <v>1.3020833333333334E-2</v>
          </cell>
        </row>
        <row r="6395">
          <cell r="J6395">
            <v>1.3020833333333333E-3</v>
          </cell>
        </row>
      </sheetData>
      <sheetData sheetId="3" refreshError="1">
        <row r="1">
          <cell r="A1" t="str">
            <v>LAMPIRAN 3 PENAWARAN</v>
          </cell>
        </row>
        <row r="2">
          <cell r="A2" t="str">
            <v>ANALISA HARGA SATUAN MATA PEMBAYARAN</v>
          </cell>
          <cell r="B2" t="str">
            <v>Nama Kegiatan</v>
          </cell>
        </row>
        <row r="3">
          <cell r="A3" t="str">
            <v>Nama Peserta Lelang</v>
          </cell>
          <cell r="D3" t="str">
            <v>:</v>
          </cell>
          <cell r="E3" t="str">
            <v>PT. SUMBER BATU</v>
          </cell>
        </row>
        <row r="4">
          <cell r="A4" t="str">
            <v>Nama Kegiatan</v>
          </cell>
          <cell r="D4" t="str">
            <v>:</v>
          </cell>
          <cell r="E4" t="str">
            <v>ADB ETESP, Road and Bridge Component</v>
          </cell>
        </row>
        <row r="5">
          <cell r="A5" t="str">
            <v>Nama Paket</v>
          </cell>
          <cell r="D5" t="str">
            <v>:</v>
          </cell>
          <cell r="E5" t="str">
            <v>East Coast Road 1 (Km. 8,6 to Km. 86)</v>
          </cell>
        </row>
        <row r="6">
          <cell r="A6" t="str">
            <v>Nomor Paket</v>
          </cell>
          <cell r="D6" t="str">
            <v>:</v>
          </cell>
          <cell r="E6" t="str">
            <v>4</v>
          </cell>
        </row>
        <row r="7">
          <cell r="A7" t="str">
            <v>Provinsi/Kota/Kab.</v>
          </cell>
          <cell r="D7" t="str">
            <v>:</v>
          </cell>
          <cell r="E7" t="str">
            <v>Nanggroe Aceh Darussalam</v>
          </cell>
        </row>
        <row r="8">
          <cell r="A8" t="str">
            <v>Item Pembayaran No.</v>
          </cell>
          <cell r="D8" t="str">
            <v>:</v>
          </cell>
          <cell r="E8" t="str">
            <v>2.1</v>
          </cell>
        </row>
        <row r="9">
          <cell r="A9" t="str">
            <v>Jenis Pekerjaan</v>
          </cell>
          <cell r="D9" t="str">
            <v>:</v>
          </cell>
          <cell r="E9" t="str">
            <v>Galian untuk Selokan, Drainase dan Saluran Air</v>
          </cell>
        </row>
        <row r="10">
          <cell r="A10" t="str">
            <v>Satuan Pembayaran</v>
          </cell>
          <cell r="D10" t="str">
            <v>:</v>
          </cell>
          <cell r="E10" t="str">
            <v>M3</v>
          </cell>
        </row>
        <row r="13">
          <cell r="A13" t="str">
            <v>NO.</v>
          </cell>
          <cell r="B13" t="str">
            <v>U R A I A N</v>
          </cell>
          <cell r="F13" t="str">
            <v>SATUAN</v>
          </cell>
          <cell r="G13" t="str">
            <v>KUANTITAS</v>
          </cell>
          <cell r="H13" t="str">
            <v>BIAYA SATUAN</v>
          </cell>
          <cell r="J13" t="str">
            <v>JUMLAH</v>
          </cell>
        </row>
        <row r="14">
          <cell r="H14" t="str">
            <v>(Rp.)</v>
          </cell>
          <cell r="J14" t="str">
            <v>(Rp.)</v>
          </cell>
        </row>
        <row r="16">
          <cell r="A16" t="str">
            <v>A.</v>
          </cell>
          <cell r="C16" t="str">
            <v>TENAGA KERJA</v>
          </cell>
        </row>
        <row r="18">
          <cell r="A18" t="str">
            <v>1</v>
          </cell>
          <cell r="C18" t="str">
            <v>Pekerja</v>
          </cell>
          <cell r="F18" t="str">
            <v>Jam</v>
          </cell>
          <cell r="G18">
            <v>0.21790000000000001</v>
          </cell>
          <cell r="H18">
            <v>5142</v>
          </cell>
          <cell r="J18">
            <v>1120.4418000000001</v>
          </cell>
        </row>
        <row r="19">
          <cell r="A19" t="str">
            <v>2</v>
          </cell>
          <cell r="C19" t="str">
            <v>Mandor</v>
          </cell>
          <cell r="F19" t="str">
            <v>Jam</v>
          </cell>
          <cell r="G19">
            <v>4.3499999999999997E-2</v>
          </cell>
          <cell r="H19">
            <v>6857</v>
          </cell>
          <cell r="J19">
            <v>298.27949999999998</v>
          </cell>
        </row>
        <row r="21">
          <cell r="H21" t="str">
            <v>JUMLAH</v>
          </cell>
          <cell r="J21">
            <v>1418.7213000000002</v>
          </cell>
        </row>
        <row r="22">
          <cell r="E22">
            <v>45</v>
          </cell>
        </row>
        <row r="23">
          <cell r="A23" t="str">
            <v>B.</v>
          </cell>
          <cell r="C23" t="str">
            <v>BAHAN</v>
          </cell>
          <cell r="E23">
            <v>60</v>
          </cell>
        </row>
        <row r="24">
          <cell r="E24">
            <v>45.71</v>
          </cell>
        </row>
        <row r="25">
          <cell r="E25">
            <v>14</v>
          </cell>
        </row>
        <row r="26">
          <cell r="E26">
            <v>30</v>
          </cell>
        </row>
        <row r="27">
          <cell r="E27">
            <v>0.8</v>
          </cell>
          <cell r="H27" t="str">
            <v>JUMLAH</v>
          </cell>
          <cell r="J27">
            <v>0</v>
          </cell>
        </row>
        <row r="28">
          <cell r="E28">
            <v>480</v>
          </cell>
        </row>
        <row r="29">
          <cell r="A29" t="str">
            <v>C.</v>
          </cell>
          <cell r="C29" t="str">
            <v>PERALATAN</v>
          </cell>
        </row>
        <row r="30">
          <cell r="E30">
            <v>20</v>
          </cell>
        </row>
        <row r="31">
          <cell r="A31" t="str">
            <v>1</v>
          </cell>
          <cell r="C31" t="str">
            <v>Excavator</v>
          </cell>
          <cell r="F31" t="str">
            <v>Jam</v>
          </cell>
          <cell r="G31">
            <v>4.3499999999999997E-2</v>
          </cell>
          <cell r="H31">
            <v>207449.56153054646</v>
          </cell>
          <cell r="J31">
            <v>9024.0559265787706</v>
          </cell>
        </row>
        <row r="32">
          <cell r="A32" t="str">
            <v>2</v>
          </cell>
          <cell r="C32" t="str">
            <v>Dump Truck</v>
          </cell>
          <cell r="F32" t="str">
            <v>Jam</v>
          </cell>
          <cell r="G32">
            <v>7.3300000000000004E-2</v>
          </cell>
          <cell r="H32">
            <v>148800.08506849525</v>
          </cell>
          <cell r="J32">
            <v>10907.046235520702</v>
          </cell>
        </row>
        <row r="33">
          <cell r="A33" t="str">
            <v>3</v>
          </cell>
          <cell r="C33" t="str">
            <v>Alat Bantu</v>
          </cell>
          <cell r="F33" t="str">
            <v>Ls</v>
          </cell>
          <cell r="G33">
            <v>1</v>
          </cell>
          <cell r="H33">
            <v>500</v>
          </cell>
          <cell r="J33">
            <v>500</v>
          </cell>
        </row>
        <row r="35">
          <cell r="H35" t="str">
            <v>JUMLAH</v>
          </cell>
          <cell r="J35">
            <v>20431.102162099472</v>
          </cell>
        </row>
        <row r="37">
          <cell r="A37" t="str">
            <v>D.</v>
          </cell>
          <cell r="C37" t="str">
            <v>JUMLAH (A + B + C)</v>
          </cell>
          <cell r="J37">
            <v>21849.823462099474</v>
          </cell>
        </row>
        <row r="38">
          <cell r="A38" t="str">
            <v>E.</v>
          </cell>
          <cell r="C38" t="str">
            <v>BIAYA UMUM DAN KEUNTUNGAN = (10 % x D)</v>
          </cell>
          <cell r="J38">
            <v>2184.9823462099475</v>
          </cell>
        </row>
        <row r="39">
          <cell r="A39" t="str">
            <v>F.</v>
          </cell>
          <cell r="C39" t="str">
            <v>HARGA SATUAN = (D + E)</v>
          </cell>
          <cell r="J39">
            <v>24034.805808309422</v>
          </cell>
        </row>
        <row r="40">
          <cell r="A40" t="str">
            <v>G.</v>
          </cell>
          <cell r="C40" t="str">
            <v>DIBULATKAN</v>
          </cell>
          <cell r="J40">
            <v>24034</v>
          </cell>
        </row>
        <row r="87">
          <cell r="J87">
            <v>406155</v>
          </cell>
        </row>
        <row r="612">
          <cell r="J612">
            <v>39739</v>
          </cell>
        </row>
        <row r="798">
          <cell r="J798">
            <v>2087</v>
          </cell>
        </row>
        <row r="847">
          <cell r="J847">
            <v>252644</v>
          </cell>
        </row>
        <row r="894">
          <cell r="J894">
            <v>293768</v>
          </cell>
        </row>
        <row r="1974">
          <cell r="J1974">
            <v>400861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TONGKE3p "/>
      <sheetName val="TDTKP"/>
      <sheetName val="DON GIA"/>
      <sheetName val="TNHCHINH"/>
      <sheetName val="CHITIET VL_NC_TT _1p"/>
      <sheetName val="TDTKP1"/>
      <sheetName val="KPVC_BD "/>
      <sheetName val="_REF"/>
      <sheetName val="Tiepdia"/>
      <sheetName val="CHITIET VL_NC_TT_3p"/>
      <sheetName val="VCV_BE_TONG"/>
      <sheetName val="chitiet"/>
      <sheetName val="VC"/>
      <sheetName val="CHITIET VL_NC"/>
      <sheetName val="THPDMoi  _2_"/>
      <sheetName val="t_h HA THE"/>
      <sheetName val="giathanh1"/>
      <sheetName val="TONGKE_HT"/>
      <sheetName val="dongia _2_"/>
      <sheetName val="gtrinh"/>
      <sheetName val="lam_moi"/>
      <sheetName val="TH XL"/>
      <sheetName val="thao_go"/>
      <sheetName val="Tam"/>
      <sheetName val="Du_lieu"/>
      <sheetName val="KH-Q1,Q2,01"/>
      <sheetName val="TONG HOP VL-NC"/>
      <sheetName val="CHITIET VL-NC-TT -1p"/>
      <sheetName val="phuluc1"/>
      <sheetName val="TONG HOP VL-NC TT"/>
      <sheetName val="KPVC-BD "/>
      <sheetName val="#REF"/>
      <sheetName val="gvl"/>
      <sheetName val="CHITIET VL-NC-TT-3p"/>
      <sheetName val="VCV-BE-TONG"/>
      <sheetName val="CHITIET VL-NC"/>
      <sheetName val="THPDMoi  (2)"/>
      <sheetName val="t-h HA THE"/>
      <sheetName val="TONGKE-HT"/>
      <sheetName val="LKVL-CK-HT-GD1"/>
      <sheetName val="TH VL, NC, DDHT Thanhphuoc"/>
      <sheetName val="dongia (2)"/>
      <sheetName val="DG"/>
      <sheetName val="DONGIA"/>
      <sheetName val="chitimc"/>
      <sheetName val="dtxl"/>
      <sheetName val="lam-moi"/>
      <sheetName val="thao-go"/>
      <sheetName val="BAOGIATHANG"/>
      <sheetName val="vanchuyen TC"/>
      <sheetName val="DAODAT"/>
      <sheetName val="dongiaX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00.xml><?xml version="1.0" encoding="utf-8"?>
<externalLink xmlns="http://schemas.openxmlformats.org/spreadsheetml/2006/main">
  <externalBook xmlns:r="http://schemas.openxmlformats.org/officeDocument/2006/relationships" r:id="rId1">
    <sheetNames>
      <sheetName val="Timbunan Pilihan"/>
      <sheetName val="REK . Timbunan Pilihan"/>
    </sheetNames>
    <sheetDataSet>
      <sheetData sheetId="0">
        <row r="108">
          <cell r="L108">
            <v>894.35</v>
          </cell>
        </row>
      </sheetData>
      <sheetData sheetId="1"/>
    </sheetDataSet>
  </externalBook>
</externalLink>
</file>

<file path=xl/externalLinks/externalLink101.xml><?xml version="1.0" encoding="utf-8"?>
<externalLink xmlns="http://schemas.openxmlformats.org/spreadsheetml/2006/main">
  <externalBook xmlns:r="http://schemas.openxmlformats.org/officeDocument/2006/relationships" r:id="rId1">
    <sheetNames>
      <sheetName val="P.Bdn Jalan"/>
      <sheetName val="Rekap P.Bdn jalan"/>
    </sheetNames>
    <sheetDataSet>
      <sheetData sheetId="0">
        <row r="125">
          <cell r="I125">
            <v>3640</v>
          </cell>
        </row>
      </sheetData>
      <sheetData sheetId="1"/>
    </sheetDataSet>
  </externalBook>
</externalLink>
</file>

<file path=xl/externalLinks/externalLink102.xml><?xml version="1.0" encoding="utf-8"?>
<externalLink xmlns="http://schemas.openxmlformats.org/spreadsheetml/2006/main">
  <externalBook xmlns:r="http://schemas.openxmlformats.org/officeDocument/2006/relationships" r:id="rId1">
    <sheetNames>
      <sheetName val="vol galian"/>
      <sheetName val="Galian Biasa.."/>
    </sheetNames>
    <sheetDataSet>
      <sheetData sheetId="0">
        <row r="105">
          <cell r="J105">
            <v>11343.367439095058</v>
          </cell>
        </row>
      </sheetData>
      <sheetData sheetId="1"/>
    </sheetDataSet>
  </externalBook>
</externalLink>
</file>

<file path=xl/externalLinks/externalLink103.xml><?xml version="1.0" encoding="utf-8"?>
<externalLink xmlns="http://schemas.openxmlformats.org/spreadsheetml/2006/main">
  <externalBook xmlns:r="http://schemas.openxmlformats.org/officeDocument/2006/relationships" r:id="rId1">
    <sheetNames>
      <sheetName val="Pas Batu"/>
      <sheetName val="Rekap Pas Batu"/>
    </sheetNames>
    <sheetDataSet>
      <sheetData sheetId="0">
        <row r="17">
          <cell r="B17">
            <v>516.70000000000005</v>
          </cell>
        </row>
        <row r="57">
          <cell r="L57">
            <v>178.11412500000003</v>
          </cell>
        </row>
      </sheetData>
      <sheetData sheetId="1" refreshError="1"/>
    </sheetDataSet>
  </externalBook>
</externalLink>
</file>

<file path=xl/externalLinks/externalLink104.xml><?xml version="1.0" encoding="utf-8"?>
<externalLink xmlns="http://schemas.openxmlformats.org/spreadsheetml/2006/main">
  <externalBook xmlns:r="http://schemas.openxmlformats.org/officeDocument/2006/relationships" r:id="rId1">
    <sheetNames>
      <sheetName val="REKAP ADD.01"/>
      <sheetName val="P.Bdn Jalan"/>
      <sheetName val="Rekap P.Bdn jalan"/>
      <sheetName val="Timbunan Pilihan"/>
      <sheetName val="REK . Timbunan Pilihan"/>
      <sheetName val="Aggregat Kls A"/>
      <sheetName val="Rekap Kls A"/>
      <sheetName val="PRIME"/>
      <sheetName val="REK PRIME"/>
      <sheetName val="Kelas S"/>
      <sheetName val="Rek Kelas S"/>
      <sheetName val="GORONG2 (2)"/>
      <sheetName val="Rekap Gorong2"/>
      <sheetName val="Galian Sal Drainase"/>
      <sheetName val="Rekap Sal Drainase"/>
      <sheetName val="Mortar"/>
      <sheetName val="Rekap Mortar"/>
      <sheetName val="Pas Batu"/>
      <sheetName val="Rekap Pas Batu"/>
      <sheetName val="K-200"/>
      <sheetName val="Rekap K-200"/>
      <sheetName val="Bronjong"/>
      <sheetName val="Rekap Bronjong"/>
      <sheetName val="Timbunan Biasa"/>
      <sheetName val="Rekap Tim Biasa"/>
      <sheetName val="INFORMASI KEGIATAN"/>
    </sheetNames>
    <sheetDataSet>
      <sheetData sheetId="0">
        <row r="17">
          <cell r="I17">
            <v>1</v>
          </cell>
        </row>
        <row r="18">
          <cell r="I18">
            <v>1</v>
          </cell>
        </row>
        <row r="43">
          <cell r="I43">
            <v>48</v>
          </cell>
        </row>
        <row r="44">
          <cell r="I44">
            <v>65</v>
          </cell>
        </row>
        <row r="45">
          <cell r="I45">
            <v>66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05.xml><?xml version="1.0" encoding="utf-8"?>
<externalLink xmlns="http://schemas.openxmlformats.org/spreadsheetml/2006/main">
  <externalBook xmlns:r="http://schemas.openxmlformats.org/officeDocument/2006/relationships" r:id="rId1">
    <sheetNames>
      <sheetName val="Mortar (2)"/>
      <sheetName val="Rekap Mortar"/>
    </sheetNames>
    <sheetDataSet>
      <sheetData sheetId="0">
        <row r="28">
          <cell r="B28">
            <v>620</v>
          </cell>
        </row>
      </sheetData>
      <sheetData sheetId="1">
        <row r="38">
          <cell r="H38">
            <v>36.0306</v>
          </cell>
        </row>
      </sheetData>
    </sheetDataSet>
  </externalBook>
</externalLink>
</file>

<file path=xl/externalLinks/externalLink106.xml><?xml version="1.0" encoding="utf-8"?>
<externalLink xmlns="http://schemas.openxmlformats.org/spreadsheetml/2006/main">
  <externalBook xmlns:r="http://schemas.openxmlformats.org/officeDocument/2006/relationships" r:id="rId1">
    <sheetNames>
      <sheetName val="Timbunan Pilihan"/>
      <sheetName val="REK . Timbunan Pilihan"/>
    </sheetNames>
    <sheetDataSet>
      <sheetData sheetId="0">
        <row r="287">
          <cell r="L287">
            <v>2951.7874999999999</v>
          </cell>
        </row>
      </sheetData>
      <sheetData sheetId="1" refreshError="1"/>
    </sheetDataSet>
  </externalBook>
</externalLink>
</file>

<file path=xl/externalLinks/externalLink107.xml><?xml version="1.0" encoding="utf-8"?>
<externalLink xmlns="http://schemas.openxmlformats.org/spreadsheetml/2006/main">
  <externalBook xmlns:r="http://schemas.openxmlformats.org/officeDocument/2006/relationships" r:id="rId1">
    <sheetNames>
      <sheetName val="P.Bdn Jalan"/>
      <sheetName val="Rekap P.Bdn jalan"/>
    </sheetNames>
    <sheetDataSet>
      <sheetData sheetId="0" refreshError="1"/>
      <sheetData sheetId="1">
        <row r="41">
          <cell r="F41">
            <v>6110</v>
          </cell>
        </row>
      </sheetData>
    </sheetDataSet>
  </externalBook>
</externalLink>
</file>

<file path=xl/externalLinks/externalLink108.xml><?xml version="1.0" encoding="utf-8"?>
<externalLink xmlns="http://schemas.openxmlformats.org/spreadsheetml/2006/main">
  <externalBook xmlns:r="http://schemas.openxmlformats.org/officeDocument/2006/relationships" r:id="rId1">
    <sheetNames>
      <sheetName val="Aggregat Kls A"/>
      <sheetName val="Rekap Kls A"/>
    </sheetNames>
    <sheetDataSet>
      <sheetData sheetId="0">
        <row r="284">
          <cell r="L284">
            <v>2002.9750000000001</v>
          </cell>
        </row>
      </sheetData>
      <sheetData sheetId="1" refreshError="1"/>
    </sheetDataSet>
  </externalBook>
</externalLink>
</file>

<file path=xl/externalLinks/externalLink109.xml><?xml version="1.0" encoding="utf-8"?>
<externalLink xmlns="http://schemas.openxmlformats.org/spreadsheetml/2006/main">
  <externalBook xmlns:r="http://schemas.openxmlformats.org/officeDocument/2006/relationships" r:id="rId1">
    <sheetNames>
      <sheetName val="Pas Batu"/>
      <sheetName val="Rekap Pas Batu"/>
      <sheetName val="Sheet1"/>
      <sheetName val="Pas Batu (2)"/>
      <sheetName val="Sheet3"/>
    </sheetNames>
    <sheetDataSet>
      <sheetData sheetId="0">
        <row r="670">
          <cell r="L670">
            <v>549.73366441697317</v>
          </cell>
        </row>
      </sheetData>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REKAB"/>
      <sheetName val="SUDIRMAN"/>
      <sheetName val="Sheet1"/>
      <sheetName val="ANAL LIST"/>
      <sheetName val="ANALISA SIPIL"/>
      <sheetName val="BAHAN"/>
      <sheetName val="VOLUME"/>
      <sheetName val="TIME SCHEDULLE"/>
      <sheetName val="ANALISA ASPAL"/>
      <sheetName val="ALAT"/>
    </sheetNames>
    <sheetDataSet>
      <sheetData sheetId="0"/>
      <sheetData sheetId="1"/>
      <sheetData sheetId="2"/>
      <sheetData sheetId="3"/>
      <sheetData sheetId="4"/>
      <sheetData sheetId="5"/>
      <sheetData sheetId="6"/>
      <sheetData sheetId="7"/>
      <sheetData sheetId="8"/>
      <sheetData sheetId="9">
        <row r="26">
          <cell r="BO26" t="str">
            <v xml:space="preserve"> Alat Baru</v>
          </cell>
        </row>
        <row r="27">
          <cell r="BO27">
            <v>2700000000</v>
          </cell>
        </row>
        <row r="46">
          <cell r="BO46" t="str">
            <v xml:space="preserve"> Alat Baru</v>
          </cell>
        </row>
        <row r="47">
          <cell r="BO47">
            <v>2000000000</v>
          </cell>
        </row>
        <row r="66">
          <cell r="BO66" t="str">
            <v xml:space="preserve"> Alat Baru</v>
          </cell>
        </row>
        <row r="67">
          <cell r="BO67">
            <v>55000000</v>
          </cell>
        </row>
        <row r="86">
          <cell r="BO86" t="str">
            <v xml:space="preserve"> Alat Baru</v>
          </cell>
        </row>
        <row r="87">
          <cell r="BO87">
            <v>1060875000</v>
          </cell>
        </row>
        <row r="106">
          <cell r="BO106" t="str">
            <v xml:space="preserve"> Alat Baru</v>
          </cell>
        </row>
        <row r="107">
          <cell r="BO107">
            <v>40000000</v>
          </cell>
        </row>
        <row r="126">
          <cell r="BO126" t="str">
            <v xml:space="preserve"> Alat Baru</v>
          </cell>
        </row>
        <row r="127">
          <cell r="BO127">
            <v>18150000</v>
          </cell>
        </row>
        <row r="146">
          <cell r="BO146" t="str">
            <v xml:space="preserve"> Alat Baru</v>
          </cell>
        </row>
        <row r="147">
          <cell r="BO147">
            <v>1100000000</v>
          </cell>
        </row>
        <row r="166">
          <cell r="BO166" t="str">
            <v xml:space="preserve"> Alat Baru</v>
          </cell>
        </row>
        <row r="167">
          <cell r="BO167">
            <v>181500000</v>
          </cell>
        </row>
        <row r="186">
          <cell r="BO186" t="str">
            <v xml:space="preserve"> Alat Baru</v>
          </cell>
        </row>
        <row r="187">
          <cell r="BO187">
            <v>214500000</v>
          </cell>
        </row>
        <row r="206">
          <cell r="BO206" t="str">
            <v xml:space="preserve"> Alat Baru</v>
          </cell>
        </row>
        <row r="207">
          <cell r="BO207">
            <v>1100000000</v>
          </cell>
        </row>
        <row r="226">
          <cell r="BO226" t="str">
            <v xml:space="preserve"> Alat Baru</v>
          </cell>
        </row>
        <row r="227">
          <cell r="BO227">
            <v>128150000</v>
          </cell>
        </row>
        <row r="246">
          <cell r="BO246" t="str">
            <v xml:space="preserve"> Alat Baru</v>
          </cell>
        </row>
        <row r="247">
          <cell r="BO247">
            <v>185000000</v>
          </cell>
        </row>
        <row r="266">
          <cell r="BO266" t="str">
            <v xml:space="preserve"> Alat Baru</v>
          </cell>
        </row>
        <row r="267">
          <cell r="BO267">
            <v>1375000000</v>
          </cell>
        </row>
        <row r="286">
          <cell r="BO286" t="str">
            <v xml:space="preserve"> Alat Baru</v>
          </cell>
        </row>
        <row r="287">
          <cell r="BO287">
            <v>189000000</v>
          </cell>
        </row>
        <row r="306">
          <cell r="BO306" t="str">
            <v xml:space="preserve"> Alat Baru</v>
          </cell>
        </row>
        <row r="307">
          <cell r="BO307">
            <v>957000000</v>
          </cell>
        </row>
        <row r="326">
          <cell r="BO326" t="str">
            <v xml:space="preserve"> Alat Baru</v>
          </cell>
        </row>
        <row r="327">
          <cell r="BO327">
            <v>869000000</v>
          </cell>
        </row>
        <row r="346">
          <cell r="BO346" t="str">
            <v xml:space="preserve"> Alat Baru</v>
          </cell>
        </row>
        <row r="347">
          <cell r="BO347">
            <v>924550000</v>
          </cell>
        </row>
        <row r="366">
          <cell r="BO366" t="str">
            <v xml:space="preserve"> Alat Baru</v>
          </cell>
        </row>
        <row r="367">
          <cell r="BO367">
            <v>1210000000</v>
          </cell>
        </row>
        <row r="386">
          <cell r="BO386" t="str">
            <v xml:space="preserve"> Alat Baru</v>
          </cell>
        </row>
        <row r="387">
          <cell r="BO387">
            <v>886050000</v>
          </cell>
        </row>
        <row r="406">
          <cell r="BO406" t="str">
            <v xml:space="preserve"> Alat Baru</v>
          </cell>
        </row>
        <row r="407">
          <cell r="BO407">
            <v>24750000</v>
          </cell>
        </row>
        <row r="426">
          <cell r="BO426" t="str">
            <v xml:space="preserve"> Alat Baru</v>
          </cell>
        </row>
        <row r="427">
          <cell r="BO427">
            <v>1650000000</v>
          </cell>
        </row>
        <row r="446">
          <cell r="BO446" t="str">
            <v xml:space="preserve"> Alat Baru</v>
          </cell>
        </row>
        <row r="447">
          <cell r="BO447">
            <v>21450000</v>
          </cell>
        </row>
        <row r="466">
          <cell r="BO466" t="str">
            <v xml:space="preserve"> Alat Baru</v>
          </cell>
        </row>
        <row r="467">
          <cell r="BO467">
            <v>211200000</v>
          </cell>
        </row>
        <row r="486">
          <cell r="BO486" t="str">
            <v xml:space="preserve"> Alat Baru</v>
          </cell>
        </row>
        <row r="487">
          <cell r="BO487">
            <v>618500000</v>
          </cell>
        </row>
        <row r="506">
          <cell r="BO506" t="str">
            <v xml:space="preserve"> Alat Baru</v>
          </cell>
        </row>
        <row r="507">
          <cell r="BO507">
            <v>14060000</v>
          </cell>
        </row>
        <row r="526">
          <cell r="BO526" t="str">
            <v xml:space="preserve"> Alat Baru</v>
          </cell>
        </row>
        <row r="527">
          <cell r="BO527">
            <v>33500000</v>
          </cell>
        </row>
        <row r="546">
          <cell r="BO546" t="str">
            <v xml:space="preserve"> Alat Baru</v>
          </cell>
        </row>
        <row r="547">
          <cell r="BO547">
            <v>46000000</v>
          </cell>
        </row>
        <row r="566">
          <cell r="BO566" t="str">
            <v xml:space="preserve"> Alat Baru</v>
          </cell>
        </row>
        <row r="567">
          <cell r="BO567">
            <v>182500000</v>
          </cell>
        </row>
        <row r="586">
          <cell r="BO586" t="str">
            <v xml:space="preserve"> Alat Baru</v>
          </cell>
        </row>
        <row r="587">
          <cell r="BO587">
            <v>266250000</v>
          </cell>
        </row>
        <row r="606">
          <cell r="BO606" t="str">
            <v xml:space="preserve"> Alat Baru</v>
          </cell>
        </row>
        <row r="607">
          <cell r="BO607">
            <v>170000000</v>
          </cell>
        </row>
        <row r="626">
          <cell r="BO626" t="str">
            <v xml:space="preserve"> Alat Baru</v>
          </cell>
        </row>
        <row r="627">
          <cell r="BO627">
            <v>350000000</v>
          </cell>
        </row>
        <row r="646">
          <cell r="BO646" t="str">
            <v xml:space="preserve"> Alat Baru</v>
          </cell>
        </row>
        <row r="647">
          <cell r="BO647">
            <v>17500000</v>
          </cell>
        </row>
        <row r="666">
          <cell r="BO666" t="str">
            <v xml:space="preserve"> Alat Baru</v>
          </cell>
        </row>
        <row r="667">
          <cell r="BO667">
            <v>2250000000</v>
          </cell>
        </row>
        <row r="697">
          <cell r="BO697" t="str">
            <v xml:space="preserve"> Alat Baru</v>
          </cell>
        </row>
        <row r="698">
          <cell r="BO698">
            <v>15000000</v>
          </cell>
        </row>
      </sheetData>
    </sheetDataSet>
  </externalBook>
</externalLink>
</file>

<file path=xl/externalLinks/externalLink110.xml><?xml version="1.0" encoding="utf-8"?>
<externalLink xmlns="http://schemas.openxmlformats.org/spreadsheetml/2006/main">
  <externalBook xmlns:r="http://schemas.openxmlformats.org/officeDocument/2006/relationships" r:id="rId1">
    <sheetNames>
      <sheetName val="Timbunan Biasa"/>
      <sheetName val="Rekap Tim Biasa"/>
    </sheetNames>
    <sheetDataSet>
      <sheetData sheetId="0">
        <row r="59">
          <cell r="O59">
            <v>40.152700143385886</v>
          </cell>
        </row>
      </sheetData>
      <sheetData sheetId="1"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REKAB"/>
      <sheetName val="SUDIRMAN"/>
      <sheetName val="Sheet1"/>
      <sheetName val="ANAL LIST"/>
      <sheetName val="ANALISA SIPIL"/>
      <sheetName val="BAHAN"/>
      <sheetName val="VOLUME"/>
      <sheetName val="TIME SCHEDULLE"/>
      <sheetName val="ANALISA ASPAL"/>
      <sheetName val="ALAT"/>
    </sheetNames>
    <sheetDataSet>
      <sheetData sheetId="0"/>
      <sheetData sheetId="1"/>
      <sheetData sheetId="2"/>
      <sheetData sheetId="3"/>
      <sheetData sheetId="4"/>
      <sheetData sheetId="5"/>
      <sheetData sheetId="6"/>
      <sheetData sheetId="7"/>
      <sheetData sheetId="8"/>
      <sheetData sheetId="9">
        <row r="26">
          <cell r="BO26" t="str">
            <v xml:space="preserve"> Alat Baru</v>
          </cell>
        </row>
        <row r="27">
          <cell r="BO27">
            <v>2700000000</v>
          </cell>
        </row>
        <row r="46">
          <cell r="BO46" t="str">
            <v xml:space="preserve"> Alat Baru</v>
          </cell>
        </row>
        <row r="47">
          <cell r="BO47">
            <v>2000000000</v>
          </cell>
        </row>
        <row r="66">
          <cell r="BO66" t="str">
            <v xml:space="preserve"> Alat Baru</v>
          </cell>
        </row>
        <row r="67">
          <cell r="BO67">
            <v>55000000</v>
          </cell>
        </row>
        <row r="86">
          <cell r="BO86" t="str">
            <v xml:space="preserve"> Alat Baru</v>
          </cell>
        </row>
        <row r="87">
          <cell r="BO87">
            <v>1060875000</v>
          </cell>
        </row>
        <row r="106">
          <cell r="BO106" t="str">
            <v xml:space="preserve"> Alat Baru</v>
          </cell>
        </row>
        <row r="107">
          <cell r="BO107">
            <v>40000000</v>
          </cell>
        </row>
        <row r="126">
          <cell r="BO126" t="str">
            <v xml:space="preserve"> Alat Baru</v>
          </cell>
        </row>
        <row r="127">
          <cell r="BO127">
            <v>18150000</v>
          </cell>
        </row>
        <row r="146">
          <cell r="BO146" t="str">
            <v xml:space="preserve"> Alat Baru</v>
          </cell>
        </row>
        <row r="147">
          <cell r="BO147">
            <v>1100000000</v>
          </cell>
        </row>
        <row r="166">
          <cell r="BO166" t="str">
            <v xml:space="preserve"> Alat Baru</v>
          </cell>
        </row>
        <row r="167">
          <cell r="BO167">
            <v>181500000</v>
          </cell>
        </row>
        <row r="186">
          <cell r="BO186" t="str">
            <v xml:space="preserve"> Alat Baru</v>
          </cell>
        </row>
        <row r="187">
          <cell r="BO187">
            <v>214500000</v>
          </cell>
        </row>
        <row r="206">
          <cell r="BO206" t="str">
            <v xml:space="preserve"> Alat Baru</v>
          </cell>
        </row>
        <row r="207">
          <cell r="BO207">
            <v>1100000000</v>
          </cell>
        </row>
        <row r="226">
          <cell r="BO226" t="str">
            <v xml:space="preserve"> Alat Baru</v>
          </cell>
        </row>
        <row r="227">
          <cell r="BO227">
            <v>128150000</v>
          </cell>
        </row>
        <row r="246">
          <cell r="BO246" t="str">
            <v xml:space="preserve"> Alat Baru</v>
          </cell>
        </row>
        <row r="247">
          <cell r="BO247">
            <v>185000000</v>
          </cell>
        </row>
        <row r="266">
          <cell r="BO266" t="str">
            <v xml:space="preserve"> Alat Baru</v>
          </cell>
        </row>
        <row r="267">
          <cell r="BO267">
            <v>1375000000</v>
          </cell>
        </row>
        <row r="286">
          <cell r="BO286" t="str">
            <v xml:space="preserve"> Alat Baru</v>
          </cell>
        </row>
        <row r="287">
          <cell r="BO287">
            <v>189000000</v>
          </cell>
        </row>
        <row r="306">
          <cell r="BO306" t="str">
            <v xml:space="preserve"> Alat Baru</v>
          </cell>
        </row>
        <row r="307">
          <cell r="BO307">
            <v>957000000</v>
          </cell>
        </row>
        <row r="326">
          <cell r="BO326" t="str">
            <v xml:space="preserve"> Alat Baru</v>
          </cell>
        </row>
        <row r="327">
          <cell r="BO327">
            <v>869000000</v>
          </cell>
        </row>
        <row r="346">
          <cell r="BO346" t="str">
            <v xml:space="preserve"> Alat Baru</v>
          </cell>
        </row>
        <row r="347">
          <cell r="BO347">
            <v>924550000</v>
          </cell>
        </row>
        <row r="366">
          <cell r="BO366" t="str">
            <v xml:space="preserve"> Alat Baru</v>
          </cell>
        </row>
        <row r="367">
          <cell r="BO367">
            <v>1210000000</v>
          </cell>
        </row>
        <row r="386">
          <cell r="BO386" t="str">
            <v xml:space="preserve"> Alat Baru</v>
          </cell>
        </row>
        <row r="387">
          <cell r="BO387">
            <v>886050000</v>
          </cell>
        </row>
        <row r="406">
          <cell r="BO406" t="str">
            <v xml:space="preserve"> Alat Baru</v>
          </cell>
        </row>
        <row r="407">
          <cell r="BO407">
            <v>24750000</v>
          </cell>
        </row>
        <row r="426">
          <cell r="BO426" t="str">
            <v xml:space="preserve"> Alat Baru</v>
          </cell>
        </row>
        <row r="427">
          <cell r="BO427">
            <v>1650000000</v>
          </cell>
        </row>
        <row r="446">
          <cell r="BO446" t="str">
            <v xml:space="preserve"> Alat Baru</v>
          </cell>
        </row>
        <row r="447">
          <cell r="BO447">
            <v>21450000</v>
          </cell>
        </row>
        <row r="466">
          <cell r="BO466" t="str">
            <v xml:space="preserve"> Alat Baru</v>
          </cell>
        </row>
        <row r="467">
          <cell r="BO467">
            <v>211200000</v>
          </cell>
        </row>
        <row r="486">
          <cell r="BO486" t="str">
            <v xml:space="preserve"> Alat Baru</v>
          </cell>
        </row>
        <row r="487">
          <cell r="BO487">
            <v>618500000</v>
          </cell>
        </row>
        <row r="506">
          <cell r="BO506" t="str">
            <v xml:space="preserve"> Alat Baru</v>
          </cell>
        </row>
        <row r="507">
          <cell r="BO507">
            <v>14060000</v>
          </cell>
        </row>
        <row r="526">
          <cell r="BO526" t="str">
            <v xml:space="preserve"> Alat Baru</v>
          </cell>
        </row>
        <row r="527">
          <cell r="BO527">
            <v>33500000</v>
          </cell>
        </row>
        <row r="546">
          <cell r="BO546" t="str">
            <v xml:space="preserve"> Alat Baru</v>
          </cell>
        </row>
        <row r="547">
          <cell r="BO547">
            <v>46000000</v>
          </cell>
        </row>
        <row r="566">
          <cell r="BO566" t="str">
            <v xml:space="preserve"> Alat Baru</v>
          </cell>
        </row>
        <row r="567">
          <cell r="BO567">
            <v>182500000</v>
          </cell>
        </row>
        <row r="586">
          <cell r="BO586" t="str">
            <v xml:space="preserve"> Alat Baru</v>
          </cell>
        </row>
        <row r="587">
          <cell r="BO587">
            <v>266250000</v>
          </cell>
        </row>
        <row r="606">
          <cell r="BO606" t="str">
            <v xml:space="preserve"> Alat Baru</v>
          </cell>
        </row>
        <row r="607">
          <cell r="BO607">
            <v>170000000</v>
          </cell>
        </row>
        <row r="626">
          <cell r="BO626" t="str">
            <v xml:space="preserve"> Alat Baru</v>
          </cell>
        </row>
        <row r="627">
          <cell r="BO627">
            <v>350000000</v>
          </cell>
        </row>
        <row r="646">
          <cell r="BO646" t="str">
            <v xml:space="preserve"> Alat Baru</v>
          </cell>
        </row>
        <row r="647">
          <cell r="BO647">
            <v>17500000</v>
          </cell>
        </row>
        <row r="666">
          <cell r="BO666" t="str">
            <v xml:space="preserve"> Alat Baru</v>
          </cell>
        </row>
        <row r="667">
          <cell r="BO667">
            <v>2250000000</v>
          </cell>
        </row>
        <row r="697">
          <cell r="BO697" t="str">
            <v xml:space="preserve"> Alat Baru</v>
          </cell>
        </row>
        <row r="698">
          <cell r="BO698">
            <v>15000000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V Aspal panas"/>
      <sheetName val="V Burda"/>
      <sheetName val="V Lapen"/>
      <sheetName val="V AC - WC"/>
      <sheetName val="V PEMBES"/>
      <sheetName val="V mortal "/>
      <sheetName val="V gl pas"/>
      <sheetName val="V grg"/>
      <sheetName val="V pas batu"/>
      <sheetName val="V Sal."/>
      <sheetName val="V penyia"/>
      <sheetName val="V GL BIASA"/>
      <sheetName val="V PENGIKAT"/>
      <sheetName val="V AC - WC (2)"/>
      <sheetName val="V KLAS A"/>
      <sheetName val="V TROTOAR"/>
      <sheetName val="V KERB"/>
      <sheetName val="V GAL STRK"/>
      <sheetName val="V pas batu "/>
      <sheetName val="TIMB. BIASA"/>
      <sheetName val="V KLAS C"/>
      <sheetName val="V BTN BRTLG (2)"/>
      <sheetName val="V BESI"/>
      <sheetName val="RAB"/>
      <sheetName val="Kwt&amp;hrg"/>
      <sheetName val="rekap hs &amp; Volume"/>
      <sheetName val="Pekerjaan Utama"/>
      <sheetName v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truktur org."/>
      <sheetName val=" Alamat"/>
      <sheetName val=" Daf.Pek.Subkon"/>
      <sheetName val=" Ten.Ahli"/>
      <sheetName val="peralatn"/>
      <sheetName val="Analisa Alat"/>
      <sheetName val="NP"/>
      <sheetName val="Peralatan"/>
      <sheetName val="Harga &amp; Bahan "/>
      <sheetName val="Analisa"/>
      <sheetName val="Rab"/>
      <sheetName val="Rekap"/>
      <sheetName val="Anal.Teknik"/>
      <sheetName val="jadwal (4)"/>
    </sheetNames>
    <sheetDataSet>
      <sheetData sheetId="0"/>
      <sheetData sheetId="1"/>
      <sheetData sheetId="2"/>
      <sheetData sheetId="3"/>
      <sheetData sheetId="4"/>
      <sheetData sheetId="5"/>
      <sheetData sheetId="6" refreshError="1">
        <row r="2">
          <cell r="A2" t="str">
            <v>ITEM PEMBAYARAN NO.</v>
          </cell>
          <cell r="D2" t="str">
            <v>:  7.1 (5)</v>
          </cell>
          <cell r="J2" t="str">
            <v>Analisa EI-715</v>
          </cell>
          <cell r="T2" t="str">
            <v>Analisa EI-715</v>
          </cell>
        </row>
        <row r="3">
          <cell r="A3" t="str">
            <v>JENIS PEKERJAAN</v>
          </cell>
          <cell r="D3" t="str">
            <v>:  Beton K-250</v>
          </cell>
        </row>
        <row r="4">
          <cell r="A4" t="str">
            <v>SATUAN PEMBAYARAN</v>
          </cell>
          <cell r="D4" t="str">
            <v>:  M3</v>
          </cell>
          <cell r="H4" t="str">
            <v xml:space="preserve">        URAIAN ANALISA HARGA SATUAN</v>
          </cell>
          <cell r="L4" t="str">
            <v>LAMPIRAN 2 PENAWARAN</v>
          </cell>
        </row>
        <row r="5">
          <cell r="L5" t="str">
            <v>ANALISA HARGA SATUAN MATA PEMBAYARAN UTAMA</v>
          </cell>
        </row>
        <row r="6">
          <cell r="L6" t="str">
            <v xml:space="preserve">                                                                                                            </v>
          </cell>
        </row>
        <row r="7">
          <cell r="A7" t="str">
            <v>No.</v>
          </cell>
          <cell r="C7" t="str">
            <v>U R A I A N</v>
          </cell>
          <cell r="G7" t="str">
            <v>KODE</v>
          </cell>
          <cell r="H7" t="str">
            <v>KOEF.</v>
          </cell>
          <cell r="I7" t="str">
            <v>SATUAN</v>
          </cell>
          <cell r="J7" t="str">
            <v>KETERANGAN</v>
          </cell>
        </row>
        <row r="9">
          <cell r="L9" t="str">
            <v>NAMA PENAWAR</v>
          </cell>
          <cell r="O9" t="str">
            <v>: PT. Mitra Perdana</v>
          </cell>
        </row>
        <row r="10">
          <cell r="A10" t="str">
            <v>I.</v>
          </cell>
          <cell r="C10" t="str">
            <v>ASUMSI</v>
          </cell>
          <cell r="L10" t="str">
            <v>NAMA PAKET/NO.PAKET</v>
          </cell>
          <cell r="O10" t="str">
            <v>: Pembangunan Jalan Lipat Kajang - Lae Paris (P.026)/BANG-07C</v>
          </cell>
        </row>
        <row r="11">
          <cell r="A11">
            <v>1</v>
          </cell>
          <cell r="C11" t="str">
            <v>Menggunakan alat (cara mekanik)</v>
          </cell>
          <cell r="L11" t="str">
            <v>NO. MATA PEMBAYARAN</v>
          </cell>
          <cell r="O11" t="str">
            <v>:  7.1 (5)</v>
          </cell>
        </row>
        <row r="12">
          <cell r="A12">
            <v>2</v>
          </cell>
          <cell r="C12" t="str">
            <v>Lokasi pekerjaan : sepanjang jalan</v>
          </cell>
          <cell r="L12" t="str">
            <v>JENIS PEKERJAAN</v>
          </cell>
          <cell r="O12" t="str">
            <v>:  Beton K-250</v>
          </cell>
        </row>
        <row r="13">
          <cell r="A13">
            <v>3</v>
          </cell>
          <cell r="C13" t="str">
            <v>Bahan dasar (batu, pasir dan semen) diterima</v>
          </cell>
          <cell r="L13" t="str">
            <v>SATUAN PEMBAYARAN</v>
          </cell>
          <cell r="O13" t="str">
            <v>:  M3</v>
          </cell>
        </row>
        <row r="14">
          <cell r="C14" t="str">
            <v>seluruhnya di lokasi pekerjaan</v>
          </cell>
          <cell r="L14" t="str">
            <v>KUANTITAS PEKERJAAN =</v>
          </cell>
          <cell r="O14">
            <v>120</v>
          </cell>
        </row>
        <row r="15">
          <cell r="A15">
            <v>4</v>
          </cell>
          <cell r="C15" t="str">
            <v>Jarak rata-rata Base camp ke lokasi pekerjaan</v>
          </cell>
          <cell r="G15" t="str">
            <v>L</v>
          </cell>
          <cell r="H15">
            <v>23.5</v>
          </cell>
          <cell r="I15" t="str">
            <v>KM</v>
          </cell>
          <cell r="L15" t="str">
            <v>PRODUKSI / HARI =</v>
          </cell>
          <cell r="O15">
            <v>15.845454545454546</v>
          </cell>
        </row>
        <row r="16">
          <cell r="A16">
            <v>5</v>
          </cell>
          <cell r="C16" t="str">
            <v>Jam kerja efektif per-hari</v>
          </cell>
          <cell r="G16" t="str">
            <v>Tk</v>
          </cell>
          <cell r="H16">
            <v>7</v>
          </cell>
          <cell r="I16" t="str">
            <v>jam</v>
          </cell>
        </row>
        <row r="17">
          <cell r="A17">
            <v>6</v>
          </cell>
          <cell r="C17" t="str">
            <v>Kadar Semen Minimum (Spesifikasi)</v>
          </cell>
          <cell r="G17" t="str">
            <v>Ks</v>
          </cell>
          <cell r="H17">
            <v>340</v>
          </cell>
          <cell r="I17" t="str">
            <v>Kg/M3</v>
          </cell>
        </row>
        <row r="18">
          <cell r="A18">
            <v>7</v>
          </cell>
          <cell r="C18" t="str">
            <v>Ukuran Agregat Maksimum</v>
          </cell>
          <cell r="G18" t="str">
            <v>Ag</v>
          </cell>
          <cell r="H18">
            <v>19</v>
          </cell>
          <cell r="I18" t="str">
            <v>mm</v>
          </cell>
          <cell r="Q18" t="str">
            <v>PERKIRAAN</v>
          </cell>
          <cell r="R18" t="str">
            <v>HARGA</v>
          </cell>
          <cell r="S18" t="str">
            <v>JUMLAH</v>
          </cell>
        </row>
        <row r="19">
          <cell r="A19">
            <v>8</v>
          </cell>
          <cell r="C19" t="str">
            <v>Faktor kembang susut campuran</v>
          </cell>
          <cell r="G19" t="str">
            <v>fks</v>
          </cell>
          <cell r="H19">
            <v>2.5</v>
          </cell>
          <cell r="I19" t="str">
            <v>%</v>
          </cell>
          <cell r="L19" t="str">
            <v>NO.</v>
          </cell>
          <cell r="N19" t="str">
            <v>KOMPONEN</v>
          </cell>
          <cell r="P19" t="str">
            <v>SATUAN</v>
          </cell>
          <cell r="Q19" t="str">
            <v>KUANTITAS</v>
          </cell>
          <cell r="R19" t="str">
            <v>SATUAN</v>
          </cell>
          <cell r="S19" t="str">
            <v>HARGA</v>
          </cell>
        </row>
        <row r="20">
          <cell r="A20">
            <v>9</v>
          </cell>
          <cell r="C20" t="str">
            <v>Perbandingan Air/Semen Maksimum (Spesifikasi)</v>
          </cell>
          <cell r="G20" t="str">
            <v>Wcr</v>
          </cell>
          <cell r="H20">
            <v>0.45</v>
          </cell>
          <cell r="I20" t="str">
            <v>-</v>
          </cell>
          <cell r="J20" t="str">
            <v xml:space="preserve"> Berdasarkan</v>
          </cell>
          <cell r="R20" t="str">
            <v>(Rp.)</v>
          </cell>
          <cell r="S20" t="str">
            <v>(Rp.)</v>
          </cell>
        </row>
        <row r="21">
          <cell r="A21">
            <v>10</v>
          </cell>
          <cell r="C21" t="str">
            <v>Perbandingan Camp.</v>
          </cell>
          <cell r="D21">
            <v>1</v>
          </cell>
          <cell r="E21" t="str">
            <v>:  Semen</v>
          </cell>
          <cell r="G21" t="str">
            <v>Sm</v>
          </cell>
          <cell r="H21">
            <v>20</v>
          </cell>
          <cell r="I21" t="str">
            <v>%</v>
          </cell>
          <cell r="J21" t="str">
            <v xml:space="preserve"> JMF &amp; sesuai</v>
          </cell>
        </row>
        <row r="22">
          <cell r="D22">
            <v>1.5</v>
          </cell>
          <cell r="E22" t="str">
            <v>:  Pasir</v>
          </cell>
          <cell r="G22" t="str">
            <v>Ps</v>
          </cell>
          <cell r="H22">
            <v>30</v>
          </cell>
          <cell r="I22" t="str">
            <v>%</v>
          </cell>
          <cell r="J22" t="str">
            <v xml:space="preserve"> dgn Spesifikasi</v>
          </cell>
        </row>
        <row r="23">
          <cell r="A23" t="str">
            <v xml:space="preserve"> </v>
          </cell>
          <cell r="D23">
            <v>2.5</v>
          </cell>
          <cell r="E23" t="str">
            <v>:  Agregat Kasar</v>
          </cell>
          <cell r="G23" t="str">
            <v>Kr</v>
          </cell>
          <cell r="H23">
            <v>50</v>
          </cell>
          <cell r="I23" t="str">
            <v>%</v>
          </cell>
          <cell r="L23" t="str">
            <v>A.</v>
          </cell>
          <cell r="N23" t="str">
            <v>TENAGA</v>
          </cell>
        </row>
        <row r="24">
          <cell r="A24">
            <v>11</v>
          </cell>
          <cell r="C24" t="str">
            <v>Berat Jenis Material :</v>
          </cell>
        </row>
        <row r="25">
          <cell r="C25" t="str">
            <v>-  Beton</v>
          </cell>
          <cell r="G25" t="str">
            <v>D1</v>
          </cell>
          <cell r="H25">
            <v>2.4</v>
          </cell>
          <cell r="I25" t="str">
            <v>T/M3</v>
          </cell>
          <cell r="L25" t="str">
            <v>1.</v>
          </cell>
          <cell r="N25" t="str">
            <v>Pekerja Biasa</v>
          </cell>
          <cell r="O25" t="str">
            <v>(L01)</v>
          </cell>
          <cell r="P25" t="str">
            <v>jam</v>
          </cell>
          <cell r="Q25">
            <v>5.3012048192771086</v>
          </cell>
          <cell r="R25">
            <v>3928.5714285714284</v>
          </cell>
          <cell r="U25">
            <v>20826.161790017213</v>
          </cell>
        </row>
        <row r="26">
          <cell r="C26" t="str">
            <v>-  Semen</v>
          </cell>
          <cell r="G26" t="str">
            <v>D2</v>
          </cell>
          <cell r="H26">
            <v>1.25</v>
          </cell>
          <cell r="I26" t="str">
            <v>T/M3</v>
          </cell>
          <cell r="L26" t="str">
            <v>2.</v>
          </cell>
          <cell r="N26" t="str">
            <v>Tukang</v>
          </cell>
          <cell r="O26" t="str">
            <v>(L02)</v>
          </cell>
          <cell r="P26" t="str">
            <v>jam</v>
          </cell>
          <cell r="Q26">
            <v>1.7670682730923695</v>
          </cell>
          <cell r="R26">
            <v>5928.5714285714284</v>
          </cell>
          <cell r="U26">
            <v>10476.190476190475</v>
          </cell>
        </row>
        <row r="27">
          <cell r="C27" t="str">
            <v>-  Pasir</v>
          </cell>
          <cell r="G27" t="str">
            <v>D3</v>
          </cell>
          <cell r="H27">
            <v>1.6</v>
          </cell>
          <cell r="I27" t="str">
            <v>T/M3</v>
          </cell>
          <cell r="L27" t="str">
            <v>3.</v>
          </cell>
          <cell r="N27" t="str">
            <v>Mandor</v>
          </cell>
          <cell r="O27" t="str">
            <v>(L03)</v>
          </cell>
          <cell r="P27" t="str">
            <v>jam</v>
          </cell>
          <cell r="Q27">
            <v>0.44176706827309237</v>
          </cell>
          <cell r="R27">
            <v>5428.5714285714284</v>
          </cell>
          <cell r="U27">
            <v>2398.1640849110727</v>
          </cell>
        </row>
        <row r="28">
          <cell r="C28" t="str">
            <v>-  Agregat Kasar</v>
          </cell>
          <cell r="G28" t="str">
            <v>D4</v>
          </cell>
          <cell r="H28">
            <v>1.65</v>
          </cell>
          <cell r="I28" t="str">
            <v>T/M3</v>
          </cell>
        </row>
        <row r="29">
          <cell r="Q29" t="str">
            <v xml:space="preserve">JUMLAH HARGA TENAGA   </v>
          </cell>
          <cell r="U29">
            <v>33700.516351118757</v>
          </cell>
        </row>
        <row r="30">
          <cell r="A30" t="str">
            <v>II.</v>
          </cell>
          <cell r="C30" t="str">
            <v>URUTAN KERJA</v>
          </cell>
        </row>
        <row r="31">
          <cell r="A31">
            <v>1</v>
          </cell>
          <cell r="C31" t="str">
            <v>Semen, pasir, batu kerikil dan air dicampur dan diaduk</v>
          </cell>
          <cell r="L31" t="str">
            <v>B.</v>
          </cell>
          <cell r="N31" t="str">
            <v>BAHAN</v>
          </cell>
        </row>
        <row r="32">
          <cell r="C32" t="str">
            <v>menjadi beton dengan menggunakan Concrete Mixer</v>
          </cell>
        </row>
        <row r="33">
          <cell r="A33">
            <v>2</v>
          </cell>
          <cell r="C33" t="str">
            <v>Beton di-cor ke dalam bekisting yang telah disiapkan</v>
          </cell>
          <cell r="L33" t="str">
            <v>1.</v>
          </cell>
          <cell r="N33" t="str">
            <v>Semen</v>
          </cell>
          <cell r="O33" t="str">
            <v>(M12)</v>
          </cell>
          <cell r="P33" t="str">
            <v>Kg</v>
          </cell>
          <cell r="Q33">
            <v>393.59999999999997</v>
          </cell>
          <cell r="R33">
            <v>775</v>
          </cell>
          <cell r="U33">
            <v>305040</v>
          </cell>
        </row>
        <row r="34">
          <cell r="A34">
            <v>3</v>
          </cell>
          <cell r="C34" t="str">
            <v>Penyelesaian dan perapihan setelah pemasangan</v>
          </cell>
          <cell r="L34" t="str">
            <v>2.</v>
          </cell>
          <cell r="N34" t="str">
            <v>Pasir</v>
          </cell>
          <cell r="O34" t="str">
            <v>(M01)</v>
          </cell>
          <cell r="P34" t="str">
            <v>M3</v>
          </cell>
          <cell r="Q34">
            <v>0.46124999999999994</v>
          </cell>
          <cell r="R34">
            <v>60000</v>
          </cell>
          <cell r="U34">
            <v>27674.999999999996</v>
          </cell>
        </row>
        <row r="35">
          <cell r="L35" t="str">
            <v>3.</v>
          </cell>
          <cell r="N35" t="str">
            <v>Agregat Kasar</v>
          </cell>
          <cell r="O35" t="str">
            <v>(M03)</v>
          </cell>
          <cell r="P35" t="str">
            <v>M3</v>
          </cell>
          <cell r="Q35">
            <v>0.74545454545454537</v>
          </cell>
          <cell r="R35">
            <v>129811.18917272033</v>
          </cell>
          <cell r="U35">
            <v>96768.341019664236</v>
          </cell>
        </row>
        <row r="36">
          <cell r="A36" t="str">
            <v>III.</v>
          </cell>
          <cell r="C36" t="str">
            <v>PEMAKAIAN BAHAN, ALAT DAN TENAGA</v>
          </cell>
          <cell r="L36" t="str">
            <v>4.</v>
          </cell>
          <cell r="N36" t="str">
            <v>Kayu Perancah</v>
          </cell>
          <cell r="O36" t="str">
            <v>(M19)</v>
          </cell>
          <cell r="P36" t="str">
            <v>M3</v>
          </cell>
          <cell r="Q36">
            <v>0.1</v>
          </cell>
          <cell r="R36">
            <v>1750000</v>
          </cell>
          <cell r="U36">
            <v>175000</v>
          </cell>
        </row>
        <row r="37">
          <cell r="L37" t="str">
            <v>5.</v>
          </cell>
          <cell r="N37" t="str">
            <v>Paku</v>
          </cell>
          <cell r="O37" t="str">
            <v>(M18)</v>
          </cell>
          <cell r="P37" t="str">
            <v>Kg</v>
          </cell>
          <cell r="Q37">
            <v>1</v>
          </cell>
          <cell r="R37">
            <v>8000</v>
          </cell>
          <cell r="U37">
            <v>8000</v>
          </cell>
        </row>
        <row r="38">
          <cell r="A38" t="str">
            <v xml:space="preserve">   1.</v>
          </cell>
          <cell r="C38" t="str">
            <v>BAHAN</v>
          </cell>
        </row>
        <row r="39">
          <cell r="A39" t="str">
            <v>1.a.</v>
          </cell>
          <cell r="C39" t="str">
            <v>Semen (PC)          =</v>
          </cell>
          <cell r="D39" t="str">
            <v>{(Sm x D1/D2)} x 1000} x 1.025</v>
          </cell>
          <cell r="G39" t="str">
            <v>(M12)</v>
          </cell>
          <cell r="H39">
            <v>393.59999999999997</v>
          </cell>
          <cell r="I39" t="str">
            <v>Kg</v>
          </cell>
          <cell r="Q39" t="str">
            <v xml:space="preserve">JUMLAH HARGA BAHAN   </v>
          </cell>
          <cell r="U39">
            <v>612483.34101966419</v>
          </cell>
        </row>
        <row r="40">
          <cell r="A40" t="str">
            <v>1.b.</v>
          </cell>
          <cell r="C40" t="str">
            <v>Pasir Beton           =</v>
          </cell>
          <cell r="D40" t="str">
            <v>{(Ps x D1) : D3} x 1.025</v>
          </cell>
          <cell r="G40" t="str">
            <v>(M01)</v>
          </cell>
          <cell r="H40">
            <v>0.46124999999999994</v>
          </cell>
          <cell r="I40" t="str">
            <v>M3</v>
          </cell>
        </row>
        <row r="41">
          <cell r="A41" t="str">
            <v>1.c.</v>
          </cell>
          <cell r="C41" t="str">
            <v>Agregat  Kasar      =</v>
          </cell>
          <cell r="D41" t="str">
            <v>{(Kr x D1) : D4} x 1.025</v>
          </cell>
          <cell r="G41" t="str">
            <v>(M03)</v>
          </cell>
          <cell r="H41">
            <v>0.74545454545454537</v>
          </cell>
          <cell r="I41" t="str">
            <v>M3</v>
          </cell>
          <cell r="L41" t="str">
            <v>C.</v>
          </cell>
          <cell r="N41" t="str">
            <v>PERALATAN</v>
          </cell>
        </row>
        <row r="42">
          <cell r="A42" t="str">
            <v>1.d.</v>
          </cell>
          <cell r="C42" t="str">
            <v>Kayu Perancah dan/atau Bekisting</v>
          </cell>
          <cell r="G42" t="str">
            <v>(M19)</v>
          </cell>
          <cell r="H42">
            <v>0.1</v>
          </cell>
          <cell r="I42" t="str">
            <v>M3</v>
          </cell>
        </row>
        <row r="43">
          <cell r="A43" t="str">
            <v>1.e.</v>
          </cell>
          <cell r="C43" t="str">
            <v>Paku</v>
          </cell>
          <cell r="G43" t="str">
            <v>(M18)</v>
          </cell>
          <cell r="H43">
            <v>1</v>
          </cell>
          <cell r="I43" t="str">
            <v>Kg</v>
          </cell>
          <cell r="L43" t="str">
            <v>1.</v>
          </cell>
          <cell r="N43" t="str">
            <v>Conc. Mixer</v>
          </cell>
          <cell r="O43" t="str">
            <v>(E06)</v>
          </cell>
          <cell r="P43" t="str">
            <v>jam</v>
          </cell>
          <cell r="Q43">
            <v>0.44176706827309237</v>
          </cell>
          <cell r="R43">
            <v>32737.557845433257</v>
          </cell>
          <cell r="U43">
            <v>14462.374951797825</v>
          </cell>
        </row>
        <row r="44">
          <cell r="L44" t="str">
            <v>2.</v>
          </cell>
          <cell r="N44" t="str">
            <v>Water Tanker</v>
          </cell>
          <cell r="O44" t="str">
            <v>(E23)</v>
          </cell>
          <cell r="P44" t="str">
            <v>jam</v>
          </cell>
          <cell r="Q44">
            <v>5.334939759036144E-2</v>
          </cell>
          <cell r="R44">
            <v>103282.85552722917</v>
          </cell>
          <cell r="U44">
            <v>5510.0781237900082</v>
          </cell>
        </row>
        <row r="45">
          <cell r="A45" t="str">
            <v>2.</v>
          </cell>
          <cell r="C45" t="str">
            <v>ALAT</v>
          </cell>
          <cell r="L45" t="str">
            <v>3.</v>
          </cell>
          <cell r="N45" t="str">
            <v>Con. Vibrator</v>
          </cell>
          <cell r="O45" t="str">
            <v>(E20)</v>
          </cell>
          <cell r="P45" t="str">
            <v>jam</v>
          </cell>
          <cell r="Q45">
            <v>0.44176706827309237</v>
          </cell>
          <cell r="R45">
            <v>30489.10932084309</v>
          </cell>
          <cell r="U45">
            <v>13469.084438926666</v>
          </cell>
        </row>
        <row r="46">
          <cell r="A46" t="str">
            <v>2.a.</v>
          </cell>
          <cell r="C46" t="str">
            <v>CONCRETE MIXER</v>
          </cell>
          <cell r="G46" t="str">
            <v>(E06)</v>
          </cell>
          <cell r="L46" t="str">
            <v>4.</v>
          </cell>
          <cell r="N46" t="str">
            <v>Alat Bantu</v>
          </cell>
          <cell r="P46" t="str">
            <v>Ls</v>
          </cell>
          <cell r="Q46">
            <v>1</v>
          </cell>
          <cell r="R46">
            <v>250</v>
          </cell>
          <cell r="U46">
            <v>250</v>
          </cell>
        </row>
        <row r="47">
          <cell r="C47" t="str">
            <v>Kapasitas Alat</v>
          </cell>
          <cell r="G47" t="str">
            <v>V</v>
          </cell>
          <cell r="H47">
            <v>500</v>
          </cell>
          <cell r="I47" t="str">
            <v>liter</v>
          </cell>
        </row>
        <row r="48">
          <cell r="C48" t="str">
            <v>Faktor Efisiensi Alat</v>
          </cell>
          <cell r="G48" t="str">
            <v>Fa</v>
          </cell>
          <cell r="H48">
            <v>0.83</v>
          </cell>
          <cell r="I48" t="str">
            <v>-</v>
          </cell>
        </row>
        <row r="49">
          <cell r="C49" t="str">
            <v>Waktu siklus   :</v>
          </cell>
          <cell r="D49" t="str">
            <v>(T1 + T2 + T3 + T4)</v>
          </cell>
          <cell r="G49" t="str">
            <v>Ts</v>
          </cell>
        </row>
        <row r="50">
          <cell r="C50" t="str">
            <v>-  Memuat</v>
          </cell>
          <cell r="G50" t="str">
            <v>T1</v>
          </cell>
          <cell r="H50">
            <v>4</v>
          </cell>
          <cell r="I50" t="str">
            <v>menit</v>
          </cell>
        </row>
        <row r="51">
          <cell r="C51" t="str">
            <v>-  Mengaduk</v>
          </cell>
          <cell r="G51" t="str">
            <v>T2</v>
          </cell>
          <cell r="H51">
            <v>2</v>
          </cell>
          <cell r="I51" t="str">
            <v>menit</v>
          </cell>
          <cell r="Q51" t="str">
            <v xml:space="preserve">JUMLAH HARGA PERALATAN   </v>
          </cell>
          <cell r="U51">
            <v>33691.537514514501</v>
          </cell>
        </row>
        <row r="52">
          <cell r="C52" t="str">
            <v>-  Menuang</v>
          </cell>
          <cell r="G52" t="str">
            <v>T3</v>
          </cell>
          <cell r="H52">
            <v>3</v>
          </cell>
          <cell r="I52" t="str">
            <v>menit</v>
          </cell>
        </row>
        <row r="53">
          <cell r="C53" t="str">
            <v>-  Tunggu, dll.</v>
          </cell>
          <cell r="G53" t="str">
            <v>T4</v>
          </cell>
          <cell r="H53">
            <v>2</v>
          </cell>
          <cell r="I53" t="str">
            <v>menit</v>
          </cell>
          <cell r="L53" t="str">
            <v>D.</v>
          </cell>
          <cell r="N53" t="str">
            <v>JUMLAH HARGA TENAGA, BAHAN DAN PERALATAN  ( A + B + C )</v>
          </cell>
          <cell r="U53">
            <v>679875.39488529752</v>
          </cell>
        </row>
        <row r="54">
          <cell r="G54" t="str">
            <v>Ts</v>
          </cell>
          <cell r="H54">
            <v>11</v>
          </cell>
          <cell r="I54" t="str">
            <v>menit</v>
          </cell>
          <cell r="L54" t="str">
            <v>E.</v>
          </cell>
          <cell r="N54" t="str">
            <v>OVERHEAD &amp; PROFIT</v>
          </cell>
          <cell r="P54">
            <v>10</v>
          </cell>
          <cell r="Q54" t="str">
            <v>%  x  D</v>
          </cell>
          <cell r="U54">
            <v>67987.539488529757</v>
          </cell>
        </row>
        <row r="55">
          <cell r="L55" t="str">
            <v>F.</v>
          </cell>
          <cell r="N55" t="str">
            <v>HARGA SATUAN PEKERJAAN  ( D + E )</v>
          </cell>
          <cell r="U55">
            <v>747862.9343738273</v>
          </cell>
        </row>
        <row r="56">
          <cell r="C56" t="str">
            <v>Kap. Prod. / jam  =</v>
          </cell>
          <cell r="D56" t="str">
            <v>V x Fa x 60</v>
          </cell>
          <cell r="G56" t="str">
            <v>Q1</v>
          </cell>
          <cell r="H56">
            <v>2.2636363636363637</v>
          </cell>
          <cell r="I56" t="str">
            <v>M3</v>
          </cell>
          <cell r="L56" t="str">
            <v>Catatan :</v>
          </cell>
        </row>
        <row r="57">
          <cell r="D57" t="str">
            <v>1000 x Ts</v>
          </cell>
          <cell r="L57">
            <v>1</v>
          </cell>
          <cell r="N57" t="str">
            <v>Satuan dapat berdasarkan atas jam operasi untuk Tenaga Kerja dan Peralatan, volume dan/atau ukuran</v>
          </cell>
        </row>
        <row r="58">
          <cell r="N58" t="str">
            <v>berat untuk bahan-bahan.</v>
          </cell>
        </row>
        <row r="59">
          <cell r="C59" t="str">
            <v>Koefisien Alat / M3</v>
          </cell>
          <cell r="D59" t="str">
            <v xml:space="preserve">  =   1  :  Q1</v>
          </cell>
          <cell r="G59" t="str">
            <v>(E06)</v>
          </cell>
          <cell r="H59">
            <v>0.44176706827309237</v>
          </cell>
          <cell r="I59" t="str">
            <v>jam</v>
          </cell>
          <cell r="L59">
            <v>2</v>
          </cell>
          <cell r="N59" t="str">
            <v>Kuantitas satuan adalah kuantitas setiap komponen untuk menyelesaikan satu satuan pekerjaan dari nomor</v>
          </cell>
        </row>
        <row r="60">
          <cell r="N60" t="str">
            <v>mata pembayaran harga satuan yang disampaikan peserta lelang tidak dapat diubah, kecuali persyaratan.</v>
          </cell>
        </row>
        <row r="61">
          <cell r="N61" t="str">
            <v>Ayat 13, 4 dari instruksi kepada Peserta Lelang.</v>
          </cell>
        </row>
        <row r="62">
          <cell r="J62" t="str">
            <v>Berlanjut ke hal. berikut.</v>
          </cell>
          <cell r="L62">
            <v>3</v>
          </cell>
          <cell r="N62" t="str">
            <v>Biaya satuan untuk peralatan sudah termasuk bahan bakar, bahan habis dipakai dan operator.</v>
          </cell>
        </row>
        <row r="63">
          <cell r="A63" t="str">
            <v>ITEM PEMBAYARAN NO.</v>
          </cell>
          <cell r="D63" t="str">
            <v>:  7.1 (5)</v>
          </cell>
          <cell r="J63" t="str">
            <v>Analisa EI-715</v>
          </cell>
        </row>
        <row r="64">
          <cell r="A64" t="str">
            <v>JENIS PEKERJAAN</v>
          </cell>
          <cell r="D64" t="str">
            <v>:  Beton K-250</v>
          </cell>
        </row>
        <row r="65">
          <cell r="A65" t="str">
            <v>SATUAN PEMBAYARAN</v>
          </cell>
          <cell r="D65" t="str">
            <v>:  M3</v>
          </cell>
          <cell r="H65" t="str">
            <v xml:space="preserve">        URAIAN ANALISA HARGA SATUAN</v>
          </cell>
        </row>
        <row r="66">
          <cell r="J66" t="str">
            <v>Lanjutan</v>
          </cell>
        </row>
        <row r="68">
          <cell r="A68" t="str">
            <v>No.</v>
          </cell>
          <cell r="C68" t="str">
            <v>U R A I A N</v>
          </cell>
          <cell r="G68" t="str">
            <v>KODE</v>
          </cell>
          <cell r="H68" t="str">
            <v>KOEF.</v>
          </cell>
          <cell r="I68" t="str">
            <v>SATUAN</v>
          </cell>
          <cell r="J68" t="str">
            <v>KETERANGAN</v>
          </cell>
        </row>
        <row r="71">
          <cell r="A71" t="str">
            <v>2.b.</v>
          </cell>
          <cell r="C71" t="str">
            <v>WATER TANK TRUCK</v>
          </cell>
          <cell r="G71" t="str">
            <v>(E23)</v>
          </cell>
        </row>
        <row r="72">
          <cell r="C72" t="str">
            <v>Volume Tanki Air</v>
          </cell>
          <cell r="G72" t="str">
            <v>V</v>
          </cell>
          <cell r="H72">
            <v>4</v>
          </cell>
          <cell r="I72" t="str">
            <v>M3</v>
          </cell>
        </row>
        <row r="73">
          <cell r="C73" t="str">
            <v>Kebutuhan air / M3 beton</v>
          </cell>
          <cell r="G73" t="str">
            <v>Wc</v>
          </cell>
          <cell r="H73">
            <v>0.17711999999999997</v>
          </cell>
          <cell r="I73" t="str">
            <v>M3</v>
          </cell>
        </row>
        <row r="74">
          <cell r="C74" t="str">
            <v>Faktor Efiesiensi Alat</v>
          </cell>
          <cell r="G74" t="str">
            <v>Fa</v>
          </cell>
          <cell r="H74">
            <v>0.83</v>
          </cell>
          <cell r="I74" t="str">
            <v>-</v>
          </cell>
        </row>
        <row r="75">
          <cell r="C75" t="str">
            <v>Pengisian Tanki / jam</v>
          </cell>
          <cell r="G75" t="str">
            <v>n</v>
          </cell>
          <cell r="H75">
            <v>1</v>
          </cell>
          <cell r="I75" t="str">
            <v>kali</v>
          </cell>
        </row>
        <row r="77">
          <cell r="C77" t="str">
            <v>Kap. Prod. / jam  =</v>
          </cell>
          <cell r="D77" t="str">
            <v>V x Fa x n</v>
          </cell>
          <cell r="G77" t="str">
            <v>Q2</v>
          </cell>
          <cell r="H77">
            <v>18.74435411020777</v>
          </cell>
          <cell r="I77" t="str">
            <v>M3</v>
          </cell>
        </row>
        <row r="78">
          <cell r="D78" t="str">
            <v>Wc</v>
          </cell>
        </row>
        <row r="80">
          <cell r="C80" t="str">
            <v>Koefisien Alat / M3</v>
          </cell>
          <cell r="D80" t="str">
            <v xml:space="preserve">  =   1  :  Q2</v>
          </cell>
          <cell r="G80" t="str">
            <v>(E23)</v>
          </cell>
          <cell r="H80">
            <v>5.334939759036144E-2</v>
          </cell>
          <cell r="I80" t="str">
            <v>jam</v>
          </cell>
        </row>
        <row r="82">
          <cell r="A82" t="str">
            <v>2.c.</v>
          </cell>
          <cell r="C82" t="str">
            <v>CONCRETE VIBRATOR</v>
          </cell>
          <cell r="G82" t="str">
            <v>(E20)</v>
          </cell>
        </row>
        <row r="83">
          <cell r="C83" t="str">
            <v>Kebutuhan Alat Penggetar Beton ini disesuaikan dengan</v>
          </cell>
        </row>
        <row r="84">
          <cell r="C84" t="str">
            <v>kapasitas produksi Alat Pencampur (Concrete Mixer)</v>
          </cell>
        </row>
        <row r="86">
          <cell r="C86" t="str">
            <v>Kap. Prod. / jam  =</v>
          </cell>
          <cell r="D86" t="str">
            <v>Kap. Prod./jam  Alat Concrete Mixer</v>
          </cell>
          <cell r="G86" t="str">
            <v>Q3</v>
          </cell>
          <cell r="H86">
            <v>2.2636363636363637</v>
          </cell>
          <cell r="I86" t="str">
            <v>M3</v>
          </cell>
        </row>
        <row r="88">
          <cell r="C88" t="str">
            <v>Koefisien Alat / M3</v>
          </cell>
          <cell r="D88" t="str">
            <v xml:space="preserve">  =   1  :  Q3</v>
          </cell>
          <cell r="G88" t="str">
            <v>(E20)</v>
          </cell>
          <cell r="H88">
            <v>0.44176706827309237</v>
          </cell>
          <cell r="I88" t="str">
            <v>jam</v>
          </cell>
        </row>
        <row r="90">
          <cell r="A90" t="str">
            <v>2.c.</v>
          </cell>
          <cell r="C90" t="str">
            <v>ALAT BANTU</v>
          </cell>
        </row>
        <row r="91">
          <cell r="C91" t="str">
            <v>Diperlukan  :</v>
          </cell>
        </row>
        <row r="92">
          <cell r="C92" t="str">
            <v>- Sekop</v>
          </cell>
          <cell r="D92" t="str">
            <v>=  2  buah</v>
          </cell>
        </row>
        <row r="93">
          <cell r="C93" t="str">
            <v>- Pacul</v>
          </cell>
          <cell r="D93" t="str">
            <v>=  2  buah</v>
          </cell>
        </row>
        <row r="94">
          <cell r="C94" t="str">
            <v>- Sendok Semen</v>
          </cell>
          <cell r="D94" t="str">
            <v>=  2  buah</v>
          </cell>
        </row>
        <row r="95">
          <cell r="C95" t="str">
            <v>- Ember Cor</v>
          </cell>
          <cell r="D95" t="str">
            <v>=  6  buah</v>
          </cell>
        </row>
        <row r="96">
          <cell r="C96" t="str">
            <v>- Gerobak Dorong</v>
          </cell>
          <cell r="D96" t="str">
            <v>=  2  buah</v>
          </cell>
        </row>
        <row r="98">
          <cell r="A98" t="str">
            <v>3.</v>
          </cell>
          <cell r="C98" t="str">
            <v>TENAGA</v>
          </cell>
        </row>
        <row r="99">
          <cell r="C99" t="str">
            <v>Produksi Beton dalam 1 hari</v>
          </cell>
          <cell r="E99" t="str">
            <v>=  Tk x Q1</v>
          </cell>
          <cell r="G99" t="str">
            <v>Qt</v>
          </cell>
          <cell r="H99">
            <v>15.845454545454546</v>
          </cell>
          <cell r="I99" t="str">
            <v>M3</v>
          </cell>
        </row>
        <row r="101">
          <cell r="C101" t="str">
            <v>Kebutuhan tenaga :</v>
          </cell>
          <cell r="D101" t="str">
            <v>- Mandor</v>
          </cell>
          <cell r="G101" t="str">
            <v>M</v>
          </cell>
          <cell r="H101">
            <v>1</v>
          </cell>
          <cell r="I101" t="str">
            <v>orang</v>
          </cell>
        </row>
        <row r="102">
          <cell r="D102" t="str">
            <v>- Tukang</v>
          </cell>
          <cell r="G102" t="str">
            <v>Tb</v>
          </cell>
          <cell r="H102">
            <v>4</v>
          </cell>
          <cell r="I102" t="str">
            <v>orang</v>
          </cell>
        </row>
        <row r="103">
          <cell r="D103" t="str">
            <v>- Pekerja</v>
          </cell>
          <cell r="G103" t="str">
            <v>P</v>
          </cell>
          <cell r="H103">
            <v>12</v>
          </cell>
          <cell r="I103" t="str">
            <v>orang</v>
          </cell>
        </row>
        <row r="105">
          <cell r="C105" t="str">
            <v>Koefisien Tenaga / M3   :</v>
          </cell>
        </row>
        <row r="106">
          <cell r="D106" t="str">
            <v>-  Mandor</v>
          </cell>
          <cell r="E106" t="str">
            <v>= (Tk x M) : Qt</v>
          </cell>
          <cell r="G106" t="str">
            <v>(L03)</v>
          </cell>
          <cell r="H106">
            <v>0.44176706827309237</v>
          </cell>
          <cell r="I106" t="str">
            <v>jam</v>
          </cell>
        </row>
        <row r="107">
          <cell r="D107" t="str">
            <v>-  Tukang</v>
          </cell>
          <cell r="E107" t="str">
            <v>= (Tk x Tb) : Qt</v>
          </cell>
          <cell r="G107" t="str">
            <v>(L02)</v>
          </cell>
          <cell r="H107">
            <v>1.7670682730923695</v>
          </cell>
          <cell r="I107" t="str">
            <v>jam</v>
          </cell>
        </row>
        <row r="108">
          <cell r="D108" t="str">
            <v>-  Pekerja</v>
          </cell>
          <cell r="E108" t="str">
            <v>= (Tk x P) : Qt</v>
          </cell>
          <cell r="G108" t="str">
            <v>(L01)</v>
          </cell>
          <cell r="H108">
            <v>5.3012048192771086</v>
          </cell>
          <cell r="I108" t="str">
            <v>jam</v>
          </cell>
        </row>
        <row r="111">
          <cell r="A111" t="str">
            <v>4.</v>
          </cell>
          <cell r="C111" t="str">
            <v>HARGA DASAR SATUAN UPAH, BAHAN DAN ALAT</v>
          </cell>
        </row>
        <row r="112">
          <cell r="C112" t="str">
            <v>Lihat lampiran.</v>
          </cell>
        </row>
        <row r="121">
          <cell r="J121" t="str">
            <v>Berlanjut ke hal. berikut.</v>
          </cell>
        </row>
        <row r="122">
          <cell r="A122" t="str">
            <v>ITEM PEMBAYARAN NO.</v>
          </cell>
          <cell r="D122" t="str">
            <v>:  7.1 (5)</v>
          </cell>
          <cell r="J122" t="str">
            <v>Analisa EI-715</v>
          </cell>
        </row>
        <row r="123">
          <cell r="A123" t="str">
            <v>JENIS PEKERJAAN</v>
          </cell>
          <cell r="D123" t="str">
            <v>:  Beton K-250</v>
          </cell>
        </row>
        <row r="124">
          <cell r="A124" t="str">
            <v>SATUAN PEMBAYARAN</v>
          </cell>
          <cell r="D124" t="str">
            <v>:  M3</v>
          </cell>
          <cell r="H124" t="str">
            <v xml:space="preserve">        URAIAN ANALISA HARGA SATUAN</v>
          </cell>
        </row>
        <row r="125">
          <cell r="J125" t="str">
            <v>Lanjutan</v>
          </cell>
        </row>
        <row r="127">
          <cell r="A127" t="str">
            <v>No.</v>
          </cell>
          <cell r="C127" t="str">
            <v>U R A I A N</v>
          </cell>
          <cell r="G127" t="str">
            <v>KODE</v>
          </cell>
          <cell r="H127" t="str">
            <v>KOEF.</v>
          </cell>
          <cell r="I127" t="str">
            <v>SATUAN</v>
          </cell>
          <cell r="J127" t="str">
            <v>KETERANGAN</v>
          </cell>
        </row>
        <row r="130">
          <cell r="A130" t="str">
            <v>5.</v>
          </cell>
          <cell r="C130" t="str">
            <v>ANALISA HARGA SATUAN PEKERJAAN</v>
          </cell>
        </row>
        <row r="131">
          <cell r="C131" t="str">
            <v>Lihat perhitungan dalam LAMPIRAN 2 PENAWARAN</v>
          </cell>
        </row>
        <row r="132">
          <cell r="C132" t="str">
            <v>PEREKEMAN ANALISA MASING-MASING HARGA</v>
          </cell>
        </row>
        <row r="133">
          <cell r="C133" t="str">
            <v>SATUAN.</v>
          </cell>
        </row>
        <row r="134">
          <cell r="C134" t="str">
            <v>Didapat Harga Satuan Pekerjaan :</v>
          </cell>
        </row>
        <row r="136">
          <cell r="C136" t="str">
            <v xml:space="preserve">Rp.  </v>
          </cell>
          <cell r="D136">
            <v>747862.9343738273</v>
          </cell>
          <cell r="E136" t="str">
            <v xml:space="preserve"> / M3</v>
          </cell>
        </row>
        <row r="139">
          <cell r="A139" t="str">
            <v>6.</v>
          </cell>
          <cell r="C139" t="str">
            <v>MASA PELAKSANAAN YANG DIPERLUKAN</v>
          </cell>
        </row>
        <row r="140">
          <cell r="C140" t="str">
            <v>Masa Pelaksanaan :</v>
          </cell>
          <cell r="D140" t="str">
            <v>. . . . . . . . . . . .</v>
          </cell>
        </row>
        <row r="142">
          <cell r="A142" t="str">
            <v>7.</v>
          </cell>
          <cell r="C142" t="str">
            <v>VOLUME PEKERJAAN YANG DIPERLUKAN</v>
          </cell>
        </row>
        <row r="143">
          <cell r="C143" t="str">
            <v>Volume pekerjaan  :</v>
          </cell>
          <cell r="D143">
            <v>0</v>
          </cell>
          <cell r="E143" t="str">
            <v>M3</v>
          </cell>
        </row>
        <row r="181">
          <cell r="A181" t="str">
            <v>ITEM PEMBAYARAN NO.</v>
          </cell>
          <cell r="D181" t="str">
            <v>:  7.1 (6)</v>
          </cell>
          <cell r="J181" t="str">
            <v>Analisa EI-716</v>
          </cell>
          <cell r="T181" t="str">
            <v>Analisa EI-716</v>
          </cell>
        </row>
        <row r="182">
          <cell r="A182" t="str">
            <v>JENIS PEKERJAAN</v>
          </cell>
          <cell r="D182" t="str">
            <v>:  Beton K-175</v>
          </cell>
        </row>
        <row r="183">
          <cell r="A183" t="str">
            <v>SATUAN PEMBAYARAN</v>
          </cell>
          <cell r="D183" t="str">
            <v>:  M3</v>
          </cell>
          <cell r="H183" t="str">
            <v xml:space="preserve">        URAIAN ANALISA HARGA SATUAN</v>
          </cell>
          <cell r="L183" t="str">
            <v>LAMPIRAN 2 PENAWARAN</v>
          </cell>
        </row>
        <row r="184">
          <cell r="L184" t="str">
            <v>ANALISA HARGA SATUAN MATA PEMBAYARAN UTAMA</v>
          </cell>
        </row>
        <row r="185">
          <cell r="L185" t="str">
            <v xml:space="preserve">                                                                                                            </v>
          </cell>
        </row>
        <row r="186">
          <cell r="A186" t="str">
            <v>No.</v>
          </cell>
          <cell r="C186" t="str">
            <v>U R A I A N</v>
          </cell>
          <cell r="G186" t="str">
            <v>KODE</v>
          </cell>
          <cell r="H186" t="str">
            <v>KOEF.</v>
          </cell>
          <cell r="I186" t="str">
            <v>SATUAN</v>
          </cell>
          <cell r="J186" t="str">
            <v>KETERANGAN</v>
          </cell>
        </row>
        <row r="188">
          <cell r="L188" t="str">
            <v>NAMA PENAWAR</v>
          </cell>
          <cell r="O188" t="str">
            <v>: PT. Mitra Perdana</v>
          </cell>
        </row>
        <row r="189">
          <cell r="A189" t="str">
            <v>I.</v>
          </cell>
          <cell r="C189" t="str">
            <v>ASUMSI</v>
          </cell>
          <cell r="L189" t="str">
            <v>NAMA PAKET/NO.PAKET</v>
          </cell>
          <cell r="O189" t="str">
            <v>: Pembangunan Jalan Lipat Kajang - Lae Paris (P.026)/BANG-07C</v>
          </cell>
        </row>
        <row r="190">
          <cell r="A190">
            <v>1</v>
          </cell>
          <cell r="C190" t="str">
            <v>Menggunakan alat (cara mekanik)</v>
          </cell>
          <cell r="L190" t="str">
            <v>NO. MATA PEMBAYARAN</v>
          </cell>
          <cell r="O190" t="str">
            <v>:  7.1 (6)</v>
          </cell>
        </row>
        <row r="191">
          <cell r="A191">
            <v>2</v>
          </cell>
          <cell r="C191" t="str">
            <v>Lokasi pekerjaan : sepanjang jalan</v>
          </cell>
          <cell r="L191" t="str">
            <v>JENIS PEKERJAAN</v>
          </cell>
          <cell r="O191" t="str">
            <v>:  Beton K-175</v>
          </cell>
        </row>
        <row r="192">
          <cell r="A192">
            <v>3</v>
          </cell>
          <cell r="C192" t="str">
            <v>Bahan dasar (batu, pasir dan semen) diterima</v>
          </cell>
          <cell r="L192" t="str">
            <v>SATUAN PEMBAYARAN</v>
          </cell>
          <cell r="O192" t="str">
            <v>:  M3</v>
          </cell>
        </row>
        <row r="193">
          <cell r="C193" t="str">
            <v>seluruhnya di lokasi pekerjaan</v>
          </cell>
          <cell r="L193" t="str">
            <v>KUANTITAS PEKERJAAN =</v>
          </cell>
          <cell r="O193">
            <v>7500</v>
          </cell>
        </row>
        <row r="194">
          <cell r="A194">
            <v>4</v>
          </cell>
          <cell r="C194" t="str">
            <v>Jarak rata-rata Base camp ke lokasi pekerjaan</v>
          </cell>
          <cell r="G194" t="str">
            <v>L</v>
          </cell>
          <cell r="H194">
            <v>23.5</v>
          </cell>
          <cell r="I194" t="str">
            <v>KM</v>
          </cell>
          <cell r="L194" t="str">
            <v>PRODUKSI / JAM =</v>
          </cell>
          <cell r="O194">
            <v>0</v>
          </cell>
        </row>
        <row r="195">
          <cell r="A195">
            <v>5</v>
          </cell>
          <cell r="C195" t="str">
            <v>Jam kerja efektif per-hari</v>
          </cell>
          <cell r="G195" t="str">
            <v>Tk</v>
          </cell>
          <cell r="H195">
            <v>7</v>
          </cell>
          <cell r="I195" t="str">
            <v>jam</v>
          </cell>
        </row>
        <row r="196">
          <cell r="A196">
            <v>6</v>
          </cell>
          <cell r="C196" t="str">
            <v>Kadar Semen Minimum (Spesifikasi)</v>
          </cell>
          <cell r="G196" t="str">
            <v>Ks</v>
          </cell>
          <cell r="H196">
            <v>300</v>
          </cell>
          <cell r="I196" t="str">
            <v>Kg/M3</v>
          </cell>
        </row>
        <row r="197">
          <cell r="A197">
            <v>7</v>
          </cell>
          <cell r="C197" t="str">
            <v>Faktor kembang susut campuran</v>
          </cell>
          <cell r="G197" t="str">
            <v>fks</v>
          </cell>
          <cell r="H197">
            <v>2.5</v>
          </cell>
          <cell r="I197" t="str">
            <v>%</v>
          </cell>
          <cell r="Q197" t="str">
            <v>PERKIRAAN</v>
          </cell>
          <cell r="R197" t="str">
            <v>HARGA</v>
          </cell>
          <cell r="S197" t="str">
            <v>JUMLAH</v>
          </cell>
        </row>
        <row r="198">
          <cell r="A198">
            <v>8</v>
          </cell>
          <cell r="C198" t="str">
            <v>Perbandingan Air/Semen Maksimum (Spesifikasi)</v>
          </cell>
          <cell r="G198" t="str">
            <v>Wcr</v>
          </cell>
          <cell r="H198">
            <v>0.56999999999999995</v>
          </cell>
          <cell r="I198" t="str">
            <v>-</v>
          </cell>
          <cell r="L198" t="str">
            <v>NO.</v>
          </cell>
          <cell r="N198" t="str">
            <v>KOMPONEN</v>
          </cell>
          <cell r="P198" t="str">
            <v>SATUAN</v>
          </cell>
          <cell r="Q198" t="str">
            <v>KUANTITAS</v>
          </cell>
          <cell r="R198" t="str">
            <v>SATUAN</v>
          </cell>
          <cell r="S198" t="str">
            <v>HARGA</v>
          </cell>
        </row>
        <row r="199">
          <cell r="A199">
            <v>9</v>
          </cell>
          <cell r="C199" t="str">
            <v>Perbandingan Camp.</v>
          </cell>
          <cell r="D199">
            <v>1</v>
          </cell>
          <cell r="E199" t="str">
            <v>:  Semen</v>
          </cell>
          <cell r="G199" t="str">
            <v>Sm</v>
          </cell>
          <cell r="H199">
            <v>15.384615384615385</v>
          </cell>
          <cell r="I199" t="str">
            <v>%</v>
          </cell>
          <cell r="J199" t="str">
            <v xml:space="preserve"> Berdasarkan</v>
          </cell>
          <cell r="R199" t="str">
            <v>(Rp.)</v>
          </cell>
          <cell r="S199" t="str">
            <v>(Rp.)</v>
          </cell>
        </row>
        <row r="200">
          <cell r="D200">
            <v>2</v>
          </cell>
          <cell r="E200" t="str">
            <v>:  Pasir</v>
          </cell>
          <cell r="G200" t="str">
            <v>Ps</v>
          </cell>
          <cell r="H200">
            <v>30.76923076923077</v>
          </cell>
          <cell r="I200" t="str">
            <v>%</v>
          </cell>
          <cell r="J200" t="str">
            <v xml:space="preserve"> JMF &amp; sesuai</v>
          </cell>
        </row>
        <row r="201">
          <cell r="A201" t="str">
            <v xml:space="preserve"> </v>
          </cell>
          <cell r="D201">
            <v>3.5</v>
          </cell>
          <cell r="E201" t="str">
            <v>:  Agregat Kasar</v>
          </cell>
          <cell r="G201" t="str">
            <v>Kr</v>
          </cell>
          <cell r="H201">
            <v>53.846153846153847</v>
          </cell>
          <cell r="I201" t="str">
            <v>%</v>
          </cell>
          <cell r="J201" t="str">
            <v xml:space="preserve"> dgn Spesifikasi</v>
          </cell>
        </row>
        <row r="202">
          <cell r="A202">
            <v>10</v>
          </cell>
          <cell r="C202" t="str">
            <v>Berat Jenis Material :</v>
          </cell>
          <cell r="L202" t="str">
            <v>A.</v>
          </cell>
          <cell r="N202" t="str">
            <v>TENAGA</v>
          </cell>
        </row>
        <row r="203">
          <cell r="C203" t="str">
            <v>-  Beton</v>
          </cell>
          <cell r="G203" t="str">
            <v>D1</v>
          </cell>
          <cell r="H203">
            <v>2.4</v>
          </cell>
          <cell r="I203" t="str">
            <v>T/M3</v>
          </cell>
        </row>
        <row r="204">
          <cell r="C204" t="str">
            <v>-  Semen</v>
          </cell>
          <cell r="G204" t="str">
            <v>D2</v>
          </cell>
          <cell r="H204">
            <v>1.25</v>
          </cell>
          <cell r="I204" t="str">
            <v>T/M3</v>
          </cell>
          <cell r="L204" t="str">
            <v>1.</v>
          </cell>
          <cell r="N204" t="str">
            <v>Pekerja</v>
          </cell>
          <cell r="O204" t="str">
            <v>(L01)</v>
          </cell>
          <cell r="P204" t="str">
            <v>jam</v>
          </cell>
          <cell r="Q204">
            <v>5.3012048192771086</v>
          </cell>
          <cell r="R204">
            <v>3928.5714285714284</v>
          </cell>
          <cell r="U204">
            <v>20826.161790017213</v>
          </cell>
        </row>
        <row r="205">
          <cell r="C205" t="str">
            <v>-  Pasir</v>
          </cell>
          <cell r="G205" t="str">
            <v>D3</v>
          </cell>
          <cell r="H205">
            <v>1.6</v>
          </cell>
          <cell r="I205" t="str">
            <v>T/M3</v>
          </cell>
          <cell r="L205" t="str">
            <v>2.</v>
          </cell>
          <cell r="N205" t="str">
            <v>Tukang</v>
          </cell>
          <cell r="O205" t="str">
            <v>(L02)</v>
          </cell>
          <cell r="P205" t="str">
            <v>jam</v>
          </cell>
          <cell r="Q205">
            <v>1.7670682730923695</v>
          </cell>
          <cell r="R205">
            <v>5928.5714285714284</v>
          </cell>
          <cell r="U205">
            <v>10476.190476190475</v>
          </cell>
        </row>
        <row r="206">
          <cell r="C206" t="str">
            <v>-  Agregat Kasar</v>
          </cell>
          <cell r="G206" t="str">
            <v>D4</v>
          </cell>
          <cell r="H206">
            <v>1.65</v>
          </cell>
          <cell r="I206" t="str">
            <v>T/M3</v>
          </cell>
          <cell r="L206" t="str">
            <v>3.</v>
          </cell>
          <cell r="N206" t="str">
            <v>Mandor</v>
          </cell>
          <cell r="O206" t="str">
            <v>(L03)</v>
          </cell>
          <cell r="P206" t="str">
            <v>jam</v>
          </cell>
          <cell r="Q206">
            <v>0.44176706827309237</v>
          </cell>
          <cell r="R206">
            <v>5428.5714285714284</v>
          </cell>
          <cell r="U206">
            <v>2398.1640849110727</v>
          </cell>
        </row>
        <row r="208">
          <cell r="A208" t="str">
            <v>II.</v>
          </cell>
          <cell r="C208" t="str">
            <v>URUTAN KERJA</v>
          </cell>
          <cell r="Q208" t="str">
            <v xml:space="preserve">JUMLAH HARGA TENAGA   </v>
          </cell>
          <cell r="U208">
            <v>33700.516351118757</v>
          </cell>
        </row>
        <row r="209">
          <cell r="A209">
            <v>1</v>
          </cell>
          <cell r="C209" t="str">
            <v>Semen, pasir, batu kerikil dan air dicampur dan diaduk</v>
          </cell>
        </row>
        <row r="210">
          <cell r="C210" t="str">
            <v>menjadi beton dengan menggunakan Concrete Mixer</v>
          </cell>
          <cell r="L210" t="str">
            <v>B.</v>
          </cell>
          <cell r="N210" t="str">
            <v>BAHAN</v>
          </cell>
        </row>
        <row r="211">
          <cell r="A211">
            <v>2</v>
          </cell>
          <cell r="C211" t="str">
            <v>Beton di-cor ke dalam bekisting yang telah disiapkan</v>
          </cell>
        </row>
        <row r="212">
          <cell r="A212">
            <v>3</v>
          </cell>
          <cell r="C212" t="str">
            <v>Penyelesaian dan perapihan setelah pemasangan</v>
          </cell>
          <cell r="L212" t="str">
            <v>1.</v>
          </cell>
          <cell r="N212" t="str">
            <v>Semen</v>
          </cell>
          <cell r="O212" t="str">
            <v>(M12)</v>
          </cell>
          <cell r="P212" t="str">
            <v>Kg</v>
          </cell>
          <cell r="Q212">
            <v>302.76923076923077</v>
          </cell>
          <cell r="R212">
            <v>775</v>
          </cell>
          <cell r="U212">
            <v>234646.15384615384</v>
          </cell>
        </row>
        <row r="213">
          <cell r="L213" t="str">
            <v>2.</v>
          </cell>
          <cell r="N213" t="str">
            <v>Pasir</v>
          </cell>
          <cell r="O213" t="str">
            <v>(M01)</v>
          </cell>
          <cell r="P213" t="str">
            <v>M3</v>
          </cell>
          <cell r="Q213">
            <v>0.47307692307692306</v>
          </cell>
          <cell r="R213">
            <v>60000</v>
          </cell>
          <cell r="U213">
            <v>28384.615384615383</v>
          </cell>
        </row>
        <row r="214">
          <cell r="A214" t="str">
            <v>III.</v>
          </cell>
          <cell r="C214" t="str">
            <v>PEMAKAIAN BAHAN, ALAT DAN TENAGA</v>
          </cell>
          <cell r="L214" t="str">
            <v>3.</v>
          </cell>
          <cell r="N214" t="str">
            <v>Agregat Kasar</v>
          </cell>
          <cell r="O214" t="str">
            <v>(M03)</v>
          </cell>
          <cell r="P214" t="str">
            <v>M3</v>
          </cell>
          <cell r="Q214">
            <v>0.80279720279720268</v>
          </cell>
          <cell r="R214">
            <v>129811.18917272033</v>
          </cell>
          <cell r="U214">
            <v>104212.05955963841</v>
          </cell>
        </row>
        <row r="215">
          <cell r="L215" t="str">
            <v>4.</v>
          </cell>
          <cell r="N215" t="str">
            <v>Kayu Perancah</v>
          </cell>
          <cell r="O215" t="str">
            <v>(M19.a)</v>
          </cell>
          <cell r="P215" t="str">
            <v>M3</v>
          </cell>
          <cell r="Q215">
            <v>7.4999999999999997E-2</v>
          </cell>
          <cell r="R215">
            <v>1700000</v>
          </cell>
          <cell r="U215">
            <v>127500</v>
          </cell>
        </row>
        <row r="216">
          <cell r="A216" t="str">
            <v xml:space="preserve">   1.</v>
          </cell>
          <cell r="C216" t="str">
            <v>BAHAN</v>
          </cell>
          <cell r="L216" t="str">
            <v>5.</v>
          </cell>
          <cell r="N216" t="str">
            <v>Paku</v>
          </cell>
          <cell r="O216" t="str">
            <v>(M18)</v>
          </cell>
          <cell r="P216" t="str">
            <v>Kg</v>
          </cell>
          <cell r="Q216">
            <v>0.5</v>
          </cell>
          <cell r="R216">
            <v>8000</v>
          </cell>
          <cell r="U216">
            <v>4000</v>
          </cell>
        </row>
        <row r="217">
          <cell r="A217" t="str">
            <v>1.a.</v>
          </cell>
          <cell r="C217" t="str">
            <v>Semen (PC)          =</v>
          </cell>
          <cell r="D217" t="str">
            <v>{(Sm x D1/D2)} x 1000} x 1.025</v>
          </cell>
          <cell r="G217" t="str">
            <v>(M12)</v>
          </cell>
          <cell r="H217">
            <v>302.76923076923077</v>
          </cell>
          <cell r="I217" t="str">
            <v>Kg</v>
          </cell>
        </row>
        <row r="218">
          <cell r="A218" t="str">
            <v>1.b.</v>
          </cell>
          <cell r="C218" t="str">
            <v>Pasir Beton           =</v>
          </cell>
          <cell r="D218" t="str">
            <v>{(Ps x D1) : D3} x 1.05</v>
          </cell>
          <cell r="G218" t="str">
            <v>(M01)</v>
          </cell>
          <cell r="H218">
            <v>0.47307692307692306</v>
          </cell>
          <cell r="I218" t="str">
            <v>M3</v>
          </cell>
          <cell r="J218">
            <v>756.92307692307691</v>
          </cell>
          <cell r="Q218" t="str">
            <v xml:space="preserve">JUMLAH HARGA BAHAN   </v>
          </cell>
          <cell r="U218">
            <v>498742.82879040763</v>
          </cell>
        </row>
        <row r="219">
          <cell r="A219" t="str">
            <v>1.c.</v>
          </cell>
          <cell r="C219" t="str">
            <v>Agregat  Kasar     =</v>
          </cell>
          <cell r="D219" t="str">
            <v>{(Kr x D1) : D4} x 1.35</v>
          </cell>
          <cell r="G219" t="str">
            <v>(M03)</v>
          </cell>
          <cell r="H219">
            <v>0.80279720279720268</v>
          </cell>
          <cell r="I219" t="str">
            <v>M3</v>
          </cell>
          <cell r="J219">
            <v>1324.6153846153843</v>
          </cell>
        </row>
        <row r="220">
          <cell r="A220" t="str">
            <v>1.d.</v>
          </cell>
          <cell r="C220" t="str">
            <v>Kayu Perancah dan/atau Bekisting</v>
          </cell>
          <cell r="G220" t="str">
            <v>(M19)</v>
          </cell>
          <cell r="H220">
            <v>7.4999999999999997E-2</v>
          </cell>
          <cell r="I220" t="str">
            <v>M3</v>
          </cell>
          <cell r="L220" t="str">
            <v>C.</v>
          </cell>
          <cell r="N220" t="str">
            <v>PERALATAN</v>
          </cell>
        </row>
        <row r="221">
          <cell r="A221" t="str">
            <v>1.e.</v>
          </cell>
          <cell r="C221" t="str">
            <v>Paku</v>
          </cell>
          <cell r="G221" t="str">
            <v>(M18)</v>
          </cell>
          <cell r="H221">
            <v>0.5</v>
          </cell>
          <cell r="I221" t="str">
            <v>Kg</v>
          </cell>
        </row>
        <row r="222">
          <cell r="L222" t="str">
            <v>1.</v>
          </cell>
          <cell r="N222" t="str">
            <v>Conc. Mixer</v>
          </cell>
          <cell r="O222" t="str">
            <v>(E06)</v>
          </cell>
          <cell r="P222" t="str">
            <v>jam</v>
          </cell>
          <cell r="Q222">
            <v>0.44176706827309237</v>
          </cell>
          <cell r="R222">
            <v>32737.557845433257</v>
          </cell>
          <cell r="U222">
            <v>14462.374951797825</v>
          </cell>
        </row>
        <row r="223">
          <cell r="A223" t="str">
            <v>2.</v>
          </cell>
          <cell r="C223" t="str">
            <v>ALAT</v>
          </cell>
          <cell r="L223" t="str">
            <v>2.</v>
          </cell>
          <cell r="N223" t="str">
            <v>Water Tanker</v>
          </cell>
          <cell r="O223" t="str">
            <v>(E23)</v>
          </cell>
          <cell r="P223" t="str">
            <v>jam</v>
          </cell>
          <cell r="Q223">
            <v>5.1981464318813723E-2</v>
          </cell>
          <cell r="R223">
            <v>103282.85552722917</v>
          </cell>
          <cell r="U223">
            <v>5368.794069333856</v>
          </cell>
        </row>
        <row r="224">
          <cell r="A224" t="str">
            <v>2.a.</v>
          </cell>
          <cell r="C224" t="str">
            <v>CONCRETE MIXER</v>
          </cell>
          <cell r="G224" t="str">
            <v>(E06)</v>
          </cell>
          <cell r="L224" t="str">
            <v>3.</v>
          </cell>
          <cell r="N224" t="str">
            <v>Con. Vibrator</v>
          </cell>
          <cell r="O224" t="str">
            <v>(E20)</v>
          </cell>
          <cell r="P224" t="str">
            <v>jam</v>
          </cell>
          <cell r="Q224">
            <v>0.44176706827309237</v>
          </cell>
          <cell r="R224">
            <v>30489.10932084309</v>
          </cell>
          <cell r="U224">
            <v>13469.084438926666</v>
          </cell>
        </row>
        <row r="225">
          <cell r="C225" t="str">
            <v>Kapasitas Alat</v>
          </cell>
          <cell r="G225" t="str">
            <v>V</v>
          </cell>
          <cell r="H225">
            <v>500</v>
          </cell>
          <cell r="I225" t="str">
            <v>liter</v>
          </cell>
          <cell r="L225" t="str">
            <v>4.</v>
          </cell>
          <cell r="N225" t="str">
            <v>Alat Bantu</v>
          </cell>
          <cell r="P225" t="str">
            <v>Ls</v>
          </cell>
          <cell r="Q225">
            <v>1</v>
          </cell>
          <cell r="R225">
            <v>600</v>
          </cell>
          <cell r="U225">
            <v>600</v>
          </cell>
        </row>
        <row r="226">
          <cell r="C226" t="str">
            <v>Faktor Efisiensi Alat</v>
          </cell>
          <cell r="G226" t="str">
            <v>Fa</v>
          </cell>
          <cell r="H226">
            <v>0.83</v>
          </cell>
          <cell r="I226" t="str">
            <v>-</v>
          </cell>
          <cell r="L226" t="str">
            <v>5.</v>
          </cell>
        </row>
        <row r="227">
          <cell r="C227" t="str">
            <v>Waktu siklus   :</v>
          </cell>
          <cell r="D227" t="str">
            <v>(T1 + T2 + T3 + T4)</v>
          </cell>
          <cell r="G227" t="str">
            <v>Ts</v>
          </cell>
        </row>
        <row r="228">
          <cell r="C228" t="str">
            <v>-  Memuat</v>
          </cell>
          <cell r="G228" t="str">
            <v>T1</v>
          </cell>
          <cell r="H228">
            <v>4</v>
          </cell>
          <cell r="I228" t="str">
            <v>menit</v>
          </cell>
        </row>
        <row r="229">
          <cell r="C229" t="str">
            <v>-  Mengaduk</v>
          </cell>
          <cell r="G229" t="str">
            <v>T2</v>
          </cell>
          <cell r="H229">
            <v>2</v>
          </cell>
          <cell r="I229" t="str">
            <v>menit</v>
          </cell>
        </row>
        <row r="230">
          <cell r="C230" t="str">
            <v>-  Menuang</v>
          </cell>
          <cell r="G230" t="str">
            <v>T3</v>
          </cell>
          <cell r="H230">
            <v>3</v>
          </cell>
          <cell r="I230" t="str">
            <v>menit</v>
          </cell>
          <cell r="Q230" t="str">
            <v xml:space="preserve">JUMLAH HARGA PERALATAN   </v>
          </cell>
          <cell r="U230">
            <v>33900.253460058346</v>
          </cell>
        </row>
        <row r="231">
          <cell r="C231" t="str">
            <v>-  Tunggu, dll.</v>
          </cell>
          <cell r="G231" t="str">
            <v>T4</v>
          </cell>
          <cell r="H231">
            <v>2</v>
          </cell>
          <cell r="I231" t="str">
            <v>menit</v>
          </cell>
        </row>
        <row r="232">
          <cell r="G232" t="str">
            <v>Ts</v>
          </cell>
          <cell r="H232">
            <v>11</v>
          </cell>
          <cell r="I232" t="str">
            <v>menit</v>
          </cell>
          <cell r="L232" t="str">
            <v>D.</v>
          </cell>
          <cell r="N232" t="str">
            <v>JUMLAH HARGA TENAGA, BAHAN DAN PERALATAN  ( A + B + C )</v>
          </cell>
          <cell r="U232">
            <v>566343.59860158479</v>
          </cell>
        </row>
        <row r="233">
          <cell r="L233" t="str">
            <v>E.</v>
          </cell>
          <cell r="N233" t="str">
            <v>OVERHEAD &amp; PROFIT</v>
          </cell>
          <cell r="P233">
            <v>10</v>
          </cell>
          <cell r="Q233" t="str">
            <v>%  x  D</v>
          </cell>
          <cell r="U233">
            <v>56634.359860158482</v>
          </cell>
        </row>
        <row r="234">
          <cell r="C234" t="str">
            <v>Kap. Prod. / jam  =</v>
          </cell>
          <cell r="D234" t="str">
            <v>V x Fa x 60</v>
          </cell>
          <cell r="G234" t="str">
            <v>Q1</v>
          </cell>
          <cell r="H234">
            <v>2.2636363636363637</v>
          </cell>
          <cell r="I234" t="str">
            <v>M3/jam</v>
          </cell>
          <cell r="L234" t="str">
            <v>F.</v>
          </cell>
          <cell r="N234" t="str">
            <v>HARGA SATUAN PEKERJAAN  ( D + E )</v>
          </cell>
          <cell r="U234">
            <v>622977.95846174331</v>
          </cell>
        </row>
        <row r="235">
          <cell r="D235" t="str">
            <v>1000 x Ts</v>
          </cell>
          <cell r="L235" t="str">
            <v>Catatan :</v>
          </cell>
        </row>
        <row r="236">
          <cell r="L236">
            <v>1</v>
          </cell>
          <cell r="N236" t="str">
            <v>Satuan dapat berdasarkan atas jam operasi untuk Tenaga Kerja dan Peralatan, volume dan/atau ukuran</v>
          </cell>
        </row>
        <row r="237">
          <cell r="C237" t="str">
            <v>Koefisien Alat / M3</v>
          </cell>
          <cell r="D237" t="str">
            <v xml:space="preserve">  =   1  :  Q1</v>
          </cell>
          <cell r="G237" t="str">
            <v>(E06)</v>
          </cell>
          <cell r="H237">
            <v>0.44176706827309237</v>
          </cell>
          <cell r="I237" t="str">
            <v>jam</v>
          </cell>
          <cell r="N237" t="str">
            <v>berat untuk bahan-bahan.</v>
          </cell>
        </row>
        <row r="238">
          <cell r="L238">
            <v>2</v>
          </cell>
          <cell r="N238" t="str">
            <v>Kuantitas satuan adalah kuantitas setiap komponen untuk menyelesaikan satu satuan pekerjaan dari nomor</v>
          </cell>
        </row>
        <row r="239">
          <cell r="N239" t="str">
            <v>mata pembayaran harga satuan yang disampaikan peserta lelang tidak dapat diubah, kecuali persyaratan.</v>
          </cell>
        </row>
        <row r="240">
          <cell r="N240" t="str">
            <v>Ayat 13, 4 dari instruksi kepada Peserta Lelang.</v>
          </cell>
        </row>
        <row r="241">
          <cell r="J241" t="str">
            <v>Berlanjut ke hal. berikut.</v>
          </cell>
          <cell r="L241">
            <v>3</v>
          </cell>
          <cell r="N241" t="str">
            <v>Biaya satuan untuk peralatan sudah termasuk bahan bakar, bahan habis dipakai dan operator.</v>
          </cell>
        </row>
        <row r="242">
          <cell r="A242" t="str">
            <v>ITEM PEMBAYARAN NO.</v>
          </cell>
          <cell r="D242" t="str">
            <v>:  7.1 (6)</v>
          </cell>
          <cell r="J242" t="str">
            <v>Analisa EI-716</v>
          </cell>
        </row>
        <row r="243">
          <cell r="A243" t="str">
            <v>JENIS PEKERJAAN</v>
          </cell>
          <cell r="D243" t="str">
            <v>:  Beton K-175</v>
          </cell>
        </row>
        <row r="244">
          <cell r="A244" t="str">
            <v>SATUAN PEMBAYARAN</v>
          </cell>
          <cell r="D244" t="str">
            <v>:  M3</v>
          </cell>
          <cell r="H244" t="str">
            <v xml:space="preserve">        URAIAN ANALISA HARGA SATUAN</v>
          </cell>
        </row>
        <row r="245">
          <cell r="J245" t="str">
            <v>Lanjutan</v>
          </cell>
        </row>
        <row r="247">
          <cell r="A247" t="str">
            <v>No.</v>
          </cell>
          <cell r="C247" t="str">
            <v>U R A I A N</v>
          </cell>
          <cell r="G247" t="str">
            <v>KODE</v>
          </cell>
          <cell r="H247" t="str">
            <v>KOEF.</v>
          </cell>
          <cell r="I247" t="str">
            <v>SATUAN</v>
          </cell>
          <cell r="J247" t="str">
            <v>KETERANGAN</v>
          </cell>
        </row>
        <row r="250">
          <cell r="A250" t="str">
            <v>2.b.</v>
          </cell>
          <cell r="C250" t="str">
            <v>WATER TANK TRUCK</v>
          </cell>
          <cell r="G250" t="str">
            <v>(E23)</v>
          </cell>
        </row>
        <row r="251">
          <cell r="C251" t="str">
            <v>Volume Tanki Air</v>
          </cell>
          <cell r="G251" t="str">
            <v>V</v>
          </cell>
          <cell r="H251">
            <v>4</v>
          </cell>
          <cell r="I251" t="str">
            <v>M3</v>
          </cell>
        </row>
        <row r="252">
          <cell r="C252" t="str">
            <v>Kebutuhan air / M3 beton</v>
          </cell>
          <cell r="G252" t="str">
            <v>Wc</v>
          </cell>
          <cell r="H252">
            <v>0.17257846153846154</v>
          </cell>
          <cell r="I252" t="str">
            <v>M3</v>
          </cell>
        </row>
        <row r="253">
          <cell r="C253" t="str">
            <v>Faktor Efiesiensi Alat</v>
          </cell>
          <cell r="G253" t="str">
            <v>Fa</v>
          </cell>
          <cell r="H253">
            <v>0.83</v>
          </cell>
          <cell r="I253" t="str">
            <v>-</v>
          </cell>
        </row>
        <row r="254">
          <cell r="C254" t="str">
            <v>Pengisian Tanki / jam</v>
          </cell>
          <cell r="G254" t="str">
            <v>n</v>
          </cell>
          <cell r="H254">
            <v>1</v>
          </cell>
          <cell r="I254" t="str">
            <v>kali</v>
          </cell>
        </row>
        <row r="256">
          <cell r="C256" t="str">
            <v>Kap. Prod. / jam  =</v>
          </cell>
          <cell r="D256" t="str">
            <v>V x Fa x n</v>
          </cell>
          <cell r="G256" t="str">
            <v>Q2</v>
          </cell>
          <cell r="H256">
            <v>19.237626586792182</v>
          </cell>
          <cell r="I256" t="str">
            <v>M3</v>
          </cell>
        </row>
        <row r="257">
          <cell r="D257" t="str">
            <v>Wc</v>
          </cell>
        </row>
        <row r="259">
          <cell r="C259" t="str">
            <v>Koefisien Alat / M3</v>
          </cell>
          <cell r="D259" t="str">
            <v xml:space="preserve">  =   1  :  Q2</v>
          </cell>
          <cell r="G259" t="str">
            <v>(E23)</v>
          </cell>
          <cell r="H259">
            <v>5.1981464318813723E-2</v>
          </cell>
          <cell r="I259" t="str">
            <v>jam</v>
          </cell>
        </row>
        <row r="261">
          <cell r="A261" t="str">
            <v>2.c.</v>
          </cell>
          <cell r="C261" t="str">
            <v>CONCRETE VIBRATOR</v>
          </cell>
          <cell r="G261" t="str">
            <v>(E20)</v>
          </cell>
        </row>
        <row r="262">
          <cell r="C262" t="str">
            <v>Kebutuhan Alat Penggetar Beton ini disesuaikan dgn</v>
          </cell>
        </row>
        <row r="263">
          <cell r="C263" t="str">
            <v>kapasitas produksi Alat Pencampur (Concrete Mixer)</v>
          </cell>
        </row>
        <row r="265">
          <cell r="C265" t="str">
            <v>Kap. Prod. / jam  =</v>
          </cell>
          <cell r="D265" t="str">
            <v>Kap. Prod./jam Concrete Mixer</v>
          </cell>
          <cell r="G265" t="str">
            <v>Q3</v>
          </cell>
          <cell r="H265">
            <v>2.2636363636363637</v>
          </cell>
          <cell r="I265" t="str">
            <v>M3</v>
          </cell>
        </row>
        <row r="267">
          <cell r="C267" t="str">
            <v>Koefisien Alat / M3</v>
          </cell>
          <cell r="D267" t="str">
            <v xml:space="preserve">  =   1  :  Q3</v>
          </cell>
          <cell r="G267" t="str">
            <v>(E20)</v>
          </cell>
          <cell r="H267">
            <v>0.44176706827309237</v>
          </cell>
          <cell r="I267" t="str">
            <v>jam</v>
          </cell>
        </row>
        <row r="269">
          <cell r="A269" t="str">
            <v>2.d.</v>
          </cell>
          <cell r="C269" t="str">
            <v>CONCRETTE PUMP</v>
          </cell>
          <cell r="G269" t="str">
            <v>(E06)</v>
          </cell>
        </row>
        <row r="270">
          <cell r="C270" t="str">
            <v>Kapasitas Alat</v>
          </cell>
          <cell r="G270" t="str">
            <v>V</v>
          </cell>
          <cell r="H270">
            <v>8</v>
          </cell>
          <cell r="I270" t="str">
            <v>M3</v>
          </cell>
        </row>
        <row r="271">
          <cell r="C271" t="str">
            <v>Faktor Efisiensi Alat</v>
          </cell>
          <cell r="G271" t="str">
            <v>Fa</v>
          </cell>
          <cell r="H271">
            <v>0.83</v>
          </cell>
          <cell r="I271" t="str">
            <v>-</v>
          </cell>
        </row>
        <row r="273">
          <cell r="C273" t="str">
            <v>Kap. Prod. / jam  =</v>
          </cell>
          <cell r="D273" t="str">
            <v>Kap. Prod./jam Concrete Mixer</v>
          </cell>
          <cell r="G273" t="str">
            <v>Q4</v>
          </cell>
          <cell r="H273">
            <v>2.2636363636363637</v>
          </cell>
          <cell r="I273" t="str">
            <v>M3</v>
          </cell>
        </row>
        <row r="275">
          <cell r="C275" t="str">
            <v>Koefisien Alat / M3</v>
          </cell>
          <cell r="D275" t="str">
            <v xml:space="preserve">  =   1  :  Q4</v>
          </cell>
          <cell r="G275" t="str">
            <v>(E28)</v>
          </cell>
          <cell r="H275">
            <v>0.44176706827309237</v>
          </cell>
          <cell r="I275" t="str">
            <v>jam</v>
          </cell>
        </row>
        <row r="277">
          <cell r="A277" t="str">
            <v>2.c.</v>
          </cell>
          <cell r="C277" t="str">
            <v>ALAT BANTU</v>
          </cell>
        </row>
        <row r="278">
          <cell r="C278" t="str">
            <v>Diperlukan  :</v>
          </cell>
        </row>
        <row r="279">
          <cell r="C279" t="str">
            <v>- Sekop</v>
          </cell>
          <cell r="D279" t="str">
            <v>=  2  buah</v>
          </cell>
        </row>
        <row r="280">
          <cell r="C280" t="str">
            <v>- Pacul</v>
          </cell>
          <cell r="D280" t="str">
            <v>=  2  buah</v>
          </cell>
        </row>
        <row r="281">
          <cell r="C281" t="str">
            <v>- Sendok Semen</v>
          </cell>
          <cell r="D281" t="str">
            <v>=  2  buah</v>
          </cell>
        </row>
        <row r="282">
          <cell r="C282" t="str">
            <v>- Ember Cor</v>
          </cell>
          <cell r="D282" t="str">
            <v>=  6  buah</v>
          </cell>
        </row>
        <row r="283">
          <cell r="C283" t="str">
            <v>- Gerobak Dorong</v>
          </cell>
          <cell r="D283" t="str">
            <v>=  2  buah</v>
          </cell>
        </row>
        <row r="285">
          <cell r="A285" t="str">
            <v>3.</v>
          </cell>
          <cell r="C285" t="str">
            <v>TENAGA</v>
          </cell>
        </row>
        <row r="286">
          <cell r="C286" t="str">
            <v>Produksi Beton dalam 1 hari</v>
          </cell>
          <cell r="E286" t="str">
            <v>=  Tk x Q1</v>
          </cell>
          <cell r="G286" t="str">
            <v>Qt</v>
          </cell>
          <cell r="H286">
            <v>15.845454545454546</v>
          </cell>
          <cell r="I286" t="str">
            <v>M3</v>
          </cell>
        </row>
        <row r="288">
          <cell r="C288" t="str">
            <v>Kebutuhan tenaga :</v>
          </cell>
          <cell r="D288" t="str">
            <v>- Mandor</v>
          </cell>
          <cell r="G288" t="str">
            <v>M</v>
          </cell>
          <cell r="H288">
            <v>1</v>
          </cell>
          <cell r="I288" t="str">
            <v>orang</v>
          </cell>
        </row>
        <row r="289">
          <cell r="D289" t="str">
            <v>- Tukang</v>
          </cell>
          <cell r="G289" t="str">
            <v>Tb</v>
          </cell>
          <cell r="H289">
            <v>4</v>
          </cell>
          <cell r="I289" t="str">
            <v>orang</v>
          </cell>
        </row>
        <row r="290">
          <cell r="D290" t="str">
            <v>- Pekerja</v>
          </cell>
          <cell r="G290" t="str">
            <v>P</v>
          </cell>
          <cell r="H290">
            <v>12</v>
          </cell>
          <cell r="I290" t="str">
            <v>orang</v>
          </cell>
        </row>
        <row r="292">
          <cell r="C292" t="str">
            <v>Koefisien Tenaga / M3   :</v>
          </cell>
        </row>
        <row r="293">
          <cell r="D293" t="str">
            <v>-  Mandor</v>
          </cell>
          <cell r="E293" t="str">
            <v>= (Tk x M) : Qt</v>
          </cell>
          <cell r="G293" t="str">
            <v>(L03)</v>
          </cell>
          <cell r="H293">
            <v>0.44176706827309237</v>
          </cell>
          <cell r="I293" t="str">
            <v>jam</v>
          </cell>
        </row>
        <row r="294">
          <cell r="D294" t="str">
            <v>-  Tukang</v>
          </cell>
          <cell r="E294" t="str">
            <v>= (Tk x Tb) : Qt</v>
          </cell>
          <cell r="G294" t="str">
            <v>(L02)</v>
          </cell>
          <cell r="H294">
            <v>1.7670682730923695</v>
          </cell>
          <cell r="I294" t="str">
            <v>jam</v>
          </cell>
        </row>
        <row r="295">
          <cell r="D295" t="str">
            <v>-  Pekerja</v>
          </cell>
          <cell r="E295" t="str">
            <v>= (Tk x P) : Qt</v>
          </cell>
          <cell r="G295" t="str">
            <v>(L01)</v>
          </cell>
          <cell r="H295">
            <v>5.3012048192771086</v>
          </cell>
          <cell r="I295" t="str">
            <v>jam</v>
          </cell>
        </row>
        <row r="298">
          <cell r="A298" t="str">
            <v>4.</v>
          </cell>
          <cell r="C298" t="str">
            <v>HARGA DASAR SATUAN UPAH, BAHAN DAN ALAT</v>
          </cell>
        </row>
        <row r="299">
          <cell r="C299" t="str">
            <v>Lihat lampiran.</v>
          </cell>
        </row>
        <row r="301">
          <cell r="J301" t="str">
            <v>Berlanjut ke hal. berikut.</v>
          </cell>
        </row>
        <row r="302">
          <cell r="A302" t="str">
            <v>ITEM PEMBAYARAN NO.</v>
          </cell>
          <cell r="D302" t="str">
            <v>:  7.1 (6)</v>
          </cell>
          <cell r="J302" t="str">
            <v>Analisa EI-716</v>
          </cell>
        </row>
        <row r="303">
          <cell r="A303" t="str">
            <v>JENIS PEKERJAAN</v>
          </cell>
          <cell r="D303" t="str">
            <v>:  Beton K-175</v>
          </cell>
        </row>
        <row r="304">
          <cell r="A304" t="str">
            <v>SATUAN PEMBAYARAN</v>
          </cell>
          <cell r="D304" t="str">
            <v>:  M3</v>
          </cell>
          <cell r="H304" t="str">
            <v xml:space="preserve">        URAIAN ANALISA HARGA SATUAN</v>
          </cell>
        </row>
        <row r="305">
          <cell r="J305" t="str">
            <v>Lanjutan</v>
          </cell>
        </row>
        <row r="307">
          <cell r="A307" t="str">
            <v>No.</v>
          </cell>
          <cell r="C307" t="str">
            <v>U R A I A N</v>
          </cell>
          <cell r="G307" t="str">
            <v>KODE</v>
          </cell>
          <cell r="H307" t="str">
            <v>KOEF.</v>
          </cell>
          <cell r="I307" t="str">
            <v>SATUAN</v>
          </cell>
          <cell r="J307" t="str">
            <v>KETERANGAN</v>
          </cell>
        </row>
        <row r="310">
          <cell r="A310" t="str">
            <v>5.</v>
          </cell>
          <cell r="C310" t="str">
            <v>ANALISA HARGA SATUAN PEKERJAAN</v>
          </cell>
        </row>
        <row r="311">
          <cell r="C311" t="str">
            <v>Lihat perhitungan dalam LAMPIRAN 2 PENAWARAN</v>
          </cell>
        </row>
        <row r="312">
          <cell r="C312" t="str">
            <v>PEREKEMAN ANALISA MASING-MASING HARGA</v>
          </cell>
        </row>
        <row r="313">
          <cell r="C313" t="str">
            <v>SATUAN.</v>
          </cell>
        </row>
        <row r="314">
          <cell r="C314" t="str">
            <v>Didapat Harga Satuan Pekerjaan :</v>
          </cell>
        </row>
        <row r="316">
          <cell r="C316" t="str">
            <v xml:space="preserve">Rp.  </v>
          </cell>
          <cell r="D316">
            <v>622977.95846174331</v>
          </cell>
          <cell r="E316" t="str">
            <v xml:space="preserve"> / M3</v>
          </cell>
        </row>
        <row r="319">
          <cell r="A319" t="str">
            <v>6.</v>
          </cell>
          <cell r="C319" t="str">
            <v>MASA PELAKSANAAN YANG DIPERLUKAN</v>
          </cell>
        </row>
        <row r="320">
          <cell r="C320" t="str">
            <v>Masa Pelaksanaan :</v>
          </cell>
          <cell r="D320" t="str">
            <v>. . . . . . . . . . . .</v>
          </cell>
        </row>
        <row r="322">
          <cell r="A322" t="str">
            <v>7.</v>
          </cell>
          <cell r="C322" t="str">
            <v>VOLUME PEKERJAAN YANG DIPERLUKAN</v>
          </cell>
        </row>
        <row r="323">
          <cell r="C323" t="str">
            <v>Volume pekerjaan  :</v>
          </cell>
          <cell r="D323">
            <v>0</v>
          </cell>
          <cell r="E323" t="str">
            <v>M3</v>
          </cell>
        </row>
        <row r="362">
          <cell r="A362" t="str">
            <v>ITEM PEMBAYARAN NO.</v>
          </cell>
          <cell r="D362" t="str">
            <v>:  7.1 (7)</v>
          </cell>
          <cell r="J362" t="str">
            <v>Analisa EI-717</v>
          </cell>
          <cell r="T362" t="str">
            <v>Analisa EI-717</v>
          </cell>
        </row>
        <row r="363">
          <cell r="A363" t="str">
            <v>JENIS PEKERJAAN</v>
          </cell>
          <cell r="D363" t="str">
            <v>:  Beton Siklop K-175</v>
          </cell>
        </row>
        <row r="364">
          <cell r="A364" t="str">
            <v>SATUAN PEMBAYARAN</v>
          </cell>
          <cell r="D364" t="str">
            <v>:  M3</v>
          </cell>
          <cell r="H364" t="str">
            <v xml:space="preserve">        URAIAN ANALISA HARGA SATUAN</v>
          </cell>
          <cell r="L364" t="str">
            <v>LAMPIRAN 2 PENAWARAN</v>
          </cell>
        </row>
        <row r="365">
          <cell r="L365" t="str">
            <v>ANALISA HARGA SATUAN MATA PEMBAYARAN UTAMA</v>
          </cell>
        </row>
        <row r="366">
          <cell r="L366" t="str">
            <v xml:space="preserve">                                                                                                            </v>
          </cell>
        </row>
        <row r="367">
          <cell r="A367" t="str">
            <v>No.</v>
          </cell>
          <cell r="C367" t="str">
            <v>U R A I A N</v>
          </cell>
          <cell r="G367" t="str">
            <v>KODE</v>
          </cell>
          <cell r="H367" t="str">
            <v>KOEF.</v>
          </cell>
          <cell r="I367" t="str">
            <v>SATUAN</v>
          </cell>
          <cell r="J367" t="str">
            <v>KETERANGAN</v>
          </cell>
        </row>
        <row r="369">
          <cell r="L369" t="str">
            <v>NAMA PENAWAR</v>
          </cell>
          <cell r="O369" t="str">
            <v>: PT. Mitra Perdana</v>
          </cell>
        </row>
        <row r="370">
          <cell r="A370" t="str">
            <v>I.</v>
          </cell>
          <cell r="C370" t="str">
            <v>ASUMSI</v>
          </cell>
          <cell r="L370" t="str">
            <v>NAMA PAKET/NO.PAKET</v>
          </cell>
          <cell r="O370" t="str">
            <v>: Pembangunan Jalan Lipat Kajang - Lae Paris (P.026)/BANG-07C</v>
          </cell>
        </row>
        <row r="371">
          <cell r="A371">
            <v>1</v>
          </cell>
          <cell r="C371" t="str">
            <v>Menggunakan alat (cara mekanik)</v>
          </cell>
          <cell r="L371" t="str">
            <v>NO. MATA PEMBAYARAN</v>
          </cell>
          <cell r="O371" t="str">
            <v>:  7.1 (7)</v>
          </cell>
        </row>
        <row r="372">
          <cell r="A372">
            <v>2</v>
          </cell>
          <cell r="C372" t="str">
            <v>Lokasi pekerjaan : sepanjang jalan</v>
          </cell>
          <cell r="L372" t="str">
            <v>JENIS PEKERJAAN</v>
          </cell>
          <cell r="O372" t="str">
            <v>:  Beton Siklop K-175</v>
          </cell>
        </row>
        <row r="373">
          <cell r="A373">
            <v>3</v>
          </cell>
          <cell r="C373" t="str">
            <v>Bahan dasar (batu, pasir dan semen) diterima</v>
          </cell>
          <cell r="L373" t="str">
            <v>SATUAN PEMBAYARAN</v>
          </cell>
          <cell r="O373" t="str">
            <v>:  M3</v>
          </cell>
        </row>
        <row r="374">
          <cell r="C374" t="str">
            <v>seluruhnya di lokasi pekerjaan</v>
          </cell>
          <cell r="L374" t="str">
            <v>KUANTITAS PEKERJAAN =</v>
          </cell>
          <cell r="O374">
            <v>7500</v>
          </cell>
        </row>
        <row r="375">
          <cell r="A375">
            <v>4</v>
          </cell>
          <cell r="C375" t="str">
            <v>Jarak rata-rata Base camp ke lokasi pekerjaan</v>
          </cell>
          <cell r="G375" t="str">
            <v>L</v>
          </cell>
          <cell r="H375">
            <v>23.5</v>
          </cell>
          <cell r="I375" t="str">
            <v>KM</v>
          </cell>
          <cell r="L375" t="str">
            <v>PRODUKSI / JAM =</v>
          </cell>
          <cell r="O375">
            <v>0</v>
          </cell>
        </row>
        <row r="376">
          <cell r="A376">
            <v>5</v>
          </cell>
          <cell r="C376" t="str">
            <v>Jam kerja efektif per-hari</v>
          </cell>
          <cell r="G376" t="str">
            <v>Tk</v>
          </cell>
          <cell r="H376">
            <v>7</v>
          </cell>
          <cell r="I376" t="str">
            <v>jam</v>
          </cell>
        </row>
        <row r="377">
          <cell r="A377">
            <v>6</v>
          </cell>
          <cell r="C377" t="str">
            <v>Kadar Semen Minimum (Spesifikasi)</v>
          </cell>
          <cell r="G377" t="str">
            <v>Ks</v>
          </cell>
          <cell r="H377">
            <v>300</v>
          </cell>
          <cell r="I377" t="str">
            <v>Kg/M3</v>
          </cell>
          <cell r="J377" t="str">
            <v xml:space="preserve"> K-175</v>
          </cell>
        </row>
        <row r="378">
          <cell r="A378">
            <v>7</v>
          </cell>
          <cell r="C378" t="str">
            <v>Faktor kembang susut campuran</v>
          </cell>
          <cell r="G378" t="str">
            <v>fks</v>
          </cell>
          <cell r="H378">
            <v>2.5</v>
          </cell>
          <cell r="I378" t="str">
            <v>%</v>
          </cell>
          <cell r="Q378" t="str">
            <v>PERKIRAAN</v>
          </cell>
          <cell r="R378" t="str">
            <v>HARGA</v>
          </cell>
          <cell r="S378" t="str">
            <v>JUMLAH</v>
          </cell>
        </row>
        <row r="379">
          <cell r="A379">
            <v>8</v>
          </cell>
          <cell r="C379" t="str">
            <v>Perbandingan Air/Semen Maksimum (Spesifikasi)</v>
          </cell>
          <cell r="G379" t="str">
            <v>Wcr</v>
          </cell>
          <cell r="H379">
            <v>0.56999999999999995</v>
          </cell>
          <cell r="I379" t="str">
            <v>-</v>
          </cell>
          <cell r="L379" t="str">
            <v>NO.</v>
          </cell>
          <cell r="N379" t="str">
            <v>KOMPONEN</v>
          </cell>
          <cell r="P379" t="str">
            <v>SATUAN</v>
          </cell>
          <cell r="Q379" t="str">
            <v>KUANTITAS</v>
          </cell>
          <cell r="R379" t="str">
            <v>SATUAN</v>
          </cell>
          <cell r="S379" t="str">
            <v>HARGA</v>
          </cell>
        </row>
        <row r="380">
          <cell r="A380">
            <v>9</v>
          </cell>
          <cell r="C380" t="str">
            <v>Perbandingan Camp.</v>
          </cell>
          <cell r="D380">
            <v>1</v>
          </cell>
          <cell r="E380" t="str">
            <v>:  Semen</v>
          </cell>
          <cell r="G380" t="str">
            <v>Sm</v>
          </cell>
          <cell r="H380">
            <v>13.793103448275861</v>
          </cell>
          <cell r="I380" t="str">
            <v>%</v>
          </cell>
          <cell r="J380" t="str">
            <v xml:space="preserve"> Berdasarkan</v>
          </cell>
          <cell r="R380" t="str">
            <v>(Rp.)</v>
          </cell>
          <cell r="S380" t="str">
            <v>(Rp.)</v>
          </cell>
        </row>
        <row r="381">
          <cell r="D381">
            <v>2.25</v>
          </cell>
          <cell r="E381" t="str">
            <v>:  Pasir</v>
          </cell>
          <cell r="G381" t="str">
            <v>Ps</v>
          </cell>
          <cell r="H381">
            <v>31.03448275862069</v>
          </cell>
          <cell r="I381" t="str">
            <v>%</v>
          </cell>
          <cell r="J381" t="str">
            <v xml:space="preserve"> JMF &amp; sesuai</v>
          </cell>
        </row>
        <row r="382">
          <cell r="A382" t="str">
            <v xml:space="preserve"> </v>
          </cell>
          <cell r="D382">
            <v>4</v>
          </cell>
          <cell r="E382" t="str">
            <v>:  Agregat Kasar</v>
          </cell>
          <cell r="G382" t="str">
            <v>Kr</v>
          </cell>
          <cell r="H382">
            <v>55.172413793103445</v>
          </cell>
          <cell r="I382" t="str">
            <v>%</v>
          </cell>
          <cell r="J382" t="str">
            <v xml:space="preserve"> dgn Spesifikasi</v>
          </cell>
        </row>
        <row r="383">
          <cell r="A383">
            <v>10</v>
          </cell>
          <cell r="C383" t="str">
            <v>Berat Jenis Material :</v>
          </cell>
          <cell r="L383" t="str">
            <v>A.</v>
          </cell>
          <cell r="N383" t="str">
            <v>TENAGA</v>
          </cell>
        </row>
        <row r="384">
          <cell r="C384" t="str">
            <v>-  Beton</v>
          </cell>
          <cell r="G384" t="str">
            <v>D1</v>
          </cell>
          <cell r="H384">
            <v>2.4</v>
          </cell>
          <cell r="I384" t="str">
            <v>T/M3</v>
          </cell>
        </row>
        <row r="385">
          <cell r="C385" t="str">
            <v>-  Semen</v>
          </cell>
          <cell r="G385" t="str">
            <v>D2</v>
          </cell>
          <cell r="H385">
            <v>1.25</v>
          </cell>
          <cell r="I385" t="str">
            <v>T/M3</v>
          </cell>
          <cell r="L385" t="str">
            <v>1.</v>
          </cell>
          <cell r="N385" t="str">
            <v>Pekerja</v>
          </cell>
          <cell r="O385" t="str">
            <v>(L01)</v>
          </cell>
          <cell r="P385" t="str">
            <v>jam</v>
          </cell>
          <cell r="Q385">
            <v>5.3012048192771086</v>
          </cell>
          <cell r="R385">
            <v>3928.5714285714284</v>
          </cell>
          <cell r="U385">
            <v>20826.161790017213</v>
          </cell>
        </row>
        <row r="386">
          <cell r="C386" t="str">
            <v>-  Pasir</v>
          </cell>
          <cell r="G386" t="str">
            <v>D3</v>
          </cell>
          <cell r="H386">
            <v>1.6</v>
          </cell>
          <cell r="I386" t="str">
            <v>T/M3</v>
          </cell>
          <cell r="L386" t="str">
            <v>2.</v>
          </cell>
          <cell r="N386" t="str">
            <v>Tukang</v>
          </cell>
          <cell r="O386" t="str">
            <v>(L02)</v>
          </cell>
          <cell r="P386" t="str">
            <v>jam</v>
          </cell>
          <cell r="Q386">
            <v>1.7670682730923695</v>
          </cell>
          <cell r="R386">
            <v>5928.5714285714284</v>
          </cell>
          <cell r="U386">
            <v>10476.190476190475</v>
          </cell>
        </row>
        <row r="387">
          <cell r="C387" t="str">
            <v>-  Agregat Kasar</v>
          </cell>
          <cell r="G387" t="str">
            <v>D4</v>
          </cell>
          <cell r="H387">
            <v>1.65</v>
          </cell>
          <cell r="I387" t="str">
            <v>T/M3</v>
          </cell>
          <cell r="L387" t="str">
            <v>3.</v>
          </cell>
          <cell r="N387" t="str">
            <v>Mandor</v>
          </cell>
          <cell r="O387" t="str">
            <v>(L03)</v>
          </cell>
          <cell r="P387" t="str">
            <v>jam</v>
          </cell>
          <cell r="Q387">
            <v>0.44176706827309237</v>
          </cell>
          <cell r="R387">
            <v>5428.5714285714284</v>
          </cell>
          <cell r="U387">
            <v>2398.1640849110727</v>
          </cell>
        </row>
        <row r="389">
          <cell r="A389" t="str">
            <v>II.</v>
          </cell>
          <cell r="C389" t="str">
            <v>URUTAN KERJA</v>
          </cell>
          <cell r="Q389" t="str">
            <v xml:space="preserve">JUMLAH HARGA TENAGA   </v>
          </cell>
          <cell r="U389">
            <v>33700.516351118757</v>
          </cell>
        </row>
        <row r="390">
          <cell r="A390">
            <v>1</v>
          </cell>
          <cell r="C390" t="str">
            <v>Semen, pasir, batu kerikil dan air dicampur dan diaduk</v>
          </cell>
        </row>
        <row r="391">
          <cell r="C391" t="str">
            <v>menjadi beton dengan menggunakan Concrete Mixer</v>
          </cell>
          <cell r="L391" t="str">
            <v>B.</v>
          </cell>
          <cell r="N391" t="str">
            <v>BAHAN</v>
          </cell>
        </row>
        <row r="392">
          <cell r="A392">
            <v>2</v>
          </cell>
          <cell r="C392" t="str">
            <v>Beton dicor ke dlm bekisting/acuan yang telah disiap-</v>
          </cell>
        </row>
        <row r="393">
          <cell r="C393" t="str">
            <v>kan dan memasukkan batu pecah (batu siklop)</v>
          </cell>
          <cell r="L393" t="str">
            <v>1.</v>
          </cell>
          <cell r="N393" t="str">
            <v>Semen</v>
          </cell>
          <cell r="O393" t="str">
            <v>(M12)</v>
          </cell>
          <cell r="P393" t="str">
            <v>Kg</v>
          </cell>
          <cell r="Q393">
            <v>271.44827586206895</v>
          </cell>
          <cell r="R393">
            <v>775</v>
          </cell>
          <cell r="U393">
            <v>210372.41379310345</v>
          </cell>
        </row>
        <row r="394">
          <cell r="A394">
            <v>3</v>
          </cell>
          <cell r="C394" t="str">
            <v>Penyelesaian dan perapihan setelah pemasangan</v>
          </cell>
          <cell r="L394" t="str">
            <v>2.</v>
          </cell>
          <cell r="N394" t="str">
            <v>Pasir</v>
          </cell>
          <cell r="O394" t="str">
            <v>(M01)</v>
          </cell>
          <cell r="P394" t="str">
            <v>M3</v>
          </cell>
          <cell r="Q394">
            <v>0.47715517241379307</v>
          </cell>
          <cell r="R394">
            <v>60000</v>
          </cell>
          <cell r="U394">
            <v>28629.310344827583</v>
          </cell>
        </row>
        <row r="395">
          <cell r="L395" t="str">
            <v>3.</v>
          </cell>
          <cell r="N395" t="str">
            <v>Agregat Kasar</v>
          </cell>
          <cell r="O395" t="str">
            <v>(M03)</v>
          </cell>
          <cell r="P395" t="str">
            <v>M3</v>
          </cell>
          <cell r="Q395">
            <v>0.57579937304075235</v>
          </cell>
          <cell r="R395">
            <v>129811.18917272033</v>
          </cell>
          <cell r="U395">
            <v>74745.201339326872</v>
          </cell>
        </row>
        <row r="396">
          <cell r="A396" t="str">
            <v>III.</v>
          </cell>
          <cell r="C396" t="str">
            <v>PEMAKAIAN BAHAN, ALAT DAN TENAGA</v>
          </cell>
          <cell r="L396" t="str">
            <v>4.</v>
          </cell>
          <cell r="N396" t="str">
            <v>Batu Belah</v>
          </cell>
          <cell r="O396" t="str">
            <v>(M06)</v>
          </cell>
          <cell r="P396" t="str">
            <v>M3</v>
          </cell>
          <cell r="Q396">
            <v>0.24677115987460813</v>
          </cell>
          <cell r="R396">
            <v>86800</v>
          </cell>
          <cell r="U396">
            <v>21419.736677115987</v>
          </cell>
        </row>
        <row r="397">
          <cell r="L397" t="str">
            <v>5.</v>
          </cell>
          <cell r="N397" t="str">
            <v>Kayu Perancah</v>
          </cell>
          <cell r="O397" t="str">
            <v>(M19)</v>
          </cell>
          <cell r="P397" t="str">
            <v>M3</v>
          </cell>
          <cell r="Q397">
            <v>0.05</v>
          </cell>
          <cell r="R397">
            <v>1750000</v>
          </cell>
          <cell r="U397">
            <v>87500</v>
          </cell>
        </row>
        <row r="398">
          <cell r="A398" t="str">
            <v xml:space="preserve">   1.</v>
          </cell>
          <cell r="C398" t="str">
            <v>BAHAN</v>
          </cell>
          <cell r="L398" t="str">
            <v>6.</v>
          </cell>
          <cell r="N398" t="str">
            <v>Paku</v>
          </cell>
          <cell r="O398" t="str">
            <v>(M18)</v>
          </cell>
          <cell r="P398" t="str">
            <v>Kg</v>
          </cell>
          <cell r="Q398">
            <v>0.4</v>
          </cell>
          <cell r="R398">
            <v>8000</v>
          </cell>
          <cell r="U398">
            <v>3200</v>
          </cell>
        </row>
        <row r="399">
          <cell r="A399" t="str">
            <v>1.a.</v>
          </cell>
          <cell r="C399" t="str">
            <v>Semen (PC)          =</v>
          </cell>
          <cell r="D399" t="str">
            <v>{(Sm x D1): D2} x 1000} x 1.025</v>
          </cell>
          <cell r="G399" t="str">
            <v>(M12)</v>
          </cell>
          <cell r="H399">
            <v>271.44827586206895</v>
          </cell>
          <cell r="I399" t="str">
            <v>Kg</v>
          </cell>
          <cell r="Q399" t="str">
            <v xml:space="preserve">JUMLAH HARGA BAHAN   </v>
          </cell>
          <cell r="U399">
            <v>425866.66215437395</v>
          </cell>
        </row>
        <row r="400">
          <cell r="A400" t="str">
            <v>1.b.</v>
          </cell>
          <cell r="C400" t="str">
            <v>Pasir Beton           =</v>
          </cell>
          <cell r="D400" t="str">
            <v xml:space="preserve">   {(Ps x D1) : D3} x 1.025</v>
          </cell>
          <cell r="G400" t="str">
            <v>(M01)</v>
          </cell>
          <cell r="H400">
            <v>0.47715517241379307</v>
          </cell>
          <cell r="I400" t="str">
            <v>M3</v>
          </cell>
        </row>
        <row r="401">
          <cell r="A401" t="str">
            <v>1.c.</v>
          </cell>
          <cell r="C401" t="str">
            <v>Agregat Kasar       =</v>
          </cell>
          <cell r="D401" t="str">
            <v xml:space="preserve">   {(Kr x D1) : D4} x 0.70 * 1.025</v>
          </cell>
          <cell r="G401" t="str">
            <v>(M03)</v>
          </cell>
          <cell r="H401">
            <v>0.57579937304075235</v>
          </cell>
          <cell r="I401" t="str">
            <v>M3</v>
          </cell>
          <cell r="L401" t="str">
            <v>C.</v>
          </cell>
          <cell r="N401" t="str">
            <v>PERALATAN</v>
          </cell>
        </row>
        <row r="402">
          <cell r="A402" t="str">
            <v>1.d.</v>
          </cell>
          <cell r="C402" t="str">
            <v>Batu Belah            =</v>
          </cell>
          <cell r="D402" t="str">
            <v xml:space="preserve">   {(Kr x D1) : D4} x 0.30 * 1.025</v>
          </cell>
          <cell r="G402" t="str">
            <v>(M06)</v>
          </cell>
          <cell r="H402">
            <v>0.24677115987460813</v>
          </cell>
          <cell r="I402" t="str">
            <v>M3</v>
          </cell>
        </row>
        <row r="403">
          <cell r="A403" t="str">
            <v>1.e.</v>
          </cell>
          <cell r="C403" t="str">
            <v>Kayu Perancah dan/atau Bekisting</v>
          </cell>
          <cell r="G403" t="str">
            <v>(M19)</v>
          </cell>
          <cell r="H403">
            <v>0.05</v>
          </cell>
          <cell r="I403" t="str">
            <v>M3</v>
          </cell>
          <cell r="L403" t="str">
            <v>1.</v>
          </cell>
          <cell r="N403" t="str">
            <v>Conc. Mixer</v>
          </cell>
          <cell r="O403" t="str">
            <v>(E06)</v>
          </cell>
          <cell r="P403" t="str">
            <v>jam</v>
          </cell>
          <cell r="Q403">
            <v>0.44176706827309237</v>
          </cell>
          <cell r="R403">
            <v>32737.557845433257</v>
          </cell>
          <cell r="U403">
            <v>14462.374951797825</v>
          </cell>
        </row>
        <row r="404">
          <cell r="A404" t="str">
            <v>1.f</v>
          </cell>
          <cell r="C404" t="str">
            <v>Paku</v>
          </cell>
          <cell r="G404" t="str">
            <v>(M18)</v>
          </cell>
          <cell r="H404">
            <v>0.4</v>
          </cell>
          <cell r="I404" t="str">
            <v>Kg</v>
          </cell>
          <cell r="L404" t="str">
            <v>2.</v>
          </cell>
          <cell r="N404" t="str">
            <v>Water Tanker</v>
          </cell>
          <cell r="O404" t="str">
            <v>(E23)</v>
          </cell>
          <cell r="P404" t="str">
            <v>jam</v>
          </cell>
          <cell r="Q404">
            <v>4.6604071458246778E-2</v>
          </cell>
          <cell r="R404">
            <v>103282.85552722917</v>
          </cell>
          <cell r="U404">
            <v>4813.4015794027664</v>
          </cell>
        </row>
        <row r="405">
          <cell r="L405" t="str">
            <v>3.</v>
          </cell>
          <cell r="N405" t="str">
            <v>Con. Vibrator</v>
          </cell>
          <cell r="O405" t="str">
            <v>(E20)</v>
          </cell>
          <cell r="P405" t="str">
            <v>jam</v>
          </cell>
          <cell r="Q405">
            <v>0.44176706827309237</v>
          </cell>
          <cell r="R405">
            <v>30489.10932084309</v>
          </cell>
          <cell r="U405">
            <v>13469.084438926666</v>
          </cell>
        </row>
        <row r="406">
          <cell r="A406" t="str">
            <v>2.</v>
          </cell>
          <cell r="C406" t="str">
            <v>ALAT</v>
          </cell>
          <cell r="L406" t="str">
            <v>4.</v>
          </cell>
          <cell r="N406" t="str">
            <v>Alat Bantu</v>
          </cell>
          <cell r="P406" t="str">
            <v>Ls</v>
          </cell>
          <cell r="Q406">
            <v>1</v>
          </cell>
          <cell r="R406">
            <v>650</v>
          </cell>
          <cell r="U406">
            <v>650</v>
          </cell>
        </row>
        <row r="407">
          <cell r="A407" t="str">
            <v>2.a.</v>
          </cell>
          <cell r="C407" t="str">
            <v>CONCRETE MIXER</v>
          </cell>
          <cell r="G407" t="str">
            <v>(E06)</v>
          </cell>
        </row>
        <row r="408">
          <cell r="C408" t="str">
            <v>Kapasitas Alat</v>
          </cell>
          <cell r="G408" t="str">
            <v>V</v>
          </cell>
          <cell r="H408">
            <v>500</v>
          </cell>
          <cell r="I408" t="str">
            <v>liter</v>
          </cell>
        </row>
        <row r="409">
          <cell r="C409" t="str">
            <v>Faktor Efisiensi Alat</v>
          </cell>
          <cell r="G409" t="str">
            <v>Fa</v>
          </cell>
          <cell r="H409">
            <v>0.83</v>
          </cell>
          <cell r="I409" t="str">
            <v>-</v>
          </cell>
        </row>
        <row r="410">
          <cell r="C410" t="str">
            <v>Waktu siklus   :</v>
          </cell>
          <cell r="D410" t="str">
            <v>(T1 + T2 + T3 + T4)</v>
          </cell>
          <cell r="G410" t="str">
            <v>Ts</v>
          </cell>
        </row>
        <row r="411">
          <cell r="C411" t="str">
            <v>-  Memuat</v>
          </cell>
          <cell r="G411" t="str">
            <v>T1</v>
          </cell>
          <cell r="H411">
            <v>4</v>
          </cell>
          <cell r="I411" t="str">
            <v>menit</v>
          </cell>
          <cell r="Q411" t="str">
            <v xml:space="preserve">JUMLAH HARGA PERALATAN   </v>
          </cell>
          <cell r="U411">
            <v>33394.860970127258</v>
          </cell>
        </row>
        <row r="412">
          <cell r="C412" t="str">
            <v>-  Mengaduk</v>
          </cell>
          <cell r="G412" t="str">
            <v>T2</v>
          </cell>
          <cell r="H412">
            <v>2</v>
          </cell>
          <cell r="I412" t="str">
            <v>menit</v>
          </cell>
        </row>
        <row r="413">
          <cell r="C413" t="str">
            <v>-  Menuang</v>
          </cell>
          <cell r="G413" t="str">
            <v>T3</v>
          </cell>
          <cell r="H413">
            <v>3</v>
          </cell>
          <cell r="I413" t="str">
            <v>menit</v>
          </cell>
          <cell r="L413" t="str">
            <v>D.</v>
          </cell>
          <cell r="N413" t="str">
            <v>JUMLAH HARGA TENAGA, BAHAN DAN PERALATAN  ( A + B + C )</v>
          </cell>
          <cell r="U413">
            <v>492962.03947561997</v>
          </cell>
        </row>
        <row r="414">
          <cell r="C414" t="str">
            <v>-  Tunggu, dll.</v>
          </cell>
          <cell r="G414" t="str">
            <v>T4</v>
          </cell>
          <cell r="H414">
            <v>2</v>
          </cell>
          <cell r="I414" t="str">
            <v>menit</v>
          </cell>
          <cell r="L414" t="str">
            <v>E.</v>
          </cell>
          <cell r="N414" t="str">
            <v>OVERHEAD &amp; PROFIT</v>
          </cell>
          <cell r="P414">
            <v>10</v>
          </cell>
          <cell r="Q414" t="str">
            <v>%  x  D</v>
          </cell>
          <cell r="U414">
            <v>49296.203947561997</v>
          </cell>
        </row>
        <row r="415">
          <cell r="G415" t="str">
            <v>Ts</v>
          </cell>
          <cell r="H415">
            <v>11</v>
          </cell>
          <cell r="I415" t="str">
            <v>menit</v>
          </cell>
          <cell r="L415" t="str">
            <v>F.</v>
          </cell>
          <cell r="N415" t="str">
            <v>HARGA SATUAN PEKERJAAN  ( D + E )</v>
          </cell>
          <cell r="U415">
            <v>542258.24342318194</v>
          </cell>
        </row>
        <row r="416">
          <cell r="L416" t="str">
            <v>Catatan :</v>
          </cell>
        </row>
        <row r="417">
          <cell r="C417" t="str">
            <v>Kap. Prod. / jam  =</v>
          </cell>
          <cell r="D417" t="str">
            <v>V x Fa x 60</v>
          </cell>
          <cell r="G417" t="str">
            <v>Q1</v>
          </cell>
          <cell r="H417">
            <v>2.2636363636363637</v>
          </cell>
          <cell r="I417" t="str">
            <v>M3</v>
          </cell>
          <cell r="L417">
            <v>1</v>
          </cell>
          <cell r="N417" t="str">
            <v>Satuan dapat berdasarkan atas jam operasi untuk Tenaga Kerja dan Peralatan, volume dan/atau ukuran</v>
          </cell>
        </row>
        <row r="418">
          <cell r="D418" t="str">
            <v>1000 x Ts</v>
          </cell>
          <cell r="N418" t="str">
            <v>berat untuk bahan-bahan.</v>
          </cell>
        </row>
        <row r="419">
          <cell r="L419">
            <v>2</v>
          </cell>
          <cell r="N419" t="str">
            <v>Kuantitas satuan adalah kuantitas setiap komponen untuk menyelesaikan satu satuan pekerjaan dari nomor</v>
          </cell>
        </row>
        <row r="420">
          <cell r="C420" t="str">
            <v>Koefisien Alat / M3</v>
          </cell>
          <cell r="D420" t="str">
            <v xml:space="preserve">  =   1  :  Q1</v>
          </cell>
          <cell r="G420" t="str">
            <v>(E06)</v>
          </cell>
          <cell r="H420">
            <v>0.44176706827309237</v>
          </cell>
          <cell r="I420" t="str">
            <v>jam</v>
          </cell>
          <cell r="N420" t="str">
            <v>mata pembayaran harga satuan yang disampaikan peserta lelang tidak dapat diubah, kecuali persyaratan.</v>
          </cell>
        </row>
        <row r="421">
          <cell r="N421" t="str">
            <v>Ayat 13, 4 dari instruksi kepada Peserta Lelang.</v>
          </cell>
        </row>
        <row r="422">
          <cell r="J422" t="str">
            <v>Berlanjut ke hal. berikut.</v>
          </cell>
          <cell r="L422">
            <v>3</v>
          </cell>
          <cell r="N422" t="str">
            <v>Biaya satuan untuk peralatan sudah termasuk bahan bakar, bahan habis dipakai dan operator.</v>
          </cell>
        </row>
        <row r="423">
          <cell r="A423" t="str">
            <v>ITEM PEMBAYARAN NO.</v>
          </cell>
          <cell r="D423" t="str">
            <v>:  7.1 (7)</v>
          </cell>
          <cell r="J423" t="str">
            <v>Analisa EI-717</v>
          </cell>
        </row>
        <row r="424">
          <cell r="A424" t="str">
            <v>JENIS PEKERJAAN</v>
          </cell>
          <cell r="D424" t="str">
            <v>:  Beton Siklop K-175</v>
          </cell>
        </row>
        <row r="425">
          <cell r="A425" t="str">
            <v>SATUAN PEMBAYARAN</v>
          </cell>
          <cell r="D425" t="str">
            <v>:  M3</v>
          </cell>
          <cell r="H425" t="str">
            <v xml:space="preserve">        URAIAN ANALISA HARGA SATUAN</v>
          </cell>
        </row>
        <row r="426">
          <cell r="J426" t="str">
            <v>Lanjutan</v>
          </cell>
        </row>
        <row r="428">
          <cell r="A428" t="str">
            <v>No.</v>
          </cell>
          <cell r="C428" t="str">
            <v>U R A I A N</v>
          </cell>
          <cell r="G428" t="str">
            <v>KODE</v>
          </cell>
          <cell r="H428" t="str">
            <v>KOEF.</v>
          </cell>
          <cell r="I428" t="str">
            <v>SATUAN</v>
          </cell>
          <cell r="J428" t="str">
            <v>KETERANGAN</v>
          </cell>
        </row>
        <row r="431">
          <cell r="A431" t="str">
            <v>2.b.</v>
          </cell>
          <cell r="C431" t="str">
            <v>WATER TANK TRUCK</v>
          </cell>
          <cell r="G431" t="str">
            <v>(E23)</v>
          </cell>
        </row>
        <row r="432">
          <cell r="C432" t="str">
            <v>Volume Tanki Air</v>
          </cell>
          <cell r="G432" t="str">
            <v>V</v>
          </cell>
          <cell r="H432">
            <v>4</v>
          </cell>
          <cell r="I432" t="str">
            <v>M3</v>
          </cell>
        </row>
        <row r="433">
          <cell r="C433" t="str">
            <v>Kebutuhan air / M3 beton</v>
          </cell>
          <cell r="G433" t="str">
            <v>Wc</v>
          </cell>
          <cell r="H433">
            <v>0.15472551724137928</v>
          </cell>
          <cell r="I433" t="str">
            <v>M3</v>
          </cell>
        </row>
        <row r="434">
          <cell r="C434" t="str">
            <v>Faktor Efiesiensi Alat</v>
          </cell>
          <cell r="G434" t="str">
            <v>Fa</v>
          </cell>
          <cell r="H434">
            <v>0.83</v>
          </cell>
          <cell r="I434" t="str">
            <v>-</v>
          </cell>
        </row>
        <row r="435">
          <cell r="C435" t="str">
            <v>Pengisian Tanki / jam</v>
          </cell>
          <cell r="G435" t="str">
            <v>n</v>
          </cell>
          <cell r="H435">
            <v>1</v>
          </cell>
          <cell r="I435" t="str">
            <v>kali</v>
          </cell>
        </row>
        <row r="437">
          <cell r="C437" t="str">
            <v>Kap. Prod. / jam  =</v>
          </cell>
          <cell r="D437" t="str">
            <v>V x Fa x n</v>
          </cell>
          <cell r="G437" t="str">
            <v>Q2</v>
          </cell>
          <cell r="H437">
            <v>21.457352731422052</v>
          </cell>
          <cell r="I437" t="str">
            <v>M3</v>
          </cell>
        </row>
        <row r="438">
          <cell r="D438" t="str">
            <v>Wc</v>
          </cell>
        </row>
        <row r="440">
          <cell r="C440" t="str">
            <v>Koefisien Alat / M3</v>
          </cell>
          <cell r="D440" t="str">
            <v xml:space="preserve">  =   1  :  Q2</v>
          </cell>
          <cell r="G440" t="str">
            <v>(E23)</v>
          </cell>
          <cell r="H440">
            <v>4.6604071458246778E-2</v>
          </cell>
          <cell r="I440" t="str">
            <v>jam</v>
          </cell>
        </row>
        <row r="442">
          <cell r="A442" t="str">
            <v>2.c.</v>
          </cell>
          <cell r="C442" t="str">
            <v>CONCRETE VIBRATOR</v>
          </cell>
          <cell r="G442" t="str">
            <v>(E20)</v>
          </cell>
        </row>
        <row r="443">
          <cell r="C443" t="str">
            <v>Kebutuhan Alat Penggetar Beton ini disesuaikan dengan</v>
          </cell>
        </row>
        <row r="444">
          <cell r="C444" t="str">
            <v>kapasitas produksi Alat Pencampur (Concrete Mixer)</v>
          </cell>
        </row>
        <row r="446">
          <cell r="C446" t="str">
            <v>Kap. Prod. / jam  =</v>
          </cell>
          <cell r="D446" t="str">
            <v>Kap.Prod./Jam Alat Concrete Mixer</v>
          </cell>
          <cell r="G446" t="str">
            <v>Q3</v>
          </cell>
          <cell r="H446">
            <v>2.2636363636363637</v>
          </cell>
          <cell r="I446" t="str">
            <v>M3</v>
          </cell>
        </row>
        <row r="448">
          <cell r="C448" t="str">
            <v>Koefisien Alat / M3</v>
          </cell>
          <cell r="D448" t="str">
            <v xml:space="preserve">  =   1  :  Q3</v>
          </cell>
          <cell r="G448" t="str">
            <v>(E20)</v>
          </cell>
          <cell r="H448">
            <v>0.44176706827309237</v>
          </cell>
          <cell r="I448" t="str">
            <v>jam</v>
          </cell>
        </row>
        <row r="450">
          <cell r="A450" t="str">
            <v>2.c.</v>
          </cell>
          <cell r="C450" t="str">
            <v>ALAT BANTU</v>
          </cell>
        </row>
        <row r="451">
          <cell r="C451" t="str">
            <v>Diperlukan  :</v>
          </cell>
        </row>
        <row r="452">
          <cell r="C452" t="str">
            <v>- Sekop</v>
          </cell>
          <cell r="D452" t="str">
            <v>=  2  buah</v>
          </cell>
        </row>
        <row r="453">
          <cell r="C453" t="str">
            <v>- Pacul</v>
          </cell>
          <cell r="D453" t="str">
            <v>=  2  buah</v>
          </cell>
        </row>
        <row r="454">
          <cell r="C454" t="str">
            <v>- Sendok Semen</v>
          </cell>
          <cell r="D454" t="str">
            <v>=  2  buah</v>
          </cell>
        </row>
        <row r="455">
          <cell r="C455" t="str">
            <v>- Ember Cor</v>
          </cell>
          <cell r="D455" t="str">
            <v>=  6  buah</v>
          </cell>
        </row>
        <row r="456">
          <cell r="C456" t="str">
            <v>- Gerobak Dorong</v>
          </cell>
          <cell r="D456" t="str">
            <v>=  2  buah</v>
          </cell>
        </row>
        <row r="458">
          <cell r="A458" t="str">
            <v>3.</v>
          </cell>
          <cell r="C458" t="str">
            <v>TENAGA</v>
          </cell>
        </row>
        <row r="459">
          <cell r="C459" t="str">
            <v>Produksi Beton dalam 1 hari</v>
          </cell>
          <cell r="E459" t="str">
            <v>=  Tk x Q1</v>
          </cell>
          <cell r="G459" t="str">
            <v>Qt</v>
          </cell>
          <cell r="H459">
            <v>15.845454545454546</v>
          </cell>
          <cell r="I459" t="str">
            <v>M3</v>
          </cell>
        </row>
        <row r="461">
          <cell r="C461" t="str">
            <v>Kebutuhan tenaga :</v>
          </cell>
          <cell r="D461" t="str">
            <v>- Mandor</v>
          </cell>
          <cell r="G461" t="str">
            <v>M</v>
          </cell>
          <cell r="H461">
            <v>1</v>
          </cell>
          <cell r="I461" t="str">
            <v>orang</v>
          </cell>
        </row>
        <row r="462">
          <cell r="D462" t="str">
            <v>- Tukang</v>
          </cell>
          <cell r="G462" t="str">
            <v>Tb</v>
          </cell>
          <cell r="H462">
            <v>4</v>
          </cell>
          <cell r="I462" t="str">
            <v>orang</v>
          </cell>
        </row>
        <row r="463">
          <cell r="D463" t="str">
            <v>- Pekerja</v>
          </cell>
          <cell r="G463" t="str">
            <v>P</v>
          </cell>
          <cell r="H463">
            <v>12</v>
          </cell>
          <cell r="I463" t="str">
            <v>orang</v>
          </cell>
        </row>
        <row r="465">
          <cell r="C465" t="str">
            <v>Koefisien Tenaga / M3   :</v>
          </cell>
        </row>
        <row r="466">
          <cell r="D466" t="str">
            <v>-  Mandor</v>
          </cell>
          <cell r="E466" t="str">
            <v>= (Tk x M) : Qt</v>
          </cell>
          <cell r="G466" t="str">
            <v>(L03)</v>
          </cell>
          <cell r="H466">
            <v>0.44176706827309237</v>
          </cell>
          <cell r="I466" t="str">
            <v>jam</v>
          </cell>
        </row>
        <row r="467">
          <cell r="D467" t="str">
            <v>-  Tukang</v>
          </cell>
          <cell r="E467" t="str">
            <v>= (Tk x Tb) : Qt</v>
          </cell>
          <cell r="G467" t="str">
            <v>(L02)</v>
          </cell>
          <cell r="H467">
            <v>1.7670682730923695</v>
          </cell>
          <cell r="I467" t="str">
            <v>jam</v>
          </cell>
        </row>
        <row r="468">
          <cell r="D468" t="str">
            <v>-  Pekerja</v>
          </cell>
          <cell r="E468" t="str">
            <v>= (Tk x P) : Qt</v>
          </cell>
          <cell r="G468" t="str">
            <v>(L01)</v>
          </cell>
          <cell r="H468">
            <v>5.3012048192771086</v>
          </cell>
          <cell r="I468" t="str">
            <v>jam</v>
          </cell>
        </row>
        <row r="471">
          <cell r="A471" t="str">
            <v>4.</v>
          </cell>
          <cell r="C471" t="str">
            <v>HARGA DASAR SATUAN UPAH, BAHAN DAN ALAT</v>
          </cell>
        </row>
        <row r="472">
          <cell r="C472" t="str">
            <v>Lihat lampiran.</v>
          </cell>
        </row>
        <row r="481">
          <cell r="J481" t="str">
            <v>Berlanjut ke hal. berikut.</v>
          </cell>
        </row>
        <row r="482">
          <cell r="A482" t="str">
            <v>ITEM PEMBAYARAN NO.</v>
          </cell>
          <cell r="D482" t="str">
            <v>:  7.1 (7)</v>
          </cell>
          <cell r="J482" t="str">
            <v>Analisa EI-717</v>
          </cell>
        </row>
        <row r="483">
          <cell r="A483" t="str">
            <v>JENIS PEKERJAAN</v>
          </cell>
          <cell r="D483" t="str">
            <v>:  Beton Siklop K-175</v>
          </cell>
        </row>
        <row r="484">
          <cell r="A484" t="str">
            <v>SATUAN PEMBAYARAN</v>
          </cell>
          <cell r="D484" t="str">
            <v>:  M3</v>
          </cell>
          <cell r="H484" t="str">
            <v xml:space="preserve">        URAIAN ANALISA HARGA SATUAN</v>
          </cell>
        </row>
        <row r="485">
          <cell r="J485" t="str">
            <v>Lanjutan</v>
          </cell>
        </row>
        <row r="487">
          <cell r="A487" t="str">
            <v>No.</v>
          </cell>
          <cell r="C487" t="str">
            <v>U R A I A N</v>
          </cell>
          <cell r="G487" t="str">
            <v>KODE</v>
          </cell>
          <cell r="H487" t="str">
            <v>KOEF.</v>
          </cell>
          <cell r="I487" t="str">
            <v>SATUAN</v>
          </cell>
          <cell r="J487" t="str">
            <v>KETERANGAN</v>
          </cell>
        </row>
        <row r="490">
          <cell r="A490" t="str">
            <v>5.</v>
          </cell>
          <cell r="C490" t="str">
            <v>ANALISA HARGA SATUAN PEKERJAAN</v>
          </cell>
        </row>
        <row r="491">
          <cell r="C491" t="str">
            <v>Lihat perhitungan dalam LAMPIRAN 2 PENAWARAN</v>
          </cell>
        </row>
        <row r="492">
          <cell r="C492" t="str">
            <v>PEREKEMAN ANALISA MASING-MASING HARGA</v>
          </cell>
        </row>
        <row r="493">
          <cell r="C493" t="str">
            <v>SATUAN.</v>
          </cell>
        </row>
        <row r="494">
          <cell r="C494" t="str">
            <v>Didapat Harga Satuan Pekerjaan :</v>
          </cell>
        </row>
        <row r="496">
          <cell r="C496" t="str">
            <v xml:space="preserve">Rp.  </v>
          </cell>
          <cell r="D496">
            <v>542258.24342318194</v>
          </cell>
          <cell r="E496" t="str">
            <v xml:space="preserve"> / M3</v>
          </cell>
        </row>
        <row r="499">
          <cell r="A499" t="str">
            <v>6.</v>
          </cell>
          <cell r="C499" t="str">
            <v>MASA PELAKSANAAN YANG DIPERLUKAN</v>
          </cell>
        </row>
        <row r="500">
          <cell r="C500" t="str">
            <v>Masa Pelaksanaan :</v>
          </cell>
          <cell r="D500" t="str">
            <v>. . . . . . . . . . . .</v>
          </cell>
        </row>
        <row r="502">
          <cell r="A502" t="str">
            <v>7.</v>
          </cell>
          <cell r="C502" t="str">
            <v>VOLUME PEKERJAAN YANG DIPERLUKAN</v>
          </cell>
        </row>
        <row r="503">
          <cell r="C503" t="str">
            <v>Volume pekerjaan  :</v>
          </cell>
          <cell r="D503">
            <v>0</v>
          </cell>
          <cell r="E503" t="str">
            <v>M3</v>
          </cell>
        </row>
        <row r="542">
          <cell r="A542" t="str">
            <v>ITEM PEMBAYARAN NO.</v>
          </cell>
          <cell r="D542" t="str">
            <v>:  7.4 (5)</v>
          </cell>
          <cell r="J542" t="str">
            <v>Analisa EI-745</v>
          </cell>
          <cell r="T542" t="str">
            <v>Analisa EI-745</v>
          </cell>
        </row>
        <row r="543">
          <cell r="A543" t="str">
            <v>JENIS PEKERJAAN</v>
          </cell>
          <cell r="D543" t="str">
            <v>:  Pengangkutan Bahan Jembatan</v>
          </cell>
        </row>
        <row r="544">
          <cell r="A544" t="str">
            <v>SATUAN PEMBAYARAN</v>
          </cell>
          <cell r="D544" t="str">
            <v>:  KG</v>
          </cell>
          <cell r="H544" t="str">
            <v xml:space="preserve">        URAIAN ANALISA HARGA SATUAN</v>
          </cell>
          <cell r="L544" t="str">
            <v>LAMPIRAN 2 PENAWARAN</v>
          </cell>
        </row>
        <row r="545">
          <cell r="L545" t="str">
            <v>ANALISA HARGA SATUAN MATA PEMBAYARAN UTAMA</v>
          </cell>
        </row>
        <row r="546">
          <cell r="L546" t="str">
            <v xml:space="preserve">                                                                                                            </v>
          </cell>
        </row>
        <row r="547">
          <cell r="A547" t="str">
            <v>No.</v>
          </cell>
          <cell r="C547" t="str">
            <v>U R A I A N</v>
          </cell>
          <cell r="G547" t="str">
            <v>KODE</v>
          </cell>
          <cell r="H547" t="str">
            <v>KOEF.</v>
          </cell>
          <cell r="I547" t="str">
            <v>SATUAN</v>
          </cell>
          <cell r="J547" t="str">
            <v>KETERANGAN</v>
          </cell>
        </row>
        <row r="549">
          <cell r="L549" t="str">
            <v>NAMA PENAWAR</v>
          </cell>
          <cell r="O549" t="str">
            <v>: PT. Mitra Perdana</v>
          </cell>
        </row>
        <row r="550">
          <cell r="A550" t="str">
            <v>I.</v>
          </cell>
          <cell r="C550" t="str">
            <v>ASUMSI</v>
          </cell>
          <cell r="L550" t="str">
            <v>NAMA PAKET/NO.PAKET</v>
          </cell>
          <cell r="O550" t="str">
            <v>: Pembangunan Jalan Lipat Kajang - Lae Paris (P.026)/BANG-07C</v>
          </cell>
        </row>
        <row r="551">
          <cell r="A551">
            <v>1</v>
          </cell>
          <cell r="C551" t="str">
            <v>Pengangkutan Material dari Pabrik ke Pelabuhan (1)</v>
          </cell>
          <cell r="L551" t="str">
            <v>NO. MATA PEMBAYARAN</v>
          </cell>
          <cell r="O551" t="str">
            <v>:  7.4 (5)</v>
          </cell>
        </row>
        <row r="552">
          <cell r="C552" t="str">
            <v>dengan Trailer</v>
          </cell>
          <cell r="L552" t="str">
            <v>JENIS PEKERJAAN</v>
          </cell>
          <cell r="O552" t="str">
            <v>:  Pengangkutan Bahan Jembatan</v>
          </cell>
        </row>
        <row r="553">
          <cell r="A553">
            <v>2</v>
          </cell>
          <cell r="C553" t="str">
            <v>Pengangkutan dari Pelabuhan (1) ke Pelabuhan (2)</v>
          </cell>
          <cell r="L553" t="str">
            <v>SATUAN PEMBAYARAN</v>
          </cell>
          <cell r="O553" t="str">
            <v>:  KG</v>
          </cell>
        </row>
        <row r="554">
          <cell r="C554" t="str">
            <v>dengan Kapal Laut</v>
          </cell>
          <cell r="L554" t="str">
            <v>KUANTITAS PEKERJAAN =</v>
          </cell>
          <cell r="O554">
            <v>7500</v>
          </cell>
        </row>
        <row r="555">
          <cell r="A555">
            <v>3</v>
          </cell>
          <cell r="C555" t="str">
            <v>Jarak Pabrik ke Pelabuhan (1)</v>
          </cell>
          <cell r="G555" t="str">
            <v>Ld1</v>
          </cell>
          <cell r="H555">
            <v>25</v>
          </cell>
          <cell r="I555" t="str">
            <v>KM</v>
          </cell>
          <cell r="L555" t="str">
            <v>PRODUKSI / JAM =</v>
          </cell>
          <cell r="O555">
            <v>0</v>
          </cell>
        </row>
        <row r="556">
          <cell r="A556">
            <v>4</v>
          </cell>
          <cell r="C556" t="str">
            <v xml:space="preserve">Jarak dari Pelabuhan (1) ke Pelabuhan (2) </v>
          </cell>
          <cell r="G556" t="str">
            <v>Lp</v>
          </cell>
          <cell r="H556">
            <v>100</v>
          </cell>
          <cell r="I556" t="str">
            <v>Millaut</v>
          </cell>
        </row>
        <row r="557">
          <cell r="A557">
            <v>5</v>
          </cell>
          <cell r="C557" t="str">
            <v>Jarak dari Pelabuhan (2) ke Lokasi Pekerjaan</v>
          </cell>
          <cell r="G557" t="str">
            <v>Ld2</v>
          </cell>
          <cell r="H557">
            <v>25</v>
          </cell>
          <cell r="I557" t="str">
            <v>KM</v>
          </cell>
        </row>
        <row r="558">
          <cell r="Q558" t="str">
            <v>PERKIRAAN</v>
          </cell>
          <cell r="R558" t="str">
            <v>HARGA</v>
          </cell>
          <cell r="S558" t="str">
            <v>JUMLAH</v>
          </cell>
        </row>
        <row r="559">
          <cell r="A559" t="str">
            <v>II.</v>
          </cell>
          <cell r="C559" t="str">
            <v>URUTAN KERJA</v>
          </cell>
          <cell r="L559" t="str">
            <v>NO.</v>
          </cell>
          <cell r="N559" t="str">
            <v>KOMPONEN</v>
          </cell>
          <cell r="P559" t="str">
            <v>SATUAN</v>
          </cell>
          <cell r="Q559" t="str">
            <v>KUANTITAS</v>
          </cell>
          <cell r="R559" t="str">
            <v>SATUAN</v>
          </cell>
          <cell r="S559" t="str">
            <v>HARGA</v>
          </cell>
        </row>
        <row r="560">
          <cell r="A560">
            <v>1</v>
          </cell>
          <cell r="C560" t="str">
            <v>Material oleh Pabrik di muat ke Trailer dengan Crane</v>
          </cell>
          <cell r="R560" t="str">
            <v>(Rp.)</v>
          </cell>
          <cell r="S560" t="str">
            <v>(Rp.)</v>
          </cell>
        </row>
        <row r="561">
          <cell r="A561">
            <v>2</v>
          </cell>
          <cell r="C561" t="str">
            <v xml:space="preserve">Dari Pabrik dengan trailer ke Pelabuhan dan </v>
          </cell>
        </row>
        <row r="562">
          <cell r="C562" t="str">
            <v>dibongkar oleh kontraktor / badan angkutan</v>
          </cell>
        </row>
        <row r="563">
          <cell r="A563">
            <v>3</v>
          </cell>
          <cell r="C563" t="str">
            <v>Pemuatan, pengangkutan dan bongkar oleh angkutan</v>
          </cell>
          <cell r="L563" t="str">
            <v>A.</v>
          </cell>
          <cell r="N563" t="str">
            <v>TENAGA</v>
          </cell>
        </row>
        <row r="564">
          <cell r="C564" t="str">
            <v>laut ditanggung oleh kontraktor</v>
          </cell>
        </row>
        <row r="565">
          <cell r="A565">
            <v>4</v>
          </cell>
          <cell r="C565" t="str">
            <v>Pengangkutan dari pelabuhan dengan trailer dan di</v>
          </cell>
          <cell r="L565" t="str">
            <v>1.</v>
          </cell>
          <cell r="N565" t="str">
            <v>Pekerja</v>
          </cell>
          <cell r="O565" t="str">
            <v>(L01)</v>
          </cell>
          <cell r="P565" t="str">
            <v>jam</v>
          </cell>
          <cell r="Q565">
            <v>1.0625836680053548E-3</v>
          </cell>
          <cell r="R565">
            <v>3928.5714285714284</v>
          </cell>
          <cell r="U565">
            <v>4.1744358385924647</v>
          </cell>
        </row>
        <row r="566">
          <cell r="C566" t="str">
            <v>bongkar/diturunkan dengan crane dan dibantu tenaga</v>
          </cell>
          <cell r="L566" t="str">
            <v>3.</v>
          </cell>
          <cell r="N566" t="str">
            <v>Mandor</v>
          </cell>
          <cell r="O566" t="str">
            <v>(L03)</v>
          </cell>
          <cell r="P566" t="str">
            <v>jam</v>
          </cell>
          <cell r="Q566">
            <v>1.0625836680053549E-4</v>
          </cell>
          <cell r="R566">
            <v>5428.5714285714284</v>
          </cell>
          <cell r="U566">
            <v>0.57683113406004982</v>
          </cell>
        </row>
        <row r="567">
          <cell r="C567" t="str">
            <v>manusia di lokasi pekerjaan</v>
          </cell>
        </row>
        <row r="569">
          <cell r="A569" t="str">
            <v>III.</v>
          </cell>
          <cell r="C569" t="str">
            <v>PEMAKAIAN BAHAN, ALAT DAN TENAGA</v>
          </cell>
          <cell r="Q569" t="str">
            <v xml:space="preserve">JUMLAH HARGA TENAGA   </v>
          </cell>
          <cell r="U569">
            <v>4.7512669726525143</v>
          </cell>
        </row>
        <row r="571">
          <cell r="A571" t="str">
            <v>1.</v>
          </cell>
          <cell r="C571" t="str">
            <v>BAHAN</v>
          </cell>
          <cell r="L571" t="str">
            <v>B.</v>
          </cell>
          <cell r="N571" t="str">
            <v>BAHAN</v>
          </cell>
        </row>
        <row r="572">
          <cell r="C572" t="str">
            <v>Tidak ada pemakaian bahan</v>
          </cell>
        </row>
        <row r="574">
          <cell r="A574" t="str">
            <v>2.</v>
          </cell>
          <cell r="C574" t="str">
            <v>ALAT</v>
          </cell>
        </row>
        <row r="575">
          <cell r="C575" t="str">
            <v>Pengangkutan dari pabrik ke Pelabuhan 1</v>
          </cell>
        </row>
        <row r="577">
          <cell r="C577" t="str">
            <v>TRAILER ke 1</v>
          </cell>
          <cell r="G577" t="str">
            <v>(E28)</v>
          </cell>
        </row>
        <row r="578">
          <cell r="C578" t="str">
            <v>Kapasitas angkut</v>
          </cell>
          <cell r="G578" t="str">
            <v>V1</v>
          </cell>
          <cell r="H578">
            <v>15</v>
          </cell>
          <cell r="I578" t="str">
            <v>Ton</v>
          </cell>
        </row>
        <row r="579">
          <cell r="C579" t="str">
            <v>Faktor Efisiensi alat</v>
          </cell>
          <cell r="G579" t="str">
            <v>Fa</v>
          </cell>
          <cell r="H579">
            <v>0.83</v>
          </cell>
          <cell r="I579" t="str">
            <v>-</v>
          </cell>
          <cell r="Q579" t="str">
            <v xml:space="preserve">JUMLAH HARGA BAHAN   </v>
          </cell>
          <cell r="U579">
            <v>0</v>
          </cell>
        </row>
        <row r="580">
          <cell r="C580" t="str">
            <v>Kecepatan rata-rata bermuatan</v>
          </cell>
          <cell r="G580" t="str">
            <v>v1</v>
          </cell>
          <cell r="H580">
            <v>40</v>
          </cell>
          <cell r="I580" t="str">
            <v>KM/jam</v>
          </cell>
        </row>
        <row r="581">
          <cell r="C581" t="str">
            <v>Kecepatan rata-rata kosong</v>
          </cell>
          <cell r="G581" t="str">
            <v>v2</v>
          </cell>
          <cell r="H581">
            <v>60</v>
          </cell>
          <cell r="I581" t="str">
            <v>KM/jam</v>
          </cell>
          <cell r="L581" t="str">
            <v>C.</v>
          </cell>
          <cell r="N581" t="str">
            <v>PERALATAN</v>
          </cell>
        </row>
        <row r="582">
          <cell r="C582" t="str">
            <v>Waktu Siklus :</v>
          </cell>
          <cell r="G582" t="str">
            <v>Ts2</v>
          </cell>
        </row>
        <row r="583">
          <cell r="C583" t="str">
            <v>- Waktu tempuh isi  =  (Ld1 : v1) x 60 menit</v>
          </cell>
          <cell r="G583" t="str">
            <v>T1</v>
          </cell>
          <cell r="H583">
            <v>37.5</v>
          </cell>
          <cell r="I583" t="str">
            <v>menit</v>
          </cell>
          <cell r="L583" t="str">
            <v>1.</v>
          </cell>
          <cell r="N583" t="str">
            <v>Trailer</v>
          </cell>
          <cell r="O583" t="str">
            <v>(E28)</v>
          </cell>
          <cell r="P583" t="str">
            <v>jam</v>
          </cell>
          <cell r="Q583">
            <v>2.6104417670682733E-4</v>
          </cell>
          <cell r="R583">
            <v>163831.65425408719</v>
          </cell>
          <cell r="U583">
            <v>42.767299303275777</v>
          </cell>
        </row>
        <row r="584">
          <cell r="C584" t="str">
            <v>- Waktu tempuh kosong  =  (Ld1 : v2) x 60 menit</v>
          </cell>
          <cell r="G584" t="str">
            <v>T2</v>
          </cell>
          <cell r="H584">
            <v>25</v>
          </cell>
          <cell r="I584" t="str">
            <v>menit</v>
          </cell>
          <cell r="L584" t="str">
            <v>2.</v>
          </cell>
          <cell r="N584" t="str">
            <v>Crane</v>
          </cell>
          <cell r="O584" t="str">
            <v>(E07)</v>
          </cell>
          <cell r="P584" t="str">
            <v>jam</v>
          </cell>
          <cell r="Q584">
            <v>1.1378848728246319E-4</v>
          </cell>
          <cell r="R584">
            <v>279843.93009183893</v>
          </cell>
          <cell r="U584">
            <v>31.843017480329731</v>
          </cell>
        </row>
        <row r="585">
          <cell r="C585" t="str">
            <v>- Waktu bongkar, muat  dan lain-lain</v>
          </cell>
          <cell r="G585" t="str">
            <v>T3</v>
          </cell>
          <cell r="H585">
            <v>15</v>
          </cell>
          <cell r="I585" t="str">
            <v>menit</v>
          </cell>
          <cell r="L585" t="str">
            <v>3.</v>
          </cell>
          <cell r="N585" t="str">
            <v>Angkutan Kapal Laut</v>
          </cell>
          <cell r="P585" t="str">
            <v>millaut</v>
          </cell>
          <cell r="Q585">
            <v>100</v>
          </cell>
          <cell r="R585">
            <v>30</v>
          </cell>
          <cell r="U585">
            <v>3000</v>
          </cell>
        </row>
        <row r="586">
          <cell r="G586" t="str">
            <v>Ts1</v>
          </cell>
          <cell r="H586">
            <v>77.5</v>
          </cell>
          <cell r="I586" t="str">
            <v>menit</v>
          </cell>
          <cell r="L586" t="str">
            <v>4.</v>
          </cell>
          <cell r="N586" t="str">
            <v>Alat Bantu</v>
          </cell>
          <cell r="P586" t="str">
            <v>Ls</v>
          </cell>
          <cell r="Q586">
            <v>1</v>
          </cell>
          <cell r="R586">
            <v>100</v>
          </cell>
          <cell r="U586">
            <v>100</v>
          </cell>
        </row>
        <row r="588">
          <cell r="C588" t="str">
            <v>Kap. Prod. / jam  =</v>
          </cell>
          <cell r="D588" t="str">
            <v>V1 x Fa</v>
          </cell>
          <cell r="G588" t="str">
            <v>Q1</v>
          </cell>
          <cell r="H588">
            <v>9.6387096774193548</v>
          </cell>
          <cell r="I588" t="str">
            <v>Ton</v>
          </cell>
        </row>
        <row r="589">
          <cell r="D589" t="str">
            <v>Ts1</v>
          </cell>
        </row>
        <row r="590">
          <cell r="C590" t="str">
            <v>Koefisien Alat / Kg</v>
          </cell>
          <cell r="D590" t="str">
            <v xml:space="preserve"> =  1  :  (Q1 x 1000)</v>
          </cell>
          <cell r="G590" t="str">
            <v>(E28)</v>
          </cell>
          <cell r="H590">
            <v>1.0374832663989291E-4</v>
          </cell>
          <cell r="I590" t="str">
            <v>jam</v>
          </cell>
        </row>
        <row r="591">
          <cell r="Q591" t="str">
            <v xml:space="preserve">JUMLAH HARGA PERALATAN   </v>
          </cell>
          <cell r="U591">
            <v>3174.6103167836054</v>
          </cell>
        </row>
        <row r="593">
          <cell r="C593" t="str">
            <v>CRANE 1</v>
          </cell>
          <cell r="D593" t="str">
            <v>Penurunan di Pelabuhan (1)</v>
          </cell>
          <cell r="G593" t="str">
            <v>(E07)</v>
          </cell>
          <cell r="L593" t="str">
            <v>D.</v>
          </cell>
          <cell r="N593" t="str">
            <v>JUMLAH HARGA TENAGA, BAHAN DAN PERALATAN  ( A + B + C )</v>
          </cell>
          <cell r="U593">
            <v>3179.3615837562579</v>
          </cell>
        </row>
        <row r="594">
          <cell r="C594" t="str">
            <v>Kapasitas</v>
          </cell>
          <cell r="G594" t="str">
            <v>V2</v>
          </cell>
          <cell r="H594">
            <v>15</v>
          </cell>
          <cell r="I594" t="str">
            <v>ton</v>
          </cell>
          <cell r="L594" t="str">
            <v>E.</v>
          </cell>
          <cell r="N594" t="str">
            <v>OVERHEAD &amp; PROFIT</v>
          </cell>
          <cell r="P594">
            <v>10</v>
          </cell>
          <cell r="Q594" t="str">
            <v>%  x  D</v>
          </cell>
          <cell r="U594">
            <v>317.93615837562584</v>
          </cell>
        </row>
        <row r="595">
          <cell r="C595" t="str">
            <v>Faktor Efisiensi alat</v>
          </cell>
          <cell r="G595" t="str">
            <v>Fa</v>
          </cell>
          <cell r="H595">
            <v>0.83</v>
          </cell>
          <cell r="I595" t="str">
            <v>-</v>
          </cell>
          <cell r="L595" t="str">
            <v>F.</v>
          </cell>
          <cell r="N595" t="str">
            <v>HARGA SATUAN PEKERJAAN  ( D + E )</v>
          </cell>
          <cell r="U595">
            <v>3497.2977421318838</v>
          </cell>
        </row>
        <row r="596">
          <cell r="C596" t="str">
            <v>Waktu siklus</v>
          </cell>
          <cell r="L596" t="str">
            <v>Catatan :</v>
          </cell>
        </row>
        <row r="597">
          <cell r="C597" t="str">
            <v>- Waktu penurunan</v>
          </cell>
          <cell r="G597" t="str">
            <v>T4</v>
          </cell>
          <cell r="H597">
            <v>25</v>
          </cell>
          <cell r="I597" t="str">
            <v>menit</v>
          </cell>
          <cell r="L597">
            <v>1</v>
          </cell>
          <cell r="N597" t="str">
            <v>Satuan dapat berdasarkan atas jam operasi untuk Tenaga Kerja dan Peralatan, volume dan/atau ukuran</v>
          </cell>
        </row>
        <row r="598">
          <cell r="C598" t="str">
            <v>- dan lain-lain</v>
          </cell>
          <cell r="G598" t="str">
            <v>T5</v>
          </cell>
          <cell r="H598">
            <v>15</v>
          </cell>
          <cell r="I598" t="str">
            <v>menit</v>
          </cell>
          <cell r="N598" t="str">
            <v>berat untuk bahan-bahan.</v>
          </cell>
        </row>
        <row r="599">
          <cell r="G599" t="str">
            <v>Ts2</v>
          </cell>
          <cell r="H599">
            <v>40</v>
          </cell>
          <cell r="I599" t="str">
            <v>menit</v>
          </cell>
          <cell r="L599">
            <v>2</v>
          </cell>
          <cell r="N599" t="str">
            <v>Kuantitas satuan adalah kuantitas setiap komponen untuk menyelesaikan satu satuan pekerjaan dari nomor</v>
          </cell>
        </row>
        <row r="600">
          <cell r="N600" t="str">
            <v>mata pembayaran harga satuan yang disampaikan peserta lelang tidak dapat diubah, kecuali persyaratan.</v>
          </cell>
        </row>
        <row r="601">
          <cell r="N601" t="str">
            <v>Ayat 13, 4 dari instruksi kepada Peserta Lelang.</v>
          </cell>
        </row>
        <row r="602">
          <cell r="J602" t="str">
            <v>Berlanjut ke hal. berikut.</v>
          </cell>
          <cell r="L602">
            <v>3</v>
          </cell>
          <cell r="N602" t="str">
            <v>Biaya satuan untuk peralatan sudah termasuk bahan bakar, bahan habis dipakai dan operator.</v>
          </cell>
        </row>
        <row r="604">
          <cell r="A604" t="str">
            <v>ITEM PEMBAYARAN NO.</v>
          </cell>
          <cell r="D604" t="str">
            <v>:  7.4 (5)</v>
          </cell>
          <cell r="J604" t="str">
            <v>Analisa EI-745</v>
          </cell>
        </row>
        <row r="605">
          <cell r="A605" t="str">
            <v>JENIS PEKERJAAN</v>
          </cell>
          <cell r="D605" t="str">
            <v>:  Pengangkutan Bahan Jembatan</v>
          </cell>
        </row>
        <row r="606">
          <cell r="A606" t="str">
            <v>SATUAN PEMBAYARAN</v>
          </cell>
          <cell r="D606" t="str">
            <v>:  KG</v>
          </cell>
          <cell r="H606" t="str">
            <v xml:space="preserve">        URAIAN ANALISA HARGA SATUAN</v>
          </cell>
        </row>
        <row r="607">
          <cell r="J607" t="str">
            <v>Lanjutan</v>
          </cell>
        </row>
        <row r="609">
          <cell r="A609" t="str">
            <v>No.</v>
          </cell>
          <cell r="C609" t="str">
            <v>U R A I A N</v>
          </cell>
          <cell r="G609" t="str">
            <v>KODE</v>
          </cell>
          <cell r="H609" t="str">
            <v>KOEF.</v>
          </cell>
          <cell r="I609" t="str">
            <v>SATUAN</v>
          </cell>
          <cell r="J609" t="str">
            <v>KETERANGAN</v>
          </cell>
        </row>
        <row r="612">
          <cell r="C612" t="str">
            <v>Kap. Prod. / jam  =</v>
          </cell>
          <cell r="D612" t="str">
            <v>V2 x Fa</v>
          </cell>
          <cell r="G612" t="str">
            <v>Q2</v>
          </cell>
          <cell r="H612">
            <v>18.674999999999997</v>
          </cell>
          <cell r="I612" t="str">
            <v>Ton</v>
          </cell>
        </row>
        <row r="613">
          <cell r="D613" t="str">
            <v>Ts2</v>
          </cell>
        </row>
        <row r="614">
          <cell r="C614" t="str">
            <v>Koefisien Alat / Kg</v>
          </cell>
          <cell r="D614" t="str">
            <v xml:space="preserve"> =  1  :  (Q2 x 1000)</v>
          </cell>
          <cell r="G614" t="str">
            <v>(E07)</v>
          </cell>
          <cell r="H614">
            <v>5.3547523427041511E-5</v>
          </cell>
          <cell r="I614" t="str">
            <v>jam</v>
          </cell>
        </row>
        <row r="616">
          <cell r="C616" t="str">
            <v>TENAGA</v>
          </cell>
        </row>
        <row r="617">
          <cell r="C617" t="str">
            <v>Diperlukan untuk menurunkan material di pelabuhan.</v>
          </cell>
          <cell r="G617" t="str">
            <v>Qt1</v>
          </cell>
          <cell r="H617">
            <v>18674.999999999996</v>
          </cell>
          <cell r="I617" t="str">
            <v>Kg/jam</v>
          </cell>
        </row>
        <row r="618">
          <cell r="C618" t="str">
            <v>Kebutuhan tenaga :</v>
          </cell>
          <cell r="D618" t="str">
            <v>- Mandor</v>
          </cell>
          <cell r="G618" t="str">
            <v>M</v>
          </cell>
          <cell r="H618">
            <v>1</v>
          </cell>
          <cell r="I618" t="str">
            <v>orang</v>
          </cell>
        </row>
        <row r="619">
          <cell r="D619" t="str">
            <v>- Pekerja</v>
          </cell>
          <cell r="G619" t="str">
            <v>P</v>
          </cell>
          <cell r="H619">
            <v>10</v>
          </cell>
          <cell r="I619" t="str">
            <v>orang</v>
          </cell>
        </row>
        <row r="621">
          <cell r="C621" t="str">
            <v>Koefisien Tenaga / Kg  :</v>
          </cell>
        </row>
        <row r="622">
          <cell r="D622" t="str">
            <v>- Mandor</v>
          </cell>
          <cell r="E622" t="str">
            <v>= ( M ) : Qt1</v>
          </cell>
          <cell r="G622" t="str">
            <v>(L03)</v>
          </cell>
          <cell r="H622">
            <v>5.3547523427041511E-5</v>
          </cell>
          <cell r="I622" t="str">
            <v>jam</v>
          </cell>
        </row>
        <row r="623">
          <cell r="D623" t="str">
            <v>- Pekerja</v>
          </cell>
          <cell r="E623" t="str">
            <v>= ( P ) : Qt1</v>
          </cell>
          <cell r="G623" t="str">
            <v>(L01)</v>
          </cell>
          <cell r="H623">
            <v>5.3547523427041512E-4</v>
          </cell>
          <cell r="I623" t="str">
            <v>jam</v>
          </cell>
        </row>
        <row r="625">
          <cell r="C625" t="str">
            <v>Pengankutan dari Pelabuhan 1 ke Pelabuhan 2</v>
          </cell>
        </row>
        <row r="626">
          <cell r="C626" t="str">
            <v>Jasa angkutan laut ditanggung oleh Kontraktor</v>
          </cell>
          <cell r="G626" t="str">
            <v>-</v>
          </cell>
          <cell r="H626">
            <v>100</v>
          </cell>
          <cell r="I626" t="str">
            <v>Millaut</v>
          </cell>
        </row>
        <row r="628">
          <cell r="C628" t="str">
            <v>Pengankutan dari Pelabuhan 2  ke Lokasi</v>
          </cell>
        </row>
        <row r="630">
          <cell r="C630" t="str">
            <v>TRAILER ke 2</v>
          </cell>
          <cell r="G630" t="str">
            <v>(E28)</v>
          </cell>
        </row>
        <row r="631">
          <cell r="C631" t="str">
            <v>Kapasitas angkut</v>
          </cell>
          <cell r="G631" t="str">
            <v>V3</v>
          </cell>
          <cell r="H631">
            <v>15</v>
          </cell>
          <cell r="I631" t="str">
            <v>Ton</v>
          </cell>
          <cell r="J631" t="str">
            <v>Ton</v>
          </cell>
        </row>
        <row r="632">
          <cell r="C632" t="str">
            <v>Faktor Efisiensi alat</v>
          </cell>
          <cell r="G632" t="str">
            <v>Fa</v>
          </cell>
          <cell r="H632">
            <v>0.83</v>
          </cell>
          <cell r="I632" t="str">
            <v>-</v>
          </cell>
          <cell r="J632" t="str">
            <v>-</v>
          </cell>
        </row>
        <row r="633">
          <cell r="C633" t="str">
            <v>Kecepatan rata-rata bermuatan</v>
          </cell>
          <cell r="G633" t="str">
            <v>v1</v>
          </cell>
          <cell r="H633">
            <v>40</v>
          </cell>
          <cell r="I633" t="str">
            <v>KM/jam</v>
          </cell>
          <cell r="J633" t="str">
            <v>KM/jam</v>
          </cell>
        </row>
        <row r="634">
          <cell r="C634" t="str">
            <v>Kecepatan rata-rata kosong</v>
          </cell>
          <cell r="G634" t="str">
            <v>v2</v>
          </cell>
          <cell r="H634">
            <v>50</v>
          </cell>
          <cell r="I634" t="str">
            <v>KM/jam</v>
          </cell>
          <cell r="J634" t="str">
            <v>KM/jam</v>
          </cell>
        </row>
        <row r="635">
          <cell r="C635" t="str">
            <v>Waktu Siklus :</v>
          </cell>
          <cell r="G635" t="str">
            <v>Ts2</v>
          </cell>
        </row>
        <row r="636">
          <cell r="C636" t="str">
            <v>- Waktu tempuh isi  =  (Ld2 : v1) x 60 menit</v>
          </cell>
          <cell r="G636" t="str">
            <v>T6</v>
          </cell>
          <cell r="H636">
            <v>37.5</v>
          </cell>
          <cell r="I636" t="str">
            <v>menit</v>
          </cell>
        </row>
        <row r="637">
          <cell r="C637" t="str">
            <v>- Waktu tempuh kosong  =  (Ld2 : v2) x 60 menit</v>
          </cell>
          <cell r="G637" t="str">
            <v>T7</v>
          </cell>
          <cell r="H637">
            <v>30</v>
          </cell>
          <cell r="I637" t="str">
            <v>menit</v>
          </cell>
        </row>
        <row r="638">
          <cell r="C638" t="str">
            <v>- Waktu  muat  dan lain-lain</v>
          </cell>
          <cell r="G638" t="str">
            <v>T8</v>
          </cell>
          <cell r="H638">
            <v>30</v>
          </cell>
          <cell r="I638" t="str">
            <v>menit</v>
          </cell>
        </row>
        <row r="639">
          <cell r="C639" t="str">
            <v>- Waktu bongkar  dan lain-lain</v>
          </cell>
          <cell r="G639" t="str">
            <v>T9</v>
          </cell>
          <cell r="H639">
            <v>20</v>
          </cell>
          <cell r="I639" t="str">
            <v>menit</v>
          </cell>
        </row>
        <row r="640">
          <cell r="G640" t="str">
            <v>Ts3</v>
          </cell>
          <cell r="H640">
            <v>117.5</v>
          </cell>
          <cell r="I640" t="str">
            <v>menit</v>
          </cell>
        </row>
        <row r="642">
          <cell r="C642" t="str">
            <v>Kap. Prod. / jam  =</v>
          </cell>
          <cell r="D642" t="str">
            <v>V3 x Fa</v>
          </cell>
          <cell r="G642" t="str">
            <v>Q3</v>
          </cell>
          <cell r="H642">
            <v>6.3574468085106375</v>
          </cell>
          <cell r="I642" t="str">
            <v>Ton</v>
          </cell>
        </row>
        <row r="643">
          <cell r="D643" t="str">
            <v>Ts3</v>
          </cell>
        </row>
        <row r="644">
          <cell r="C644" t="str">
            <v>Koefisien Alat / Kg</v>
          </cell>
          <cell r="D644" t="str">
            <v xml:space="preserve"> =  1  :  (Q3 x 1000)</v>
          </cell>
          <cell r="G644" t="str">
            <v>(E28)</v>
          </cell>
          <cell r="H644">
            <v>1.5729585006693444E-4</v>
          </cell>
          <cell r="I644" t="str">
            <v>jam</v>
          </cell>
        </row>
        <row r="647">
          <cell r="C647" t="str">
            <v>CRANE 2</v>
          </cell>
          <cell r="D647" t="str">
            <v>di pelabuhan</v>
          </cell>
          <cell r="G647" t="str">
            <v>(E07)</v>
          </cell>
        </row>
        <row r="648">
          <cell r="C648" t="str">
            <v>Kapasitas</v>
          </cell>
          <cell r="G648" t="str">
            <v>V4</v>
          </cell>
          <cell r="H648">
            <v>15</v>
          </cell>
          <cell r="I648" t="str">
            <v>ton</v>
          </cell>
        </row>
        <row r="649">
          <cell r="C649" t="str">
            <v>Faktor Efisiensi alat</v>
          </cell>
          <cell r="G649" t="str">
            <v>Fa</v>
          </cell>
          <cell r="H649">
            <v>0.83</v>
          </cell>
          <cell r="I649" t="str">
            <v>-</v>
          </cell>
        </row>
        <row r="650">
          <cell r="C650" t="str">
            <v>Waktu siklus</v>
          </cell>
        </row>
        <row r="651">
          <cell r="C651" t="str">
            <v>- Waktu memuat ke truk</v>
          </cell>
          <cell r="G651" t="str">
            <v>T10</v>
          </cell>
          <cell r="H651">
            <v>30</v>
          </cell>
          <cell r="I651" t="str">
            <v>menit</v>
          </cell>
        </row>
        <row r="652">
          <cell r="C652" t="str">
            <v>- dan lain-lain</v>
          </cell>
          <cell r="G652" t="str">
            <v>T11</v>
          </cell>
          <cell r="H652">
            <v>15</v>
          </cell>
          <cell r="I652" t="str">
            <v>menit</v>
          </cell>
        </row>
        <row r="653">
          <cell r="G653" t="str">
            <v>Ts4</v>
          </cell>
          <cell r="H653">
            <v>45</v>
          </cell>
          <cell r="I653" t="str">
            <v>menit</v>
          </cell>
        </row>
        <row r="655">
          <cell r="C655" t="str">
            <v>Kap. Prod. / jam  =</v>
          </cell>
          <cell r="D655" t="str">
            <v>V4 x Fa</v>
          </cell>
          <cell r="G655" t="str">
            <v>Q4</v>
          </cell>
          <cell r="H655">
            <v>16.600000000000001</v>
          </cell>
          <cell r="I655" t="str">
            <v>Ton</v>
          </cell>
        </row>
        <row r="656">
          <cell r="D656" t="str">
            <v>Ts4</v>
          </cell>
        </row>
        <row r="657">
          <cell r="C657" t="str">
            <v>Koefisien Alat / Kg</v>
          </cell>
          <cell r="D657" t="str">
            <v xml:space="preserve"> =  1  :  (Q4 x 1000)</v>
          </cell>
          <cell r="G657" t="str">
            <v>(E07)</v>
          </cell>
          <cell r="H657">
            <v>6.0240963855421684E-5</v>
          </cell>
          <cell r="I657" t="str">
            <v>jam</v>
          </cell>
        </row>
        <row r="662">
          <cell r="J662" t="str">
            <v>Berlanjut ke hal. berikut.</v>
          </cell>
        </row>
        <row r="663">
          <cell r="A663" t="str">
            <v>ITEM PEMBAYARAN NO.</v>
          </cell>
          <cell r="D663" t="str">
            <v>:  7.4 (5)</v>
          </cell>
          <cell r="J663" t="str">
            <v>Analisa EI-745</v>
          </cell>
        </row>
        <row r="664">
          <cell r="A664" t="str">
            <v>JENIS PEKERJAAN</v>
          </cell>
          <cell r="D664" t="str">
            <v>:  Pengangkutan Bahan Jembatan</v>
          </cell>
        </row>
        <row r="665">
          <cell r="A665" t="str">
            <v>SATUAN PEMBAYARAN</v>
          </cell>
          <cell r="D665" t="str">
            <v>:  KG</v>
          </cell>
          <cell r="H665" t="str">
            <v xml:space="preserve">        URAIAN ANALISA HARGA SATUAN</v>
          </cell>
        </row>
        <row r="666">
          <cell r="J666" t="str">
            <v>Lanjutan</v>
          </cell>
        </row>
        <row r="668">
          <cell r="A668" t="str">
            <v>No.</v>
          </cell>
          <cell r="C668" t="str">
            <v>U R A I A N</v>
          </cell>
          <cell r="G668" t="str">
            <v>KODE</v>
          </cell>
          <cell r="H668" t="str">
            <v>KOEF.</v>
          </cell>
          <cell r="I668" t="str">
            <v>SATUAN</v>
          </cell>
          <cell r="J668" t="str">
            <v>KETERANGAN</v>
          </cell>
        </row>
        <row r="671">
          <cell r="C671" t="str">
            <v>CRANE 3</v>
          </cell>
          <cell r="D671" t="str">
            <v>di lokasi</v>
          </cell>
          <cell r="G671" t="str">
            <v>(E07)</v>
          </cell>
        </row>
        <row r="672">
          <cell r="C672" t="str">
            <v>Kapasitas</v>
          </cell>
          <cell r="G672" t="str">
            <v>V5</v>
          </cell>
          <cell r="H672">
            <v>15</v>
          </cell>
          <cell r="I672" t="str">
            <v>ton</v>
          </cell>
        </row>
        <row r="673">
          <cell r="C673" t="str">
            <v>Faktor Efisiensi alat</v>
          </cell>
          <cell r="G673" t="str">
            <v>Fa</v>
          </cell>
          <cell r="H673">
            <v>0.83</v>
          </cell>
          <cell r="I673" t="str">
            <v>-</v>
          </cell>
        </row>
        <row r="674">
          <cell r="C674" t="str">
            <v>Waktu siklus</v>
          </cell>
        </row>
        <row r="675">
          <cell r="C675" t="str">
            <v>- Waktu menurunkan dari truck</v>
          </cell>
          <cell r="G675" t="str">
            <v>T12</v>
          </cell>
          <cell r="H675">
            <v>20</v>
          </cell>
          <cell r="I675" t="str">
            <v>menit</v>
          </cell>
        </row>
        <row r="676">
          <cell r="C676" t="str">
            <v>- dan lain-lain</v>
          </cell>
          <cell r="G676" t="str">
            <v>T13</v>
          </cell>
          <cell r="H676">
            <v>15</v>
          </cell>
          <cell r="I676" t="str">
            <v>menit</v>
          </cell>
        </row>
        <row r="677">
          <cell r="G677" t="str">
            <v>Ts5</v>
          </cell>
          <cell r="H677">
            <v>35</v>
          </cell>
          <cell r="I677" t="str">
            <v>menit</v>
          </cell>
        </row>
        <row r="679">
          <cell r="C679" t="str">
            <v>Kap. Prod. / jam  =</v>
          </cell>
          <cell r="D679" t="str">
            <v>V5 x Fa</v>
          </cell>
          <cell r="G679" t="str">
            <v>Q5</v>
          </cell>
          <cell r="H679">
            <v>21.342857142857142</v>
          </cell>
          <cell r="I679" t="str">
            <v>Ton</v>
          </cell>
        </row>
        <row r="680">
          <cell r="D680" t="str">
            <v>Ts5</v>
          </cell>
        </row>
        <row r="681">
          <cell r="C681" t="str">
            <v>Koefisien Alat / Kg</v>
          </cell>
          <cell r="D681" t="str">
            <v xml:space="preserve"> =  1  :  (Q5 x 1000)</v>
          </cell>
          <cell r="G681" t="str">
            <v>(E07)</v>
          </cell>
          <cell r="H681">
            <v>4.6854082998661318E-5</v>
          </cell>
          <cell r="I681" t="str">
            <v>jam</v>
          </cell>
        </row>
        <row r="683">
          <cell r="C683" t="str">
            <v>ALAT  BANTU</v>
          </cell>
        </row>
        <row r="684">
          <cell r="C684" t="str">
            <v>Diperlukan alat-alat bantu kecil</v>
          </cell>
          <cell r="J684" t="str">
            <v>Lump Sump</v>
          </cell>
        </row>
        <row r="685">
          <cell r="C685" t="str">
            <v xml:space="preserve">- Tambang </v>
          </cell>
        </row>
        <row r="686">
          <cell r="C686" t="str">
            <v>- Tackle</v>
          </cell>
        </row>
        <row r="688">
          <cell r="C688" t="str">
            <v xml:space="preserve">TENAGA </v>
          </cell>
        </row>
        <row r="689">
          <cell r="C689" t="str">
            <v>Diperlukan untuk memuat di pelabuhan ke truk</v>
          </cell>
          <cell r="G689" t="str">
            <v>Qt2</v>
          </cell>
          <cell r="H689">
            <v>16600</v>
          </cell>
          <cell r="I689" t="str">
            <v>Kg/jam</v>
          </cell>
          <cell r="J689" t="str">
            <v xml:space="preserve"> Crane 2</v>
          </cell>
        </row>
        <row r="690">
          <cell r="C690" t="str">
            <v>dan penurunan dari truk di lokasi  pekerjaan</v>
          </cell>
          <cell r="G690" t="str">
            <v>Qt3</v>
          </cell>
          <cell r="H690">
            <v>21342.857142857141</v>
          </cell>
          <cell r="I690" t="str">
            <v>Kg/jam</v>
          </cell>
          <cell r="J690" t="str">
            <v xml:space="preserve"> Crane 3</v>
          </cell>
        </row>
        <row r="691">
          <cell r="C691" t="str">
            <v>Kebutuhan tenaga :</v>
          </cell>
          <cell r="D691" t="str">
            <v>- Mandor</v>
          </cell>
          <cell r="G691" t="str">
            <v>M</v>
          </cell>
          <cell r="H691">
            <v>2</v>
          </cell>
          <cell r="I691" t="str">
            <v>orang</v>
          </cell>
          <cell r="J691" t="str">
            <v xml:space="preserve"> 2 regu</v>
          </cell>
        </row>
        <row r="692">
          <cell r="D692" t="str">
            <v>- Pekerja</v>
          </cell>
          <cell r="G692" t="str">
            <v>P</v>
          </cell>
          <cell r="H692">
            <v>20</v>
          </cell>
          <cell r="I692" t="str">
            <v>orang</v>
          </cell>
          <cell r="J692" t="str">
            <v xml:space="preserve"> 2 regu</v>
          </cell>
        </row>
        <row r="694">
          <cell r="C694" t="str">
            <v>Koefisien Tenaga / Kg  :</v>
          </cell>
        </row>
        <row r="695">
          <cell r="D695" t="str">
            <v>- Mandor</v>
          </cell>
          <cell r="E695" t="str">
            <v>= ( M ) : (Qt2 + Qt3)</v>
          </cell>
          <cell r="G695" t="str">
            <v>(L03)</v>
          </cell>
          <cell r="H695">
            <v>5.2710843373493975E-5</v>
          </cell>
          <cell r="I695" t="str">
            <v>jam</v>
          </cell>
        </row>
        <row r="696">
          <cell r="D696" t="str">
            <v>- Pekerja</v>
          </cell>
          <cell r="E696" t="str">
            <v>= ( P ) : (Qt2 + Qt3)</v>
          </cell>
          <cell r="G696" t="str">
            <v>(L01)</v>
          </cell>
          <cell r="H696">
            <v>5.2710843373493976E-4</v>
          </cell>
          <cell r="I696" t="str">
            <v>jam</v>
          </cell>
        </row>
        <row r="698">
          <cell r="A698" t="str">
            <v>4.</v>
          </cell>
          <cell r="C698" t="str">
            <v>HARGA DASAR SATUAN UPAH, BAHAN DAN ALAT</v>
          </cell>
        </row>
        <row r="699">
          <cell r="C699" t="str">
            <v>Lihat lampiran.</v>
          </cell>
        </row>
        <row r="701">
          <cell r="A701" t="str">
            <v>5.</v>
          </cell>
          <cell r="C701" t="str">
            <v>ANALISA HARGA SATUAN PEKERJAAN</v>
          </cell>
        </row>
        <row r="702">
          <cell r="C702" t="str">
            <v>Lihat perhitungan dalam LAMPIRAN 2 PENAWARAN</v>
          </cell>
        </row>
        <row r="703">
          <cell r="C703" t="str">
            <v>PEREKEMAN ANALISA MASING-MASING HARGA</v>
          </cell>
        </row>
        <row r="704">
          <cell r="C704" t="str">
            <v>SATUAN.</v>
          </cell>
        </row>
        <row r="705">
          <cell r="C705" t="str">
            <v>Didapat Harga Satuan Pekerjaan :</v>
          </cell>
        </row>
        <row r="707">
          <cell r="C707" t="str">
            <v xml:space="preserve">Rp.  </v>
          </cell>
          <cell r="D707">
            <v>3497.2977421318838</v>
          </cell>
          <cell r="E707" t="str">
            <v xml:space="preserve"> / Kg</v>
          </cell>
        </row>
        <row r="710">
          <cell r="A710" t="str">
            <v>6.</v>
          </cell>
          <cell r="C710" t="str">
            <v>WAKTU PELAKSANAAN YANG DIPERLUKAN</v>
          </cell>
        </row>
        <row r="711">
          <cell r="C711" t="str">
            <v>Masa Pelaksanaan :</v>
          </cell>
          <cell r="D711" t="str">
            <v>. . . . . . . . . . . .</v>
          </cell>
          <cell r="E711" t="str">
            <v>bulan</v>
          </cell>
        </row>
        <row r="712">
          <cell r="A712" t="str">
            <v>7.</v>
          </cell>
          <cell r="C712" t="str">
            <v>VOLUME PEKERJAAN YANG DIPERLUKAN</v>
          </cell>
        </row>
        <row r="713">
          <cell r="C713" t="str">
            <v>Volume pekerjaan  :</v>
          </cell>
          <cell r="D713">
            <v>0</v>
          </cell>
          <cell r="E713" t="str">
            <v>Kg</v>
          </cell>
        </row>
        <row r="723">
          <cell r="A723" t="str">
            <v>ITEM PEMBAYARAN NO.</v>
          </cell>
          <cell r="D723" t="str">
            <v>:  7.6 (8)</v>
          </cell>
          <cell r="J723" t="str">
            <v>Analisa EI-768</v>
          </cell>
          <cell r="T723" t="str">
            <v>Analisa EI-768</v>
          </cell>
        </row>
        <row r="724">
          <cell r="A724" t="str">
            <v>JENIS PEKERJAAN</v>
          </cell>
          <cell r="D724" t="str">
            <v>:  Pengadaan Tiang Pancang Baja</v>
          </cell>
        </row>
        <row r="725">
          <cell r="A725" t="str">
            <v>SATUAN PEMBAYARAN</v>
          </cell>
          <cell r="D725" t="str">
            <v>:  Kg</v>
          </cell>
          <cell r="H725" t="str">
            <v xml:space="preserve">        URAIAN ANALISA HARGA SATUAN</v>
          </cell>
          <cell r="L725" t="str">
            <v>LAMPIRAN 2 PENAWARAN</v>
          </cell>
        </row>
        <row r="726">
          <cell r="L726" t="str">
            <v>ANALISA HARGA SATUAN MATA PEMBAYARAN UTAMA</v>
          </cell>
        </row>
        <row r="727">
          <cell r="L727" t="str">
            <v xml:space="preserve">                                                                                                            </v>
          </cell>
        </row>
        <row r="728">
          <cell r="A728" t="str">
            <v>No.</v>
          </cell>
          <cell r="C728" t="str">
            <v>U R A I A N</v>
          </cell>
          <cell r="G728" t="str">
            <v>KODE</v>
          </cell>
          <cell r="H728" t="str">
            <v>KOEF.</v>
          </cell>
          <cell r="I728" t="str">
            <v>SATUAN</v>
          </cell>
          <cell r="J728" t="str">
            <v>KETERANGAN</v>
          </cell>
        </row>
        <row r="730">
          <cell r="L730" t="str">
            <v>NAMA PENAWAR</v>
          </cell>
          <cell r="O730" t="str">
            <v>: PT. Mitra Perdana</v>
          </cell>
        </row>
        <row r="731">
          <cell r="A731" t="str">
            <v>I.</v>
          </cell>
          <cell r="C731" t="str">
            <v>ASUMSI</v>
          </cell>
          <cell r="L731" t="str">
            <v>NAMA PAKET/NO.PAKET</v>
          </cell>
          <cell r="O731" t="str">
            <v>: Pembangunan Jalan Lipat Kajang - Lae Paris (P.026)/BANG-07C</v>
          </cell>
        </row>
        <row r="732">
          <cell r="A732">
            <v>1</v>
          </cell>
          <cell r="C732" t="str">
            <v>Menggunakan alat (cara mekanik)</v>
          </cell>
          <cell r="L732" t="str">
            <v>NO. MATA PEMBAYARAN</v>
          </cell>
          <cell r="O732" t="str">
            <v>:  7.6 (8)</v>
          </cell>
        </row>
        <row r="733">
          <cell r="A733">
            <v>2</v>
          </cell>
          <cell r="C733" t="str">
            <v>Lokasi pekerjaan : di lokasi</v>
          </cell>
          <cell r="L733" t="str">
            <v>JENIS PEKERJAAN</v>
          </cell>
          <cell r="O733" t="str">
            <v>:  Pengadaan Tiang Pancang Baja</v>
          </cell>
        </row>
        <row r="734">
          <cell r="A734">
            <v>3</v>
          </cell>
          <cell r="C734" t="str">
            <v>Jarak rata-rata Base camp ke lokasi pekerjaan</v>
          </cell>
          <cell r="G734" t="str">
            <v>L</v>
          </cell>
          <cell r="H734">
            <v>23.5</v>
          </cell>
          <cell r="I734" t="str">
            <v>Km</v>
          </cell>
          <cell r="L734" t="str">
            <v>SATUAN PEMBAYARAN</v>
          </cell>
          <cell r="O734" t="str">
            <v>:  Kg</v>
          </cell>
        </row>
        <row r="735">
          <cell r="A735">
            <v>4</v>
          </cell>
          <cell r="C735" t="str">
            <v>Jam kerja efektif per-hari</v>
          </cell>
          <cell r="G735" t="str">
            <v>Tk</v>
          </cell>
          <cell r="H735">
            <v>7</v>
          </cell>
          <cell r="I735" t="str">
            <v>jam</v>
          </cell>
          <cell r="L735" t="str">
            <v>KUANTITAS PEKERJAAN =</v>
          </cell>
          <cell r="O735">
            <v>7500</v>
          </cell>
        </row>
        <row r="736">
          <cell r="A736">
            <v>4</v>
          </cell>
          <cell r="C736" t="str">
            <v>Ukuran diameter tiang pancang (sesuai keperluan)</v>
          </cell>
          <cell r="G736" t="str">
            <v>Uk</v>
          </cell>
          <cell r="H736">
            <v>600</v>
          </cell>
          <cell r="I736" t="str">
            <v>mm</v>
          </cell>
          <cell r="L736" t="str">
            <v>PRODUKSI / JAM =</v>
          </cell>
          <cell r="O736">
            <v>0</v>
          </cell>
        </row>
        <row r="737">
          <cell r="A737">
            <v>5</v>
          </cell>
          <cell r="C737" t="str">
            <v>Tebal tiang</v>
          </cell>
          <cell r="G737" t="str">
            <v>t</v>
          </cell>
          <cell r="H737">
            <v>12.700000000000001</v>
          </cell>
          <cell r="I737" t="str">
            <v>mm</v>
          </cell>
        </row>
        <row r="738">
          <cell r="A738">
            <v>6</v>
          </cell>
          <cell r="C738" t="str">
            <v>Berat per-meter tiang</v>
          </cell>
          <cell r="G738" t="str">
            <v>b</v>
          </cell>
          <cell r="H738">
            <v>187</v>
          </cell>
          <cell r="I738" t="str">
            <v>kg</v>
          </cell>
        </row>
        <row r="739">
          <cell r="A739">
            <v>7</v>
          </cell>
          <cell r="C739" t="str">
            <v>Panjang Tiang (sesuai keperluan)</v>
          </cell>
          <cell r="G739" t="str">
            <v>p</v>
          </cell>
          <cell r="H739">
            <v>12</v>
          </cell>
          <cell r="I739" t="str">
            <v>M</v>
          </cell>
          <cell r="Q739" t="str">
            <v>PERKIRAAN</v>
          </cell>
          <cell r="R739" t="str">
            <v>HARGA</v>
          </cell>
          <cell r="S739" t="str">
            <v>JUMLAH</v>
          </cell>
        </row>
        <row r="740">
          <cell r="A740">
            <v>8</v>
          </cell>
          <cell r="C740" t="str">
            <v>Jarak pelabuhan ke Base Camp</v>
          </cell>
          <cell r="G740" t="str">
            <v>Ld2</v>
          </cell>
          <cell r="H740">
            <v>80</v>
          </cell>
          <cell r="I740" t="str">
            <v>Km</v>
          </cell>
          <cell r="L740" t="str">
            <v>NO.</v>
          </cell>
          <cell r="N740" t="str">
            <v>KOMPONEN</v>
          </cell>
          <cell r="P740" t="str">
            <v>SATUAN</v>
          </cell>
          <cell r="Q740" t="str">
            <v>KUANTITAS</v>
          </cell>
          <cell r="R740" t="str">
            <v>SATUAN</v>
          </cell>
          <cell r="S740" t="str">
            <v>HARGA</v>
          </cell>
        </row>
        <row r="741">
          <cell r="R741" t="str">
            <v>(Rp.)</v>
          </cell>
          <cell r="S741" t="str">
            <v>(Rp.)</v>
          </cell>
        </row>
        <row r="742">
          <cell r="A742" t="str">
            <v>II.</v>
          </cell>
          <cell r="C742" t="str">
            <v>URUTAN KERJA</v>
          </cell>
        </row>
        <row r="743">
          <cell r="A743">
            <v>1</v>
          </cell>
          <cell r="C743" t="str">
            <v>Material pipa didatangkan dari pelabuhan ke lokasi</v>
          </cell>
        </row>
        <row r="744">
          <cell r="C744" t="str">
            <v>dengan Trailer</v>
          </cell>
          <cell r="L744" t="str">
            <v>A.</v>
          </cell>
          <cell r="N744" t="str">
            <v>TENAGA</v>
          </cell>
        </row>
        <row r="745">
          <cell r="A745">
            <v>2</v>
          </cell>
          <cell r="C745" t="str">
            <v>Di lokasi pekerjaan dibuatkan sepatu pancang</v>
          </cell>
        </row>
        <row r="746">
          <cell r="C746" t="str">
            <v xml:space="preserve">dan penyambungan pipa </v>
          </cell>
          <cell r="L746" t="str">
            <v>1.</v>
          </cell>
          <cell r="N746" t="str">
            <v>Pekerja</v>
          </cell>
          <cell r="O746" t="str">
            <v>(L01)</v>
          </cell>
          <cell r="P746" t="str">
            <v>jam</v>
          </cell>
          <cell r="Q746">
            <v>6.2388591800356511E-4</v>
          </cell>
          <cell r="R746">
            <v>3928.5714285714284</v>
          </cell>
          <cell r="U746">
            <v>2.4509803921568629</v>
          </cell>
        </row>
        <row r="747">
          <cell r="A747">
            <v>3</v>
          </cell>
          <cell r="C747" t="str">
            <v>Penyambungan pipa dengan las listrik</v>
          </cell>
          <cell r="L747" t="str">
            <v>2.</v>
          </cell>
          <cell r="N747" t="str">
            <v>Tukang</v>
          </cell>
          <cell r="O747" t="str">
            <v>(L02)</v>
          </cell>
          <cell r="P747" t="str">
            <v>jam</v>
          </cell>
          <cell r="Q747">
            <v>2.4955436720142605E-3</v>
          </cell>
          <cell r="R747">
            <v>5928.5714285714284</v>
          </cell>
          <cell r="U747">
            <v>14.795008912655973</v>
          </cell>
        </row>
        <row r="748">
          <cell r="L748" t="str">
            <v>3.</v>
          </cell>
          <cell r="N748" t="str">
            <v>Mandor</v>
          </cell>
          <cell r="O748" t="str">
            <v>(L03)</v>
          </cell>
          <cell r="P748" t="str">
            <v>jam</v>
          </cell>
          <cell r="Q748">
            <v>7.4866310160427805E-3</v>
          </cell>
          <cell r="R748">
            <v>5428.5714285714284</v>
          </cell>
          <cell r="U748">
            <v>40.641711229946523</v>
          </cell>
        </row>
        <row r="749">
          <cell r="A749" t="str">
            <v>III.</v>
          </cell>
          <cell r="C749" t="str">
            <v>PEMAKAIAN BAHAN, ALAT DAN TENAGA</v>
          </cell>
        </row>
        <row r="750">
          <cell r="Q750" t="str">
            <v xml:space="preserve">JUMLAH HARGA TENAGA   </v>
          </cell>
          <cell r="U750">
            <v>57.887700534759361</v>
          </cell>
        </row>
        <row r="751">
          <cell r="A751" t="str">
            <v xml:space="preserve">   1.</v>
          </cell>
          <cell r="C751" t="str">
            <v>BAHAN</v>
          </cell>
        </row>
        <row r="752">
          <cell r="A752" t="str">
            <v>1.a.</v>
          </cell>
          <cell r="C752" t="str">
            <v>Pipa baja tiang pancang</v>
          </cell>
          <cell r="G752" t="str">
            <v>(M52)</v>
          </cell>
          <cell r="H752">
            <v>1.05</v>
          </cell>
          <cell r="I752" t="str">
            <v>Kg</v>
          </cell>
          <cell r="L752" t="str">
            <v>B.</v>
          </cell>
          <cell r="N752" t="str">
            <v>BAHAN</v>
          </cell>
        </row>
        <row r="753">
          <cell r="C753" t="str">
            <v>Plat Baja</v>
          </cell>
          <cell r="D753" t="str">
            <v>(untuk penyambungan)</v>
          </cell>
          <cell r="G753" t="str">
            <v>(M48)</v>
          </cell>
          <cell r="H753">
            <v>0.20999950892979899</v>
          </cell>
          <cell r="I753" t="str">
            <v>Kg</v>
          </cell>
        </row>
        <row r="754">
          <cell r="C754" t="str">
            <v>Kawat Las</v>
          </cell>
          <cell r="D754" t="str">
            <v>(untuk sepatu &amp; penyambungan)</v>
          </cell>
          <cell r="G754" t="str">
            <v>(M51)</v>
          </cell>
          <cell r="H754">
            <v>0.05</v>
          </cell>
          <cell r="I754" t="str">
            <v>Dos</v>
          </cell>
          <cell r="L754" t="str">
            <v>1.</v>
          </cell>
          <cell r="N754" t="str">
            <v xml:space="preserve">Pipa baja </v>
          </cell>
          <cell r="O754" t="str">
            <v>M52</v>
          </cell>
          <cell r="P754" t="str">
            <v>Kg</v>
          </cell>
          <cell r="Q754">
            <v>1.05</v>
          </cell>
          <cell r="R754">
            <v>5500</v>
          </cell>
          <cell r="U754">
            <v>5775</v>
          </cell>
        </row>
        <row r="755">
          <cell r="L755" t="str">
            <v>2.</v>
          </cell>
          <cell r="N755" t="str">
            <v>Plat Baja</v>
          </cell>
          <cell r="O755" t="str">
            <v>M48</v>
          </cell>
          <cell r="P755" t="str">
            <v>Kg</v>
          </cell>
          <cell r="Q755">
            <v>0.20999950892979899</v>
          </cell>
          <cell r="R755">
            <v>7900</v>
          </cell>
          <cell r="U755">
            <v>1658.9961205454119</v>
          </cell>
        </row>
        <row r="756">
          <cell r="A756" t="str">
            <v>2.</v>
          </cell>
          <cell r="C756" t="str">
            <v>ALAT</v>
          </cell>
          <cell r="L756" t="str">
            <v>3.</v>
          </cell>
          <cell r="N756" t="str">
            <v>Kawat Las</v>
          </cell>
          <cell r="O756" t="str">
            <v>M51</v>
          </cell>
          <cell r="P756" t="str">
            <v>Dos</v>
          </cell>
          <cell r="Q756">
            <v>0.05</v>
          </cell>
          <cell r="R756">
            <v>55000</v>
          </cell>
          <cell r="U756">
            <v>2750</v>
          </cell>
        </row>
        <row r="757">
          <cell r="A757" t="str">
            <v>2.a.</v>
          </cell>
          <cell r="C757" t="str">
            <v>TRAILER</v>
          </cell>
          <cell r="G757" t="str">
            <v>(E29)</v>
          </cell>
        </row>
        <row r="758">
          <cell r="C758" t="str">
            <v>Kapasitas bak sekali muat</v>
          </cell>
          <cell r="G758" t="str">
            <v>V</v>
          </cell>
          <cell r="H758">
            <v>5</v>
          </cell>
          <cell r="I758" t="str">
            <v>batang</v>
          </cell>
        </row>
        <row r="759">
          <cell r="C759" t="str">
            <v>Faktor efisiensi alat</v>
          </cell>
          <cell r="G759" t="str">
            <v>Fa</v>
          </cell>
          <cell r="H759">
            <v>0.83</v>
          </cell>
        </row>
        <row r="760">
          <cell r="C760" t="str">
            <v>Kecepatanrata-rata bermuatan</v>
          </cell>
          <cell r="G760" t="str">
            <v>v1</v>
          </cell>
          <cell r="H760">
            <v>40</v>
          </cell>
          <cell r="I760" t="str">
            <v>Km/Jam</v>
          </cell>
          <cell r="Q760" t="str">
            <v xml:space="preserve">JUMLAH HARGA BAHAN   </v>
          </cell>
          <cell r="U760">
            <v>10183.996120545413</v>
          </cell>
        </row>
        <row r="761">
          <cell r="C761" t="str">
            <v>Kecepatan rata-rata kosong</v>
          </cell>
          <cell r="G761" t="str">
            <v>v2</v>
          </cell>
          <cell r="H761">
            <v>60</v>
          </cell>
          <cell r="I761" t="str">
            <v>Km/Jam</v>
          </cell>
        </row>
        <row r="762">
          <cell r="C762" t="str">
            <v>Waktu siklus    :</v>
          </cell>
          <cell r="G762" t="str">
            <v>Ts1</v>
          </cell>
          <cell r="L762" t="str">
            <v>C.</v>
          </cell>
          <cell r="N762" t="str">
            <v>PERALATAN</v>
          </cell>
        </row>
        <row r="763">
          <cell r="C763" t="str">
            <v>- Waktu tempuh isi  = (Ld2 : v1 ) x 60</v>
          </cell>
          <cell r="G763" t="str">
            <v>T1</v>
          </cell>
          <cell r="H763">
            <v>120</v>
          </cell>
          <cell r="I763" t="str">
            <v>menit</v>
          </cell>
        </row>
        <row r="764">
          <cell r="C764" t="str">
            <v>- Waktu tempuh kosong  = (Ld2 : v2)  x  60</v>
          </cell>
          <cell r="G764" t="str">
            <v>T2</v>
          </cell>
          <cell r="H764">
            <v>80</v>
          </cell>
          <cell r="I764" t="str">
            <v>menit</v>
          </cell>
          <cell r="L764" t="str">
            <v>1.</v>
          </cell>
          <cell r="N764" t="str">
            <v>Trailer</v>
          </cell>
          <cell r="O764" t="str">
            <v>(E29)</v>
          </cell>
          <cell r="P764" t="str">
            <v>jam</v>
          </cell>
          <cell r="Q764">
            <v>5.100616369220196E-4</v>
          </cell>
          <cell r="R764">
            <v>116934.19680867402</v>
          </cell>
          <cell r="U764">
            <v>59.643647836393875</v>
          </cell>
        </row>
        <row r="765">
          <cell r="C765" t="str">
            <v>-  Lain-lain (bongkar dan muat)</v>
          </cell>
          <cell r="G765" t="str">
            <v>T3</v>
          </cell>
          <cell r="H765">
            <v>85</v>
          </cell>
          <cell r="I765" t="str">
            <v>menit</v>
          </cell>
          <cell r="L765" t="str">
            <v>2.</v>
          </cell>
          <cell r="N765" t="str">
            <v>Crane</v>
          </cell>
          <cell r="O765" t="str">
            <v>(E07)</v>
          </cell>
          <cell r="P765" t="str">
            <v>jam</v>
          </cell>
          <cell r="Q765">
            <v>1.4914082950936246E-4</v>
          </cell>
          <cell r="R765">
            <v>279843.93009183893</v>
          </cell>
          <cell r="U765">
            <v>41.736155867056894</v>
          </cell>
        </row>
        <row r="766">
          <cell r="G766" t="str">
            <v>Ts1</v>
          </cell>
          <cell r="H766">
            <v>285</v>
          </cell>
          <cell r="I766" t="str">
            <v>menit</v>
          </cell>
          <cell r="L766" t="str">
            <v>3.</v>
          </cell>
          <cell r="N766" t="str">
            <v>Genset</v>
          </cell>
          <cell r="O766" t="str">
            <v>(E12)</v>
          </cell>
          <cell r="P766" t="str">
            <v>jam</v>
          </cell>
          <cell r="Q766">
            <v>4.4563279857397502E-4</v>
          </cell>
          <cell r="R766">
            <v>145466.38371471572</v>
          </cell>
          <cell r="U766">
            <v>64.824591673224475</v>
          </cell>
        </row>
        <row r="767">
          <cell r="L767" t="str">
            <v>4.</v>
          </cell>
          <cell r="N767" t="str">
            <v>Welding Set</v>
          </cell>
          <cell r="O767" t="str">
            <v>(E32)</v>
          </cell>
          <cell r="P767" t="str">
            <v>Ls</v>
          </cell>
          <cell r="Q767">
            <v>4.4563279857397502E-4</v>
          </cell>
          <cell r="R767">
            <v>42657.012729981259</v>
          </cell>
          <cell r="U767">
            <v>19.009363961667226</v>
          </cell>
        </row>
        <row r="768">
          <cell r="C768" t="str">
            <v>Kapasitas Produksi / Jam   =</v>
          </cell>
          <cell r="E768" t="str">
            <v>V1 x p x Fa x 60</v>
          </cell>
          <cell r="G768" t="str">
            <v>Q1</v>
          </cell>
          <cell r="H768">
            <v>10.48421052631579</v>
          </cell>
          <cell r="I768" t="str">
            <v>M'</v>
          </cell>
          <cell r="L768" t="str">
            <v>5.</v>
          </cell>
          <cell r="N768" t="str">
            <v>Alat Bantu</v>
          </cell>
          <cell r="P768" t="str">
            <v>Ls</v>
          </cell>
          <cell r="Q768">
            <v>1</v>
          </cell>
          <cell r="R768">
            <v>500</v>
          </cell>
          <cell r="U768">
            <v>500</v>
          </cell>
        </row>
        <row r="769">
          <cell r="E769" t="str">
            <v>Ts1</v>
          </cell>
          <cell r="H769">
            <v>1960.5473684210529</v>
          </cell>
          <cell r="I769" t="str">
            <v>Kg</v>
          </cell>
        </row>
        <row r="771">
          <cell r="C771" t="str">
            <v>Koefisien Alat / kg</v>
          </cell>
          <cell r="D771" t="str">
            <v>= 1 : Q1</v>
          </cell>
          <cell r="G771" t="str">
            <v>(E29)</v>
          </cell>
          <cell r="H771">
            <v>5.100616369220196E-4</v>
          </cell>
          <cell r="I771" t="str">
            <v>Jam</v>
          </cell>
        </row>
        <row r="772">
          <cell r="Q772" t="str">
            <v xml:space="preserve">JUMLAH HARGA PERALATAN   </v>
          </cell>
          <cell r="U772">
            <v>685.21375933834247</v>
          </cell>
        </row>
        <row r="773">
          <cell r="A773" t="str">
            <v>2.b</v>
          </cell>
          <cell r="C773" t="str">
            <v xml:space="preserve">CRANE </v>
          </cell>
          <cell r="G773" t="str">
            <v>(E07)</v>
          </cell>
        </row>
        <row r="774">
          <cell r="C774" t="str">
            <v>Kapasitas</v>
          </cell>
          <cell r="G774" t="str">
            <v>V2</v>
          </cell>
          <cell r="H774">
            <v>3</v>
          </cell>
          <cell r="I774" t="str">
            <v>batang</v>
          </cell>
          <cell r="L774" t="str">
            <v>D.</v>
          </cell>
          <cell r="N774" t="str">
            <v>JUMLAH HARGA TENAGA, BAHAN DAN PERALATAN  ( A + B + C )</v>
          </cell>
          <cell r="U774">
            <v>10927.097580418515</v>
          </cell>
        </row>
        <row r="775">
          <cell r="C775" t="str">
            <v>Faktor Efisiensi alat</v>
          </cell>
          <cell r="G775" t="str">
            <v>Fa</v>
          </cell>
          <cell r="H775">
            <v>0.83</v>
          </cell>
          <cell r="I775" t="str">
            <v>-</v>
          </cell>
          <cell r="L775" t="str">
            <v>E.</v>
          </cell>
          <cell r="N775" t="str">
            <v>OVERHEAD &amp; PROFIT</v>
          </cell>
          <cell r="P775">
            <v>10</v>
          </cell>
          <cell r="Q775" t="str">
            <v>%  x  D</v>
          </cell>
          <cell r="U775">
            <v>1092.7097580418515</v>
          </cell>
        </row>
        <row r="776">
          <cell r="C776" t="str">
            <v>Waktu siklus</v>
          </cell>
          <cell r="L776" t="str">
            <v>F.</v>
          </cell>
          <cell r="N776" t="str">
            <v>HARGA SATUAN PEKERJAAN  ( D + E )</v>
          </cell>
          <cell r="U776">
            <v>12019.807338460367</v>
          </cell>
        </row>
        <row r="777">
          <cell r="C777" t="str">
            <v>- Waktu menurunkan</v>
          </cell>
          <cell r="G777" t="str">
            <v>T4</v>
          </cell>
          <cell r="H777">
            <v>30</v>
          </cell>
          <cell r="I777" t="str">
            <v>menit</v>
          </cell>
          <cell r="J777" t="str">
            <v>Lumpsum</v>
          </cell>
          <cell r="L777" t="str">
            <v>Catatan :</v>
          </cell>
        </row>
        <row r="778">
          <cell r="C778" t="str">
            <v>- dan lain-lain ( termasuk mengatur dan menggeser)</v>
          </cell>
          <cell r="G778" t="str">
            <v>T5</v>
          </cell>
          <cell r="H778">
            <v>20</v>
          </cell>
          <cell r="I778" t="str">
            <v>menit</v>
          </cell>
          <cell r="L778">
            <v>1</v>
          </cell>
          <cell r="N778" t="str">
            <v>Satuan dapat berdasarkan atas jam operasi untuk Tenaga Kerja dan Peralatan, volume dan/atau ukuran</v>
          </cell>
        </row>
        <row r="779">
          <cell r="G779" t="str">
            <v>Ts2</v>
          </cell>
          <cell r="H779">
            <v>50</v>
          </cell>
          <cell r="I779" t="str">
            <v>menit</v>
          </cell>
          <cell r="N779" t="str">
            <v>berat untuk bahan-bahan.</v>
          </cell>
        </row>
        <row r="780">
          <cell r="L780">
            <v>2</v>
          </cell>
          <cell r="N780" t="str">
            <v>Kuantitas satuan adalah kuantitas setiap komponen untuk menyelesaikan satu satuan pekerjaan dari nomor</v>
          </cell>
        </row>
        <row r="781">
          <cell r="C781" t="str">
            <v>Kap. Prod. / jam  =</v>
          </cell>
          <cell r="D781" t="str">
            <v>V2 x p x Fa</v>
          </cell>
          <cell r="G781" t="str">
            <v>Q2</v>
          </cell>
          <cell r="H781">
            <v>35.856000000000002</v>
          </cell>
          <cell r="I781" t="str">
            <v>M'</v>
          </cell>
          <cell r="N781" t="str">
            <v>mata pembayaran harga satuan yang disampaikan peserta lelang tidak dapat diubah, kecuali persyaratan.</v>
          </cell>
        </row>
        <row r="782">
          <cell r="D782" t="str">
            <v>Ts2</v>
          </cell>
          <cell r="H782">
            <v>6705.0720000000001</v>
          </cell>
          <cell r="I782" t="str">
            <v>Kg</v>
          </cell>
          <cell r="N782" t="str">
            <v>Ayat 13, 4 dari instruksi kepada Peserta Lelang.</v>
          </cell>
        </row>
        <row r="783">
          <cell r="J783" t="str">
            <v>Berlanjut ke hal. berikut.</v>
          </cell>
          <cell r="L783">
            <v>3</v>
          </cell>
          <cell r="N783" t="str">
            <v>Biaya satuan untuk peralatan sudah termasuk bahan bakar, bahan habis dipakai dan operator.</v>
          </cell>
        </row>
        <row r="784">
          <cell r="A784" t="str">
            <v>ITEM PEMBAYARAN NO.</v>
          </cell>
          <cell r="D784" t="str">
            <v>:  7.6 (8)</v>
          </cell>
          <cell r="J784" t="str">
            <v>Analisa EI-768</v>
          </cell>
        </row>
        <row r="785">
          <cell r="A785" t="str">
            <v>JENIS PEKERJAAN</v>
          </cell>
          <cell r="D785" t="str">
            <v>:  Pengadaan Tiang Pancang Baja</v>
          </cell>
        </row>
        <row r="786">
          <cell r="A786" t="str">
            <v>SATUAN PEMBAYARAN</v>
          </cell>
          <cell r="D786" t="str">
            <v>:  Kg</v>
          </cell>
          <cell r="H786" t="str">
            <v xml:space="preserve">        URAIAN ANALISA HARGA SATUAN</v>
          </cell>
        </row>
        <row r="787">
          <cell r="J787" t="str">
            <v>Lanjutan</v>
          </cell>
        </row>
        <row r="789">
          <cell r="A789" t="str">
            <v>No.</v>
          </cell>
          <cell r="C789" t="str">
            <v>U R A I A N</v>
          </cell>
          <cell r="G789" t="str">
            <v>KODE</v>
          </cell>
          <cell r="H789" t="str">
            <v>KOEF.</v>
          </cell>
          <cell r="I789" t="str">
            <v>SATUAN</v>
          </cell>
          <cell r="J789" t="str">
            <v>KETERANGAN</v>
          </cell>
        </row>
        <row r="792">
          <cell r="C792" t="str">
            <v>Koefisien Alat / kg</v>
          </cell>
          <cell r="D792" t="str">
            <v xml:space="preserve"> =  1  :  Q1</v>
          </cell>
          <cell r="G792" t="str">
            <v>(E07)</v>
          </cell>
          <cell r="H792">
            <v>1.4914082950936246E-4</v>
          </cell>
          <cell r="I792" t="str">
            <v>jam</v>
          </cell>
        </row>
        <row r="794">
          <cell r="A794" t="str">
            <v>2.c.</v>
          </cell>
          <cell r="C794" t="str">
            <v>GENSET</v>
          </cell>
          <cell r="G794" t="str">
            <v>(E12)</v>
          </cell>
        </row>
        <row r="795">
          <cell r="C795" t="str">
            <v xml:space="preserve">Diasumsi panjang tiang </v>
          </cell>
          <cell r="G795" t="str">
            <v>p</v>
          </cell>
          <cell r="H795">
            <v>12</v>
          </cell>
          <cell r="I795" t="str">
            <v>M</v>
          </cell>
        </row>
        <row r="796">
          <cell r="C796" t="str">
            <v>Pembuatan sepatu/peruncing + sambungan</v>
          </cell>
          <cell r="G796" t="str">
            <v>Ts3</v>
          </cell>
          <cell r="H796">
            <v>1</v>
          </cell>
          <cell r="I796" t="str">
            <v>jam</v>
          </cell>
        </row>
        <row r="798">
          <cell r="C798" t="str">
            <v>Koefisien Alat / kg</v>
          </cell>
          <cell r="D798" t="str">
            <v>=  1 : ( p x b : Ts3 )</v>
          </cell>
          <cell r="G798" t="str">
            <v>(E12)</v>
          </cell>
          <cell r="H798">
            <v>4.4563279857397502E-4</v>
          </cell>
          <cell r="I798" t="str">
            <v>Jam</v>
          </cell>
        </row>
        <row r="800">
          <cell r="A800" t="str">
            <v>2.d.</v>
          </cell>
          <cell r="C800" t="str">
            <v>WELDING SET</v>
          </cell>
          <cell r="G800" t="str">
            <v>(E32)</v>
          </cell>
        </row>
        <row r="801">
          <cell r="C801" t="str">
            <v xml:space="preserve">Diasumsi panjang tiang </v>
          </cell>
          <cell r="G801" t="str">
            <v>p</v>
          </cell>
          <cell r="H801">
            <v>12</v>
          </cell>
          <cell r="I801" t="str">
            <v>M</v>
          </cell>
        </row>
        <row r="802">
          <cell r="C802" t="str">
            <v>Pembuatan sepatu/peruncing + sambungan</v>
          </cell>
          <cell r="G802" t="str">
            <v>Ts4</v>
          </cell>
          <cell r="H802">
            <v>1</v>
          </cell>
          <cell r="I802" t="str">
            <v>jam</v>
          </cell>
        </row>
        <row r="804">
          <cell r="C804" t="str">
            <v>Koefisien Alat / kg</v>
          </cell>
          <cell r="D804" t="str">
            <v>=  1 : ( p x b : Ts4 )</v>
          </cell>
          <cell r="G804" t="str">
            <v>(E32)</v>
          </cell>
          <cell r="H804">
            <v>4.4563279857397502E-4</v>
          </cell>
          <cell r="I804" t="str">
            <v>M/Jam</v>
          </cell>
        </row>
        <row r="806">
          <cell r="A806" t="str">
            <v>2.e.</v>
          </cell>
          <cell r="C806" t="str">
            <v>ALAT  BANTU</v>
          </cell>
        </row>
        <row r="807">
          <cell r="C807" t="str">
            <v>Diperlukan alat bantu untuk pek. Tiang Pancang Baja</v>
          </cell>
          <cell r="J807" t="str">
            <v>Lumpsum</v>
          </cell>
        </row>
        <row r="808">
          <cell r="C808" t="str">
            <v>- Tachkel</v>
          </cell>
        </row>
        <row r="809">
          <cell r="C809" t="str">
            <v>- Tambang, seling ,rantai dan Alat kecil lainnya</v>
          </cell>
        </row>
        <row r="811">
          <cell r="A811" t="str">
            <v>3.</v>
          </cell>
          <cell r="C811" t="str">
            <v>TENAGA</v>
          </cell>
          <cell r="G811" t="str">
            <v>Qt</v>
          </cell>
          <cell r="H811">
            <v>5</v>
          </cell>
          <cell r="I811" t="str">
            <v>batang</v>
          </cell>
        </row>
        <row r="812">
          <cell r="C812" t="str">
            <v>Produksi Tiang dalam 1 hari</v>
          </cell>
          <cell r="G812" t="str">
            <v>Qt</v>
          </cell>
          <cell r="H812">
            <v>60</v>
          </cell>
          <cell r="I812" t="str">
            <v>M</v>
          </cell>
        </row>
        <row r="813">
          <cell r="G813" t="str">
            <v>Qt</v>
          </cell>
          <cell r="H813">
            <v>11220</v>
          </cell>
          <cell r="I813" t="str">
            <v>Kg</v>
          </cell>
        </row>
        <row r="814">
          <cell r="C814" t="str">
            <v>Kebutuhan tenaga tambahan di lokasi ::</v>
          </cell>
        </row>
        <row r="815">
          <cell r="D815" t="str">
            <v>- Mandor</v>
          </cell>
          <cell r="G815" t="str">
            <v>M</v>
          </cell>
          <cell r="H815">
            <v>1</v>
          </cell>
          <cell r="I815" t="str">
            <v>orang</v>
          </cell>
        </row>
        <row r="816">
          <cell r="D816" t="str">
            <v>- Tukang</v>
          </cell>
          <cell r="G816" t="str">
            <v>Tb</v>
          </cell>
          <cell r="H816">
            <v>4</v>
          </cell>
          <cell r="I816" t="str">
            <v>orang</v>
          </cell>
        </row>
        <row r="817">
          <cell r="D817" t="str">
            <v>- Pekerja</v>
          </cell>
          <cell r="G817" t="str">
            <v>P</v>
          </cell>
          <cell r="H817">
            <v>12</v>
          </cell>
          <cell r="I817" t="str">
            <v>orang</v>
          </cell>
        </row>
        <row r="819">
          <cell r="C819" t="str">
            <v>Koefisien Tenaga / kg   :</v>
          </cell>
        </row>
        <row r="820">
          <cell r="D820" t="str">
            <v>-  Mandor</v>
          </cell>
          <cell r="E820" t="str">
            <v>= (Tk x M) : Qt</v>
          </cell>
          <cell r="G820" t="str">
            <v>(L03)</v>
          </cell>
          <cell r="H820">
            <v>6.2388591800356511E-4</v>
          </cell>
          <cell r="I820" t="str">
            <v>jam</v>
          </cell>
        </row>
        <row r="821">
          <cell r="D821" t="str">
            <v>-  Tukang</v>
          </cell>
          <cell r="E821" t="str">
            <v>= (Tk x Tb) : Qt</v>
          </cell>
          <cell r="G821" t="str">
            <v>(L02)</v>
          </cell>
          <cell r="H821">
            <v>2.4955436720142605E-3</v>
          </cell>
          <cell r="I821" t="str">
            <v>jam</v>
          </cell>
        </row>
        <row r="822">
          <cell r="D822" t="str">
            <v>-  Pekerja</v>
          </cell>
          <cell r="E822" t="str">
            <v>= (Tk x P) : Qt</v>
          </cell>
          <cell r="G822" t="str">
            <v>(L01)</v>
          </cell>
          <cell r="H822">
            <v>7.4866310160427805E-3</v>
          </cell>
          <cell r="I822" t="str">
            <v>jam</v>
          </cell>
        </row>
        <row r="824">
          <cell r="A824" t="str">
            <v>4.</v>
          </cell>
          <cell r="C824" t="str">
            <v>HARGA DASAR SATUAN UPAH, BAHAN DAN ALAT</v>
          </cell>
        </row>
        <row r="825">
          <cell r="C825" t="str">
            <v>Lihat lampiran.</v>
          </cell>
        </row>
        <row r="827">
          <cell r="A827" t="str">
            <v>5.</v>
          </cell>
          <cell r="C827" t="str">
            <v>ANALISA HARGA SATUAN PEKERJAAN</v>
          </cell>
        </row>
        <row r="828">
          <cell r="C828" t="str">
            <v>Lihat perhitungan dalam LAMPIRAN 2 PENAWARAN</v>
          </cell>
        </row>
        <row r="829">
          <cell r="C829" t="str">
            <v>PEREKEMAN ANALISA MASING-MASING HARGA SATUAN</v>
          </cell>
        </row>
        <row r="830">
          <cell r="C830" t="str">
            <v>Didapat Harga Satuan Pekerjaan :</v>
          </cell>
        </row>
        <row r="832">
          <cell r="C832" t="str">
            <v xml:space="preserve">Rp.  </v>
          </cell>
          <cell r="D832">
            <v>12019.807338460367</v>
          </cell>
          <cell r="E832" t="str">
            <v xml:space="preserve"> / Kg</v>
          </cell>
        </row>
        <row r="835">
          <cell r="A835" t="str">
            <v>6.</v>
          </cell>
          <cell r="C835" t="str">
            <v>MASA PELAKSANAAN YANG DIPERLUKAN</v>
          </cell>
        </row>
        <row r="836">
          <cell r="C836" t="str">
            <v>Masa Pelaksanaan :</v>
          </cell>
          <cell r="D836" t="str">
            <v>. . . . . . . . . . . .</v>
          </cell>
        </row>
        <row r="838">
          <cell r="A838" t="str">
            <v>7.</v>
          </cell>
          <cell r="C838" t="str">
            <v>VOLUME PEKERJAAN YANG DIPERLUKAN</v>
          </cell>
        </row>
        <row r="839">
          <cell r="C839" t="str">
            <v>Volume pekerjaan  :</v>
          </cell>
          <cell r="D839">
            <v>0</v>
          </cell>
          <cell r="E839" t="str">
            <v>Kg</v>
          </cell>
        </row>
        <row r="842">
          <cell r="A842" t="str">
            <v>ITEM PEMBAYARAN NO.</v>
          </cell>
          <cell r="D842" t="str">
            <v>:  7.6 (9)</v>
          </cell>
          <cell r="J842" t="str">
            <v>Analisa EI-769</v>
          </cell>
          <cell r="T842" t="str">
            <v>Analisa EI-769</v>
          </cell>
        </row>
        <row r="843">
          <cell r="A843" t="str">
            <v>JENIS PEKERJAAN</v>
          </cell>
          <cell r="D843" t="str">
            <v>:  Pengadaan T. Pancg. Bt. Bertulang</v>
          </cell>
        </row>
        <row r="844">
          <cell r="A844" t="str">
            <v>SATUAN PEMBAYARAN</v>
          </cell>
          <cell r="D844" t="str">
            <v>:  M3</v>
          </cell>
          <cell r="E844" t="str">
            <v>Ukuran (cm x cm)</v>
          </cell>
          <cell r="F844" t="str">
            <v>:</v>
          </cell>
          <cell r="G844">
            <v>40</v>
          </cell>
          <cell r="H844" t="str">
            <v xml:space="preserve">        URAIAN ANALISA HARGA SATUAN</v>
          </cell>
          <cell r="L844" t="str">
            <v>LAMPIRAN 2 PENAWARAN</v>
          </cell>
        </row>
        <row r="845">
          <cell r="L845" t="str">
            <v>ANALISA HARGA SATUAN MATA PEMBAYARAN UTAMA</v>
          </cell>
        </row>
        <row r="846">
          <cell r="L846" t="str">
            <v xml:space="preserve">                                                                                                            </v>
          </cell>
        </row>
        <row r="847">
          <cell r="A847" t="str">
            <v>No.</v>
          </cell>
          <cell r="C847" t="str">
            <v>U R A I A N</v>
          </cell>
          <cell r="G847" t="str">
            <v>KODE</v>
          </cell>
          <cell r="H847" t="str">
            <v>KOEF.</v>
          </cell>
          <cell r="I847" t="str">
            <v>SATUAN</v>
          </cell>
          <cell r="J847" t="str">
            <v>KETERANGAN</v>
          </cell>
        </row>
        <row r="849">
          <cell r="L849" t="str">
            <v>NAMA PENAWAR</v>
          </cell>
          <cell r="O849" t="str">
            <v>: PT. Mitra Perdana</v>
          </cell>
        </row>
        <row r="850">
          <cell r="A850" t="str">
            <v>I.</v>
          </cell>
          <cell r="C850" t="str">
            <v>ASUMSI</v>
          </cell>
          <cell r="L850" t="str">
            <v>NAMA PAKET/NO.PAKET</v>
          </cell>
          <cell r="O850" t="str">
            <v>: Pembangunan Jalan Lipat Kajang - Lae Paris (P.026)/BANG-07C</v>
          </cell>
        </row>
        <row r="851">
          <cell r="A851">
            <v>1</v>
          </cell>
          <cell r="C851" t="str">
            <v>Menggunakan alat (cara mekanik)</v>
          </cell>
          <cell r="L851" t="str">
            <v>NO. MATA PEMBAYARAN</v>
          </cell>
          <cell r="O851" t="str">
            <v>:  7.6 (9)</v>
          </cell>
        </row>
        <row r="852">
          <cell r="A852">
            <v>2</v>
          </cell>
          <cell r="C852" t="str">
            <v>Beton &amp; tulangan sesuai analisa item pekerjaan ybs.</v>
          </cell>
          <cell r="L852" t="str">
            <v>JENIS PEKERJAAN</v>
          </cell>
          <cell r="O852" t="str">
            <v>:  Pengadaan T. Pancg. Bt. Bertulang</v>
          </cell>
        </row>
        <row r="853">
          <cell r="A853">
            <v>3</v>
          </cell>
          <cell r="C853" t="str">
            <v>Tiang Pcg. dibuat di Base Camp &amp; diangkut ke lokasi pek.</v>
          </cell>
          <cell r="L853" t="str">
            <v>SATUAN PEMBAYARAN</v>
          </cell>
          <cell r="O853" t="str">
            <v>:  M3</v>
          </cell>
        </row>
        <row r="854">
          <cell r="A854">
            <v>4</v>
          </cell>
          <cell r="C854" t="str">
            <v>Jarak rata-rata Base camp ke lokasi pekerjaan</v>
          </cell>
          <cell r="G854" t="str">
            <v>L</v>
          </cell>
          <cell r="H854">
            <v>23.5</v>
          </cell>
          <cell r="I854" t="str">
            <v>KM</v>
          </cell>
          <cell r="L854" t="str">
            <v>KUANTITAS PEKERJAAN =</v>
          </cell>
          <cell r="O854">
            <v>7500</v>
          </cell>
        </row>
        <row r="855">
          <cell r="A855">
            <v>5</v>
          </cell>
          <cell r="C855" t="str">
            <v>Jam kerja efektif per-hari</v>
          </cell>
          <cell r="G855" t="str">
            <v>Tk</v>
          </cell>
          <cell r="H855">
            <v>7</v>
          </cell>
          <cell r="I855" t="str">
            <v>jam</v>
          </cell>
          <cell r="L855" t="str">
            <v>PRODUKSI / JAM =</v>
          </cell>
          <cell r="O855">
            <v>0</v>
          </cell>
          <cell r="P855">
            <v>40</v>
          </cell>
          <cell r="Q855" t="str">
            <v>cm</v>
          </cell>
        </row>
        <row r="856">
          <cell r="A856">
            <v>6</v>
          </cell>
          <cell r="C856" t="str">
            <v>Panjang Tiang (sesuai kebutuhan)</v>
          </cell>
          <cell r="G856" t="str">
            <v>Lt</v>
          </cell>
          <cell r="H856">
            <v>7.9577471545947667</v>
          </cell>
          <cell r="I856" t="str">
            <v>M</v>
          </cell>
        </row>
        <row r="857">
          <cell r="A857">
            <v>7</v>
          </cell>
          <cell r="C857" t="str">
            <v>Ukuran tiang pancang (sesuai kebutuhan)</v>
          </cell>
          <cell r="G857" t="str">
            <v>Uk</v>
          </cell>
          <cell r="H857">
            <v>0.4</v>
          </cell>
          <cell r="I857" t="str">
            <v>M</v>
          </cell>
        </row>
        <row r="858">
          <cell r="A858">
            <v>8</v>
          </cell>
          <cell r="C858" t="str">
            <v>Kebutuhan baja tulangan :  250 Kg/m3</v>
          </cell>
          <cell r="G858" t="str">
            <v>Mb</v>
          </cell>
          <cell r="H858">
            <v>250</v>
          </cell>
          <cell r="I858" t="str">
            <v xml:space="preserve"> Kg/M3</v>
          </cell>
          <cell r="Q858" t="str">
            <v>PERKIRAAN</v>
          </cell>
          <cell r="R858" t="str">
            <v>HARGA</v>
          </cell>
          <cell r="S858" t="str">
            <v>JUMLAH</v>
          </cell>
        </row>
        <row r="859">
          <cell r="L859" t="str">
            <v>NO.</v>
          </cell>
          <cell r="N859" t="str">
            <v>KOMPONEN</v>
          </cell>
          <cell r="P859" t="str">
            <v>SATUAN</v>
          </cell>
          <cell r="Q859" t="str">
            <v>KUANTITAS</v>
          </cell>
          <cell r="R859" t="str">
            <v>SATUAN</v>
          </cell>
          <cell r="S859" t="str">
            <v>HARGA</v>
          </cell>
        </row>
        <row r="860">
          <cell r="A860" t="str">
            <v>II.</v>
          </cell>
          <cell r="C860" t="str">
            <v>URUTAN KERJA</v>
          </cell>
          <cell r="R860" t="str">
            <v>(Rp.)</v>
          </cell>
          <cell r="S860" t="str">
            <v>(Rp.)</v>
          </cell>
        </row>
        <row r="861">
          <cell r="A861">
            <v>1</v>
          </cell>
          <cell r="C861" t="str">
            <v>Semen, pasir, batu kerikil dan air dicampur dan diaduk</v>
          </cell>
        </row>
        <row r="862">
          <cell r="C862" t="str">
            <v>menjadi beton dengan menggunakan Concrete Mixer</v>
          </cell>
        </row>
        <row r="863">
          <cell r="A863">
            <v>2</v>
          </cell>
          <cell r="C863" t="str">
            <v>Besi tulangan dibuat di base camp dan dibawa kelokasi</v>
          </cell>
          <cell r="L863" t="str">
            <v>A.</v>
          </cell>
          <cell r="N863" t="str">
            <v>TENAGA</v>
          </cell>
        </row>
        <row r="864">
          <cell r="A864">
            <v>3</v>
          </cell>
          <cell r="C864" t="str">
            <v>Beton di-cor ke dalam perancah yang telah disiapkan</v>
          </cell>
        </row>
        <row r="865">
          <cell r="A865">
            <v>4</v>
          </cell>
          <cell r="C865" t="str">
            <v>Penyelesaian dan perapihan setelah pemasangan</v>
          </cell>
          <cell r="L865" t="str">
            <v>1.</v>
          </cell>
          <cell r="N865" t="str">
            <v>Pekerja</v>
          </cell>
          <cell r="O865" t="str">
            <v>(L01)</v>
          </cell>
          <cell r="P865" t="str">
            <v>jam</v>
          </cell>
          <cell r="Q865">
            <v>1.0995574287564276</v>
          </cell>
          <cell r="R865">
            <v>3928.5714285714284</v>
          </cell>
          <cell r="U865">
            <v>4319.6898986859651</v>
          </cell>
        </row>
        <row r="866">
          <cell r="L866" t="str">
            <v>2.</v>
          </cell>
          <cell r="N866" t="str">
            <v>Tukang</v>
          </cell>
          <cell r="O866" t="str">
            <v>(L02)</v>
          </cell>
          <cell r="P866" t="str">
            <v>jam</v>
          </cell>
          <cell r="Q866">
            <v>2.1991148575128552</v>
          </cell>
          <cell r="R866">
            <v>5928.5714285714284</v>
          </cell>
          <cell r="U866">
            <v>13037.609512397641</v>
          </cell>
        </row>
        <row r="867">
          <cell r="A867" t="str">
            <v>III.</v>
          </cell>
          <cell r="C867" t="str">
            <v>PEMAKAIAN BAHAN, ALAT DAN TENAGA</v>
          </cell>
          <cell r="L867" t="str">
            <v>3.</v>
          </cell>
          <cell r="N867" t="str">
            <v>Mandor</v>
          </cell>
          <cell r="O867" t="str">
            <v>(L03)</v>
          </cell>
          <cell r="P867" t="str">
            <v>jam</v>
          </cell>
          <cell r="Q867">
            <v>4.3982297150257104</v>
          </cell>
          <cell r="R867">
            <v>5428.5714285714284</v>
          </cell>
          <cell r="U867">
            <v>23876.104167282429</v>
          </cell>
        </row>
        <row r="869">
          <cell r="A869" t="str">
            <v xml:space="preserve">   1.</v>
          </cell>
          <cell r="C869" t="str">
            <v>BAHAN</v>
          </cell>
          <cell r="Q869" t="str">
            <v xml:space="preserve">JUMLAH HARGA TENAGA   </v>
          </cell>
          <cell r="U869">
            <v>41233.403578366037</v>
          </cell>
        </row>
        <row r="870">
          <cell r="A870" t="str">
            <v>1.a.</v>
          </cell>
          <cell r="C870" t="str">
            <v>Beton K 400</v>
          </cell>
          <cell r="G870" t="str">
            <v>(EI-712)</v>
          </cell>
          <cell r="H870">
            <v>1</v>
          </cell>
          <cell r="I870" t="str">
            <v>M3</v>
          </cell>
        </row>
        <row r="871">
          <cell r="A871" t="str">
            <v>1.b.</v>
          </cell>
          <cell r="C871" t="str">
            <v>Baja Tulangan</v>
          </cell>
          <cell r="D871" t="str">
            <v xml:space="preserve"> = Mb</v>
          </cell>
          <cell r="G871" t="str">
            <v>(EI-73)</v>
          </cell>
          <cell r="H871">
            <v>250</v>
          </cell>
          <cell r="I871" t="str">
            <v>Kg</v>
          </cell>
          <cell r="L871" t="str">
            <v>B.</v>
          </cell>
          <cell r="N871" t="str">
            <v>BAHAN</v>
          </cell>
        </row>
        <row r="872">
          <cell r="A872" t="str">
            <v>1.c.</v>
          </cell>
          <cell r="C872" t="str">
            <v>Plat Baja utk Sepatu tiang/sambungan (t=16mm)</v>
          </cell>
          <cell r="G872" t="str">
            <v>(M48)</v>
          </cell>
          <cell r="H872">
            <v>4.5037872281863285</v>
          </cell>
          <cell r="I872" t="str">
            <v>Kg</v>
          </cell>
        </row>
        <row r="873">
          <cell r="A873" t="str">
            <v>1.d.</v>
          </cell>
          <cell r="C873" t="str">
            <v>Kaju Bekisting tambahan = {Uk x 1.0 x 4 x 0.02}</v>
          </cell>
          <cell r="G873" t="str">
            <v>(M19)</v>
          </cell>
          <cell r="H873">
            <v>3.2000000000000001E-2</v>
          </cell>
          <cell r="I873" t="str">
            <v>M3</v>
          </cell>
          <cell r="L873" t="str">
            <v>1.</v>
          </cell>
          <cell r="N873" t="str">
            <v>Beton K 400</v>
          </cell>
          <cell r="O873" t="str">
            <v>(EI-712)</v>
          </cell>
          <cell r="P873" t="str">
            <v>M3</v>
          </cell>
          <cell r="Q873">
            <v>1</v>
          </cell>
          <cell r="R873" t="e">
            <v>#REF!</v>
          </cell>
          <cell r="U873" t="e">
            <v>#REF!</v>
          </cell>
        </row>
        <row r="874">
          <cell r="A874" t="str">
            <v>1.e.</v>
          </cell>
          <cell r="C874" t="str">
            <v>Paku</v>
          </cell>
          <cell r="G874" t="str">
            <v>(M18)</v>
          </cell>
          <cell r="H874">
            <v>0.32</v>
          </cell>
          <cell r="I874" t="str">
            <v>Kg</v>
          </cell>
          <cell r="L874" t="str">
            <v>2.</v>
          </cell>
          <cell r="N874" t="str">
            <v>Baja Tulangan</v>
          </cell>
          <cell r="O874" t="str">
            <v>(EI-73)</v>
          </cell>
          <cell r="P874" t="str">
            <v>Kg</v>
          </cell>
          <cell r="Q874">
            <v>250</v>
          </cell>
          <cell r="R874">
            <v>8488</v>
          </cell>
          <cell r="U874">
            <v>2122000</v>
          </cell>
        </row>
        <row r="875">
          <cell r="L875" t="str">
            <v>3.</v>
          </cell>
          <cell r="N875" t="str">
            <v>Plat Baja</v>
          </cell>
          <cell r="O875" t="str">
            <v>(M48)</v>
          </cell>
          <cell r="P875" t="str">
            <v>Kg</v>
          </cell>
          <cell r="Q875">
            <v>4.5037872281863285</v>
          </cell>
          <cell r="R875">
            <v>7900</v>
          </cell>
          <cell r="U875">
            <v>35579.919102671993</v>
          </cell>
        </row>
        <row r="876">
          <cell r="A876" t="str">
            <v>2.</v>
          </cell>
          <cell r="C876" t="str">
            <v>ALAT</v>
          </cell>
          <cell r="L876" t="str">
            <v>4.</v>
          </cell>
          <cell r="N876" t="str">
            <v>Kayu Bekisting</v>
          </cell>
          <cell r="O876" t="str">
            <v>(M19)</v>
          </cell>
          <cell r="P876" t="str">
            <v>M3</v>
          </cell>
          <cell r="Q876">
            <v>3.2000000000000001E-2</v>
          </cell>
          <cell r="R876">
            <v>1750000</v>
          </cell>
          <cell r="U876">
            <v>56000</v>
          </cell>
        </row>
        <row r="877">
          <cell r="C877" t="str">
            <v>DUMP TRUCK</v>
          </cell>
          <cell r="D877" t="str">
            <v>(untuk angkut ke lokasi pek.)</v>
          </cell>
          <cell r="G877" t="str">
            <v>(E08)</v>
          </cell>
          <cell r="L877" t="str">
            <v>5.</v>
          </cell>
          <cell r="N877" t="str">
            <v>Paku</v>
          </cell>
          <cell r="O877" t="str">
            <v>(M18)</v>
          </cell>
          <cell r="P877" t="str">
            <v>Kg</v>
          </cell>
          <cell r="Q877">
            <v>0.32</v>
          </cell>
          <cell r="R877">
            <v>8000</v>
          </cell>
          <cell r="U877">
            <v>2560</v>
          </cell>
        </row>
        <row r="878">
          <cell r="C878" t="str">
            <v>Kapasitas bak sekali muat</v>
          </cell>
          <cell r="G878" t="str">
            <v>V</v>
          </cell>
          <cell r="H878">
            <v>6</v>
          </cell>
          <cell r="I878" t="str">
            <v>Ton</v>
          </cell>
        </row>
        <row r="879">
          <cell r="C879" t="str">
            <v>Faktor efisiensi alat</v>
          </cell>
          <cell r="G879" t="str">
            <v>Fa</v>
          </cell>
          <cell r="H879">
            <v>0.83</v>
          </cell>
          <cell r="Q879" t="str">
            <v xml:space="preserve">JUMLAH HARGA BAHAN   </v>
          </cell>
          <cell r="U879" t="e">
            <v>#REF!</v>
          </cell>
        </row>
        <row r="880">
          <cell r="C880" t="str">
            <v>Kecepatanrata-rata bermuatan</v>
          </cell>
          <cell r="G880" t="str">
            <v>v1</v>
          </cell>
          <cell r="H880">
            <v>35</v>
          </cell>
          <cell r="I880" t="str">
            <v>Km/Jam</v>
          </cell>
        </row>
        <row r="881">
          <cell r="C881" t="str">
            <v>Kecepatan rata-rata kosong</v>
          </cell>
          <cell r="G881" t="str">
            <v>v2</v>
          </cell>
          <cell r="H881">
            <v>50</v>
          </cell>
          <cell r="I881" t="str">
            <v>Km/Jam</v>
          </cell>
          <cell r="L881" t="str">
            <v>C.</v>
          </cell>
          <cell r="N881" t="str">
            <v>PERALATAN</v>
          </cell>
        </row>
        <row r="882">
          <cell r="C882" t="str">
            <v>Waktu siklus    :</v>
          </cell>
          <cell r="G882" t="str">
            <v>Ts1</v>
          </cell>
        </row>
        <row r="883">
          <cell r="C883" t="str">
            <v>- Waktu  tempuh isi  = (L : v1 ) x 60</v>
          </cell>
          <cell r="G883" t="str">
            <v>T1</v>
          </cell>
          <cell r="H883">
            <v>40.285714285714285</v>
          </cell>
          <cell r="I883" t="str">
            <v>menit</v>
          </cell>
          <cell r="L883" t="str">
            <v>1.</v>
          </cell>
          <cell r="N883" t="str">
            <v>Dump Truck</v>
          </cell>
          <cell r="O883" t="str">
            <v>(E08)</v>
          </cell>
          <cell r="P883" t="str">
            <v>Ls</v>
          </cell>
          <cell r="Q883">
            <v>0.99134633773188008</v>
          </cell>
          <cell r="R883">
            <v>116934.19680867402</v>
          </cell>
          <cell r="U883">
            <v>115922.2877618979</v>
          </cell>
        </row>
        <row r="884">
          <cell r="C884" t="str">
            <v>- Waktu tempuh kosong  = (L : v2)  x  60</v>
          </cell>
          <cell r="G884" t="str">
            <v>T2</v>
          </cell>
          <cell r="H884">
            <v>28.2</v>
          </cell>
          <cell r="I884" t="str">
            <v>menit</v>
          </cell>
          <cell r="L884" t="str">
            <v>2.</v>
          </cell>
          <cell r="N884" t="str">
            <v>Alat Bantu</v>
          </cell>
          <cell r="P884" t="str">
            <v>jam</v>
          </cell>
          <cell r="Q884">
            <v>1</v>
          </cell>
          <cell r="R884">
            <v>1150</v>
          </cell>
          <cell r="U884">
            <v>1150</v>
          </cell>
        </row>
        <row r="885">
          <cell r="C885" t="str">
            <v>-  Lain-Lain (tunggu, bongkar dan muat)</v>
          </cell>
          <cell r="G885" t="str">
            <v>T3</v>
          </cell>
          <cell r="H885">
            <v>50</v>
          </cell>
          <cell r="I885" t="str">
            <v>menit</v>
          </cell>
        </row>
        <row r="886">
          <cell r="G886" t="str">
            <v>Ts1</v>
          </cell>
          <cell r="H886">
            <v>118.48571428571428</v>
          </cell>
          <cell r="I886" t="str">
            <v>menit</v>
          </cell>
        </row>
        <row r="888">
          <cell r="C888" t="str">
            <v>Kapasitas Produksi / Jam   =</v>
          </cell>
          <cell r="E888" t="str">
            <v>V x Fa x 60</v>
          </cell>
          <cell r="G888" t="str">
            <v>Q1</v>
          </cell>
          <cell r="H888">
            <v>2.5218230045816248</v>
          </cell>
          <cell r="I888" t="str">
            <v>Ton</v>
          </cell>
          <cell r="J888" t="str">
            <v xml:space="preserve"> BJ Beton kira2</v>
          </cell>
        </row>
        <row r="889">
          <cell r="E889" t="str">
            <v>Ts1</v>
          </cell>
          <cell r="H889">
            <v>1.0087292018326499</v>
          </cell>
          <cell r="I889" t="str">
            <v>M3</v>
          </cell>
          <cell r="J889" t="str">
            <v xml:space="preserve"> 2.5 T/m3</v>
          </cell>
        </row>
        <row r="891">
          <cell r="C891" t="str">
            <v>Koefisien Alat / m3</v>
          </cell>
          <cell r="D891" t="str">
            <v>= 1 : Q1</v>
          </cell>
          <cell r="G891" t="str">
            <v>(E08)</v>
          </cell>
          <cell r="H891">
            <v>0.99134633773188008</v>
          </cell>
          <cell r="I891" t="str">
            <v>Jam</v>
          </cell>
          <cell r="Q891" t="str">
            <v xml:space="preserve">JUMLAH HARGA PERALATAN   </v>
          </cell>
          <cell r="U891">
            <v>117072.2877618979</v>
          </cell>
        </row>
        <row r="893">
          <cell r="A893" t="str">
            <v>2.b.</v>
          </cell>
          <cell r="C893" t="str">
            <v>ALAT  BANTU</v>
          </cell>
          <cell r="L893" t="str">
            <v>D.</v>
          </cell>
          <cell r="N893" t="str">
            <v>JUMLAH HARGA TENAGA, BAHAN DAN PERALATAN  ( A + B + C )</v>
          </cell>
          <cell r="U893" t="e">
            <v>#REF!</v>
          </cell>
        </row>
        <row r="894">
          <cell r="C894" t="str">
            <v>Diperlukan alat bantu kecil antara lain :</v>
          </cell>
          <cell r="J894" t="str">
            <v>Lumpsum</v>
          </cell>
          <cell r="L894" t="str">
            <v>E.</v>
          </cell>
          <cell r="N894" t="str">
            <v>OVERHEAD &amp; PROFIT</v>
          </cell>
          <cell r="P894">
            <v>10</v>
          </cell>
          <cell r="Q894" t="str">
            <v>%  x  D</v>
          </cell>
          <cell r="U894" t="e">
            <v>#REF!</v>
          </cell>
        </row>
        <row r="895">
          <cell r="C895" t="str">
            <v>- Alat Las</v>
          </cell>
          <cell r="L895" t="str">
            <v>F.</v>
          </cell>
          <cell r="N895" t="str">
            <v>HARGA SATUAN PEKERJAAN  ( D + E )</v>
          </cell>
          <cell r="U895" t="e">
            <v>#REF!</v>
          </cell>
        </row>
        <row r="896">
          <cell r="C896" t="str">
            <v>- Alat kecil lainnya.</v>
          </cell>
          <cell r="L896" t="str">
            <v>Catatan :</v>
          </cell>
        </row>
        <row r="897">
          <cell r="L897">
            <v>1</v>
          </cell>
          <cell r="N897" t="str">
            <v>Satuan dapat berdasarkan atas jam operasi untuk Tenaga Kerja dan Peralatan, volume dan/atau ukuran</v>
          </cell>
        </row>
        <row r="898">
          <cell r="N898" t="str">
            <v>berat untuk bahan-bahan.</v>
          </cell>
        </row>
        <row r="899">
          <cell r="L899">
            <v>2</v>
          </cell>
          <cell r="N899" t="str">
            <v>Kuantitas satuan adalah kuantitas setiap komponen untuk menyelesaikan satu satuan pekerjaan dari nomor</v>
          </cell>
        </row>
        <row r="900">
          <cell r="N900" t="str">
            <v>mata pembayaran harga satuan yang disampaikan peserta lelang tidak dapat diubah, kecuali persyaratan.</v>
          </cell>
        </row>
        <row r="901">
          <cell r="N901" t="str">
            <v>Ayat 13, 4 dari instruksi kepada Peserta Lelang.</v>
          </cell>
        </row>
        <row r="902">
          <cell r="J902" t="str">
            <v>Berlanjut ke hal. berikut.</v>
          </cell>
          <cell r="L902">
            <v>3</v>
          </cell>
          <cell r="N902" t="str">
            <v>Biaya satuan untuk peralatan sudah termasuk bahan bakar, bahan habis dipakai dan operator.</v>
          </cell>
        </row>
        <row r="903">
          <cell r="A903" t="str">
            <v>ITEM PEMBAYARAN NO.</v>
          </cell>
          <cell r="D903" t="str">
            <v>:  7.6 (9)</v>
          </cell>
          <cell r="J903" t="str">
            <v>Analisa EI-769</v>
          </cell>
        </row>
        <row r="904">
          <cell r="A904" t="str">
            <v>JENIS PEKERJAAN</v>
          </cell>
          <cell r="D904" t="str">
            <v>:  Pengadaan T. Pancg. Bt. Bertulang</v>
          </cell>
        </row>
        <row r="905">
          <cell r="A905" t="str">
            <v>SATUAN PEMBAYARAN</v>
          </cell>
          <cell r="D905" t="str">
            <v>:  M3</v>
          </cell>
          <cell r="H905" t="str">
            <v xml:space="preserve">        URAIAN ANALISA HARGA SATUAN</v>
          </cell>
        </row>
        <row r="906">
          <cell r="J906" t="str">
            <v>Lanjutan</v>
          </cell>
        </row>
        <row r="908">
          <cell r="A908" t="str">
            <v>No.</v>
          </cell>
          <cell r="C908" t="str">
            <v>U R A I A N</v>
          </cell>
          <cell r="G908" t="str">
            <v>KODE</v>
          </cell>
          <cell r="H908" t="str">
            <v>KOEF.</v>
          </cell>
          <cell r="I908" t="str">
            <v>SATUAN</v>
          </cell>
          <cell r="J908" t="str">
            <v>KETERANGAN</v>
          </cell>
        </row>
        <row r="911">
          <cell r="A911" t="str">
            <v>3.</v>
          </cell>
          <cell r="C911" t="str">
            <v>TENAGA</v>
          </cell>
          <cell r="G911" t="str">
            <v>Qt</v>
          </cell>
          <cell r="H911">
            <v>5</v>
          </cell>
          <cell r="I911" t="str">
            <v>Batang</v>
          </cell>
        </row>
        <row r="912">
          <cell r="C912" t="str">
            <v>Produksi Tiang dalam 1 hari</v>
          </cell>
          <cell r="G912" t="str">
            <v>Qt</v>
          </cell>
          <cell r="H912">
            <v>39.788735772973837</v>
          </cell>
          <cell r="I912" t="str">
            <v>M'</v>
          </cell>
        </row>
        <row r="913">
          <cell r="G913" t="str">
            <v>Qt</v>
          </cell>
          <cell r="H913">
            <v>6.366197723675814</v>
          </cell>
          <cell r="I913" t="str">
            <v>M3</v>
          </cell>
        </row>
        <row r="914">
          <cell r="C914" t="str">
            <v>Kebutuhan tenaga tambahan di lokasi :</v>
          </cell>
        </row>
        <row r="915">
          <cell r="D915" t="str">
            <v>- Mandor</v>
          </cell>
          <cell r="G915" t="str">
            <v>M</v>
          </cell>
          <cell r="H915">
            <v>1</v>
          </cell>
          <cell r="I915" t="str">
            <v>orang</v>
          </cell>
        </row>
        <row r="916">
          <cell r="D916" t="str">
            <v>- Tukang</v>
          </cell>
          <cell r="E916" t="str">
            <v>(kayu &amp; besi)</v>
          </cell>
          <cell r="G916" t="str">
            <v>Tb</v>
          </cell>
          <cell r="H916">
            <v>2</v>
          </cell>
          <cell r="I916" t="str">
            <v>orang</v>
          </cell>
        </row>
        <row r="917">
          <cell r="D917" t="str">
            <v>- Pekerja</v>
          </cell>
          <cell r="G917" t="str">
            <v>P</v>
          </cell>
          <cell r="H917">
            <v>4</v>
          </cell>
          <cell r="I917" t="str">
            <v>orang</v>
          </cell>
        </row>
        <row r="919">
          <cell r="C919" t="str">
            <v>Koefisien Tenaga / M3   :</v>
          </cell>
        </row>
        <row r="920">
          <cell r="D920" t="str">
            <v>-  Mandor</v>
          </cell>
          <cell r="E920" t="str">
            <v>= (Tk x M) : Qt</v>
          </cell>
          <cell r="G920" t="str">
            <v>(L03)</v>
          </cell>
          <cell r="H920">
            <v>1.0995574287564276</v>
          </cell>
          <cell r="I920" t="str">
            <v>jam</v>
          </cell>
        </row>
        <row r="921">
          <cell r="D921" t="str">
            <v>-  Tukang</v>
          </cell>
          <cell r="E921" t="str">
            <v>= (Tk x Tb) : Qt</v>
          </cell>
          <cell r="G921" t="str">
            <v>(L02)</v>
          </cell>
          <cell r="H921">
            <v>2.1991148575128552</v>
          </cell>
          <cell r="I921" t="str">
            <v>jam</v>
          </cell>
        </row>
        <row r="922">
          <cell r="D922" t="str">
            <v>-  Pekerja</v>
          </cell>
          <cell r="E922" t="str">
            <v>= (Tk x P) : Qt</v>
          </cell>
          <cell r="G922" t="str">
            <v>(L01)</v>
          </cell>
          <cell r="H922">
            <v>4.3982297150257104</v>
          </cell>
          <cell r="I922" t="str">
            <v>jam</v>
          </cell>
        </row>
        <row r="924">
          <cell r="A924" t="str">
            <v>4.</v>
          </cell>
          <cell r="C924" t="str">
            <v>HARGA DASAR SATUAN UPAH, BAHAN DAN ALAT</v>
          </cell>
        </row>
        <row r="925">
          <cell r="C925" t="str">
            <v>Lihat lampiran.</v>
          </cell>
        </row>
        <row r="927">
          <cell r="A927" t="str">
            <v>5.</v>
          </cell>
          <cell r="C927" t="str">
            <v>ANALISA HARGA SATUAN PEKERJAAN</v>
          </cell>
        </row>
        <row r="928">
          <cell r="C928" t="str">
            <v>Lihat perhitungan dalam LAMPIRAN 2 PENAWARAN</v>
          </cell>
        </row>
        <row r="929">
          <cell r="C929" t="str">
            <v>PEREKEMAN ANALISA MASING-MASING HARGA</v>
          </cell>
        </row>
        <row r="930">
          <cell r="C930" t="str">
            <v>SATUAN.</v>
          </cell>
        </row>
        <row r="931">
          <cell r="C931" t="str">
            <v>Didapat Harga Satuan Pekerjaan :</v>
          </cell>
        </row>
        <row r="933">
          <cell r="C933" t="str">
            <v xml:space="preserve">Rp.  </v>
          </cell>
          <cell r="D933" t="e">
            <v>#REF!</v>
          </cell>
          <cell r="E933" t="str">
            <v xml:space="preserve"> / M3</v>
          </cell>
        </row>
        <row r="937">
          <cell r="A937" t="str">
            <v>6.</v>
          </cell>
          <cell r="C937" t="str">
            <v>MASA PELAKSANAAN YANG DIPERLUKAN</v>
          </cell>
        </row>
        <row r="938">
          <cell r="C938" t="str">
            <v>Masa Pelaksanaan :</v>
          </cell>
          <cell r="D938" t="str">
            <v>. . . . . . . . . . . .</v>
          </cell>
        </row>
        <row r="940">
          <cell r="A940" t="str">
            <v>7.</v>
          </cell>
          <cell r="C940" t="str">
            <v>VOLUME PEKERJAAN YANG DIPERLUKAN</v>
          </cell>
        </row>
        <row r="941">
          <cell r="C941" t="str">
            <v>Volume pekerjaan  :</v>
          </cell>
          <cell r="D941">
            <v>0</v>
          </cell>
          <cell r="E941" t="str">
            <v>M3</v>
          </cell>
        </row>
        <row r="962">
          <cell r="A962" t="str">
            <v>ITEM PEMBAYARAN NO.</v>
          </cell>
          <cell r="D962" t="str">
            <v>:  7.6 (10)</v>
          </cell>
          <cell r="J962" t="str">
            <v>Analisa EI-7610</v>
          </cell>
          <cell r="T962" t="str">
            <v>Analisa EI-7610</v>
          </cell>
        </row>
        <row r="963">
          <cell r="A963" t="str">
            <v>JENIS PEKERJAAN</v>
          </cell>
          <cell r="D963" t="str">
            <v>:  Pengadaan T. Pancg. Bt. Pratekan</v>
          </cell>
        </row>
        <row r="964">
          <cell r="A964" t="str">
            <v>SATUAN PEMBAYARAN</v>
          </cell>
          <cell r="D964" t="str">
            <v>:  M3</v>
          </cell>
          <cell r="E964" t="str">
            <v>Ukuran cm</v>
          </cell>
          <cell r="F964" t="str">
            <v>:</v>
          </cell>
          <cell r="G964" t="str">
            <v>50 x 22</v>
          </cell>
          <cell r="H964" t="str">
            <v xml:space="preserve">        URAIAN ANALISA HARGA SATUAN</v>
          </cell>
          <cell r="L964" t="str">
            <v>LAMPIRAN 2 PENAWARAN</v>
          </cell>
        </row>
        <row r="965">
          <cell r="L965" t="str">
            <v>ANALISA HARGA SATUAN MATA PEMBAYARAN UTAMA</v>
          </cell>
        </row>
        <row r="966">
          <cell r="L966" t="str">
            <v xml:space="preserve">                                                                                                            </v>
          </cell>
        </row>
        <row r="967">
          <cell r="A967" t="str">
            <v>No.</v>
          </cell>
          <cell r="C967" t="str">
            <v>U R A I A N</v>
          </cell>
          <cell r="G967" t="str">
            <v>KODE</v>
          </cell>
          <cell r="H967" t="str">
            <v>KOEF.</v>
          </cell>
          <cell r="I967" t="str">
            <v>SATUAN</v>
          </cell>
          <cell r="J967" t="str">
            <v>KETERANGAN</v>
          </cell>
        </row>
        <row r="969">
          <cell r="L969" t="str">
            <v>NAMA PENAWAR</v>
          </cell>
          <cell r="O969" t="str">
            <v>: PT. Mitra Perdana</v>
          </cell>
        </row>
        <row r="970">
          <cell r="A970" t="str">
            <v>I.</v>
          </cell>
          <cell r="C970" t="str">
            <v>ASUMSI</v>
          </cell>
          <cell r="L970" t="str">
            <v>NAMA PAKET/NO.PAKET</v>
          </cell>
          <cell r="O970" t="str">
            <v>: Pembangunan Jalan Lipat Kajang - Lae Paris (P.026)/BANG-07C</v>
          </cell>
        </row>
        <row r="971">
          <cell r="A971">
            <v>1</v>
          </cell>
          <cell r="C971" t="str">
            <v>Membeli Tiang Pancang jadi dari Pabrik</v>
          </cell>
          <cell r="L971" t="str">
            <v>NO. MATA PEMBAYARAN</v>
          </cell>
          <cell r="O971" t="str">
            <v>:  7.6 (10)</v>
          </cell>
        </row>
        <row r="972">
          <cell r="A972">
            <v>2</v>
          </cell>
          <cell r="C972" t="str">
            <v>Lokasi pekerjaan : di setiap jembatan</v>
          </cell>
          <cell r="L972" t="str">
            <v>JENIS PEKERJAAN</v>
          </cell>
          <cell r="O972" t="str">
            <v>:  Pengadaan T. Pancg. Bt. Pratekan</v>
          </cell>
        </row>
        <row r="973">
          <cell r="A973">
            <v>3</v>
          </cell>
          <cell r="C973" t="str">
            <v>Jarak rata-rata Base camp ke lokasi pekerjaan</v>
          </cell>
          <cell r="G973" t="str">
            <v>L</v>
          </cell>
          <cell r="H973">
            <v>20</v>
          </cell>
          <cell r="I973" t="str">
            <v>KM</v>
          </cell>
          <cell r="L973" t="str">
            <v>SATUAN PEMBAYARAN</v>
          </cell>
          <cell r="O973" t="str">
            <v>:  M3</v>
          </cell>
        </row>
        <row r="974">
          <cell r="A974">
            <v>4</v>
          </cell>
          <cell r="C974" t="str">
            <v>Jam kerja efektif per-hari</v>
          </cell>
          <cell r="G974" t="str">
            <v>Tk</v>
          </cell>
          <cell r="H974">
            <v>7</v>
          </cell>
          <cell r="I974" t="str">
            <v>jam</v>
          </cell>
          <cell r="L974" t="str">
            <v>KUANTITAS PEKERJAAN =</v>
          </cell>
          <cell r="O974">
            <v>7500</v>
          </cell>
        </row>
        <row r="975">
          <cell r="A975">
            <v>5</v>
          </cell>
          <cell r="C975" t="str">
            <v>Ukuran tiang pancang sesuai kebutuhan (diameter)</v>
          </cell>
          <cell r="G975" t="str">
            <v>Uk</v>
          </cell>
          <cell r="H975" t="str">
            <v>500 x 220</v>
          </cell>
          <cell r="I975" t="str">
            <v>mm</v>
          </cell>
          <cell r="L975" t="str">
            <v>PRODUKSI / JAM =</v>
          </cell>
          <cell r="O975">
            <v>0</v>
          </cell>
        </row>
        <row r="976">
          <cell r="A976">
            <v>6</v>
          </cell>
          <cell r="C976" t="str">
            <v>Panjang Tiang Pancang</v>
          </cell>
          <cell r="G976" t="str">
            <v>p</v>
          </cell>
          <cell r="H976">
            <v>9</v>
          </cell>
          <cell r="I976" t="str">
            <v>M</v>
          </cell>
        </row>
        <row r="977">
          <cell r="A977">
            <v>7</v>
          </cell>
          <cell r="C977" t="str">
            <v>Jarak pelabuhan ke Base Camp</v>
          </cell>
          <cell r="G977" t="str">
            <v>Ld2</v>
          </cell>
          <cell r="H977">
            <v>198.41</v>
          </cell>
          <cell r="I977" t="str">
            <v>KM</v>
          </cell>
        </row>
        <row r="978">
          <cell r="Q978" t="str">
            <v>PERKIRAAN</v>
          </cell>
          <cell r="R978" t="str">
            <v>HARGA</v>
          </cell>
          <cell r="S978" t="str">
            <v>JUMLAH</v>
          </cell>
        </row>
        <row r="979">
          <cell r="A979" t="str">
            <v>II.</v>
          </cell>
          <cell r="C979" t="str">
            <v>URUTAN KERJA</v>
          </cell>
          <cell r="L979" t="str">
            <v>NO.</v>
          </cell>
          <cell r="N979" t="str">
            <v>KOMPONEN</v>
          </cell>
          <cell r="P979" t="str">
            <v>SATUAN</v>
          </cell>
          <cell r="Q979" t="str">
            <v>KUANTITAS</v>
          </cell>
          <cell r="R979" t="str">
            <v>SATUAN</v>
          </cell>
          <cell r="S979" t="str">
            <v>HARGA</v>
          </cell>
        </row>
        <row r="980">
          <cell r="A980">
            <v>1</v>
          </cell>
          <cell r="C980" t="str">
            <v>Tiang pancang dikirim oleh pabrik ke pelabuhan ter-</v>
          </cell>
          <cell r="R980" t="str">
            <v>(Rp.)</v>
          </cell>
          <cell r="S980" t="str">
            <v>(Rp.)</v>
          </cell>
        </row>
        <row r="981">
          <cell r="C981" t="str">
            <v>dekat atau dari pabrik ke lokasi (kalau satu pulau)</v>
          </cell>
        </row>
        <row r="982">
          <cell r="A982">
            <v>2</v>
          </cell>
          <cell r="C982" t="str">
            <v>Tiang Pancang dari pelabuhan diangkut dengan truck</v>
          </cell>
        </row>
        <row r="983">
          <cell r="C983" t="str">
            <v>atas tanggungan kontraktor</v>
          </cell>
          <cell r="L983" t="str">
            <v>A.</v>
          </cell>
          <cell r="N983" t="str">
            <v>TENAGA</v>
          </cell>
        </row>
        <row r="984">
          <cell r="A984">
            <v>3</v>
          </cell>
          <cell r="C984" t="str">
            <v>Memuat &amp; menurunkan dari/ke truck dengan Crane</v>
          </cell>
        </row>
        <row r="985">
          <cell r="L985" t="str">
            <v>1.</v>
          </cell>
          <cell r="N985" t="str">
            <v>Pekerja</v>
          </cell>
          <cell r="O985" t="str">
            <v>(L01)</v>
          </cell>
          <cell r="P985" t="str">
            <v>jam</v>
          </cell>
          <cell r="Q985">
            <v>1.1814046901766198</v>
          </cell>
          <cell r="R985">
            <v>3928.5714285714284</v>
          </cell>
          <cell r="U985">
            <v>4641.232711408149</v>
          </cell>
        </row>
        <row r="986">
          <cell r="A986" t="str">
            <v>III.</v>
          </cell>
          <cell r="C986" t="str">
            <v>PEMAKAIAN BAHAN, ALAT DAN TENAGA</v>
          </cell>
          <cell r="L986" t="str">
            <v>2.</v>
          </cell>
          <cell r="N986" t="str">
            <v>Tukang</v>
          </cell>
          <cell r="O986" t="str">
            <v>(L02)</v>
          </cell>
          <cell r="P986" t="str">
            <v>jam</v>
          </cell>
          <cell r="Q986">
            <v>0.23628093803532396</v>
          </cell>
          <cell r="R986">
            <v>5928.5714285714284</v>
          </cell>
          <cell r="U986">
            <v>1400.8084183522778</v>
          </cell>
        </row>
        <row r="987">
          <cell r="L987" t="str">
            <v>3.</v>
          </cell>
          <cell r="N987" t="str">
            <v>Mandor</v>
          </cell>
          <cell r="O987" t="str">
            <v>(L03)</v>
          </cell>
          <cell r="P987" t="str">
            <v>jam</v>
          </cell>
          <cell r="Q987">
            <v>0.11814046901766198</v>
          </cell>
          <cell r="R987">
            <v>5428.5714285714284</v>
          </cell>
          <cell r="U987">
            <v>641.33397466730787</v>
          </cell>
        </row>
        <row r="988">
          <cell r="A988" t="str">
            <v xml:space="preserve">   1.</v>
          </cell>
          <cell r="C988" t="str">
            <v>BAHAN</v>
          </cell>
        </row>
        <row r="989">
          <cell r="C989" t="str">
            <v>Tiang Pancang Beton Pratekan Lengkap</v>
          </cell>
          <cell r="G989" t="str">
            <v>(M50)</v>
          </cell>
          <cell r="H989">
            <v>1</v>
          </cell>
          <cell r="I989" t="str">
            <v>M3</v>
          </cell>
          <cell r="Q989" t="str">
            <v xml:space="preserve">JUMLAH HARGA TENAGA   </v>
          </cell>
          <cell r="U989">
            <v>6683.3751044277351</v>
          </cell>
        </row>
        <row r="991">
          <cell r="L991" t="str">
            <v>B.</v>
          </cell>
          <cell r="N991" t="str">
            <v>BAHAN</v>
          </cell>
        </row>
        <row r="993">
          <cell r="A993" t="str">
            <v>2.</v>
          </cell>
          <cell r="C993" t="str">
            <v>ALAT</v>
          </cell>
          <cell r="L993" t="str">
            <v>1.</v>
          </cell>
          <cell r="N993" t="str">
            <v>TP.Btn. Pratekan (M50)</v>
          </cell>
          <cell r="P993" t="str">
            <v>M3</v>
          </cell>
          <cell r="Q993">
            <v>1</v>
          </cell>
          <cell r="R993">
            <v>1492500</v>
          </cell>
          <cell r="U993">
            <v>1492500</v>
          </cell>
        </row>
        <row r="994">
          <cell r="A994" t="str">
            <v>2.a</v>
          </cell>
          <cell r="C994" t="str">
            <v>TRAILER 20 TON</v>
          </cell>
          <cell r="G994" t="str">
            <v>(E29)</v>
          </cell>
        </row>
        <row r="995">
          <cell r="C995" t="str">
            <v>Kapasitas bak sekali muat</v>
          </cell>
          <cell r="G995" t="str">
            <v>V</v>
          </cell>
          <cell r="H995">
            <v>10</v>
          </cell>
          <cell r="I995" t="str">
            <v>batang</v>
          </cell>
        </row>
        <row r="996">
          <cell r="C996" t="str">
            <v>Faktor efisiensi alat</v>
          </cell>
          <cell r="G996" t="str">
            <v>Fa</v>
          </cell>
          <cell r="H996">
            <v>0.95</v>
          </cell>
        </row>
        <row r="997">
          <cell r="C997" t="str">
            <v>Kecepatan rata-rata bermuatan</v>
          </cell>
          <cell r="G997" t="str">
            <v>v1</v>
          </cell>
          <cell r="H997">
            <v>45</v>
          </cell>
          <cell r="I997" t="str">
            <v>Km/Jam</v>
          </cell>
        </row>
        <row r="998">
          <cell r="C998" t="str">
            <v>Kecepatan rata-rata kosong</v>
          </cell>
          <cell r="G998" t="str">
            <v>v2</v>
          </cell>
          <cell r="H998">
            <v>60</v>
          </cell>
          <cell r="I998" t="str">
            <v>Km/Jam</v>
          </cell>
        </row>
        <row r="999">
          <cell r="C999" t="str">
            <v>Waktu siklus    :</v>
          </cell>
          <cell r="G999" t="str">
            <v>Ts1</v>
          </cell>
          <cell r="Q999" t="str">
            <v xml:space="preserve">JUMLAH HARGA BAHAN   </v>
          </cell>
          <cell r="U999">
            <v>1492500</v>
          </cell>
        </row>
        <row r="1000">
          <cell r="C1000" t="str">
            <v>- Waktu tempuh isi  = (Ld2 : v1 ) x 60</v>
          </cell>
          <cell r="G1000" t="str">
            <v>T1</v>
          </cell>
          <cell r="H1000">
            <v>264.54666666666662</v>
          </cell>
          <cell r="I1000" t="str">
            <v>menit</v>
          </cell>
        </row>
        <row r="1001">
          <cell r="C1001" t="str">
            <v>- Waktu tempuh kosong  = (Ld2 : v2)  x  60</v>
          </cell>
          <cell r="G1001" t="str">
            <v>T2</v>
          </cell>
          <cell r="H1001">
            <v>198.41</v>
          </cell>
          <cell r="I1001" t="str">
            <v>menit</v>
          </cell>
          <cell r="L1001" t="str">
            <v>C.</v>
          </cell>
          <cell r="N1001" t="str">
            <v>PERALATAN</v>
          </cell>
        </row>
        <row r="1002">
          <cell r="C1002" t="str">
            <v>- Lain-lain (bongkar dan muat)</v>
          </cell>
          <cell r="G1002" t="str">
            <v>T3</v>
          </cell>
          <cell r="H1002">
            <v>10</v>
          </cell>
          <cell r="I1002" t="str">
            <v>menit</v>
          </cell>
        </row>
        <row r="1003">
          <cell r="G1003" t="str">
            <v>Ts1</v>
          </cell>
          <cell r="H1003">
            <v>472.95666666666659</v>
          </cell>
          <cell r="I1003" t="str">
            <v>menit</v>
          </cell>
          <cell r="L1003" t="str">
            <v>1.</v>
          </cell>
          <cell r="N1003" t="str">
            <v>Dump Truck</v>
          </cell>
          <cell r="O1003" t="str">
            <v>(E08)</v>
          </cell>
          <cell r="P1003" t="str">
            <v>Ls</v>
          </cell>
          <cell r="Q1003">
            <v>0.83812983637545024</v>
          </cell>
          <cell r="R1003">
            <v>116934.19680867402</v>
          </cell>
          <cell r="U1003">
            <v>98006.039237948658</v>
          </cell>
        </row>
        <row r="1004">
          <cell r="L1004" t="str">
            <v>2.</v>
          </cell>
          <cell r="N1004" t="str">
            <v>Crane</v>
          </cell>
          <cell r="O1004" t="str">
            <v>(E07)</v>
          </cell>
          <cell r="P1004" t="str">
            <v>jam</v>
          </cell>
          <cell r="Q1004">
            <v>0.11814046901766198</v>
          </cell>
          <cell r="R1004">
            <v>279843.93009183893</v>
          </cell>
          <cell r="U1004">
            <v>33060.893152795667</v>
          </cell>
        </row>
        <row r="1005">
          <cell r="C1005" t="str">
            <v>Kapasitas Produksi / Jam   =</v>
          </cell>
          <cell r="E1005" t="str">
            <v>V x p x Fa x 60</v>
          </cell>
          <cell r="G1005" t="str">
            <v>Q1</v>
          </cell>
          <cell r="H1005">
            <v>10.846659665790384</v>
          </cell>
          <cell r="I1005" t="str">
            <v>M1/Jam</v>
          </cell>
          <cell r="L1005" t="str">
            <v>3.</v>
          </cell>
          <cell r="N1005" t="str">
            <v>Alat Bantu</v>
          </cell>
          <cell r="P1005" t="str">
            <v>jam</v>
          </cell>
          <cell r="Q1005">
            <v>1</v>
          </cell>
          <cell r="R1005">
            <v>500</v>
          </cell>
          <cell r="U1005">
            <v>500</v>
          </cell>
        </row>
        <row r="1006">
          <cell r="E1006" t="str">
            <v>Ts1</v>
          </cell>
          <cell r="G1006" t="str">
            <v>Q1</v>
          </cell>
          <cell r="H1006">
            <v>1.1931325632369423</v>
          </cell>
          <cell r="I1006" t="str">
            <v>M3/Jam</v>
          </cell>
        </row>
        <row r="1008">
          <cell r="C1008" t="str">
            <v>Koefisien Alat / m3</v>
          </cell>
          <cell r="D1008" t="str">
            <v xml:space="preserve">  = 1 : Q1</v>
          </cell>
          <cell r="G1008" t="str">
            <v>(E29)</v>
          </cell>
          <cell r="H1008">
            <v>0.83812983637545024</v>
          </cell>
          <cell r="I1008" t="str">
            <v>Jam</v>
          </cell>
        </row>
        <row r="1010">
          <cell r="A1010" t="str">
            <v>2.b</v>
          </cell>
          <cell r="C1010" t="str">
            <v xml:space="preserve">CRANE </v>
          </cell>
          <cell r="G1010" t="str">
            <v>(E07)</v>
          </cell>
        </row>
        <row r="1011">
          <cell r="C1011" t="str">
            <v>Kapasitas</v>
          </cell>
          <cell r="G1011" t="str">
            <v>V2</v>
          </cell>
          <cell r="H1011">
            <v>3</v>
          </cell>
          <cell r="I1011" t="str">
            <v>batang</v>
          </cell>
          <cell r="Q1011" t="str">
            <v xml:space="preserve">JUMLAH HARGA PERALATAN   </v>
          </cell>
          <cell r="U1011">
            <v>131566.93239074433</v>
          </cell>
        </row>
        <row r="1012">
          <cell r="C1012" t="str">
            <v>Faktor Efisiensi alat</v>
          </cell>
          <cell r="G1012" t="str">
            <v>Fa</v>
          </cell>
          <cell r="H1012">
            <v>0.95</v>
          </cell>
          <cell r="I1012" t="str">
            <v>-</v>
          </cell>
        </row>
        <row r="1013">
          <cell r="C1013" t="str">
            <v>Waktu siklus</v>
          </cell>
          <cell r="L1013" t="str">
            <v>D.</v>
          </cell>
          <cell r="N1013" t="str">
            <v>JUMLAH HARGA TENAGA, BAHAN DAN PERALATAN  ( A + B + C )</v>
          </cell>
          <cell r="U1013">
            <v>1630750.3074951721</v>
          </cell>
        </row>
        <row r="1014">
          <cell r="C1014" t="str">
            <v>- Waktu memuat dan membongkar</v>
          </cell>
          <cell r="G1014" t="str">
            <v>T1</v>
          </cell>
          <cell r="H1014">
            <v>15</v>
          </cell>
          <cell r="I1014" t="str">
            <v>menit</v>
          </cell>
          <cell r="J1014" t="str">
            <v>Lumpsum</v>
          </cell>
          <cell r="L1014" t="str">
            <v>E.</v>
          </cell>
          <cell r="N1014" t="str">
            <v>OVERHEAD &amp; PROFIT</v>
          </cell>
          <cell r="P1014">
            <v>10</v>
          </cell>
          <cell r="Q1014" t="str">
            <v>%  x  D</v>
          </cell>
          <cell r="U1014">
            <v>163075.03074951723</v>
          </cell>
        </row>
        <row r="1015">
          <cell r="C1015" t="str">
            <v>- dan lain-lain ( termasuk mengatur dan menggeser)</v>
          </cell>
          <cell r="G1015" t="str">
            <v>T2</v>
          </cell>
          <cell r="H1015">
            <v>5</v>
          </cell>
          <cell r="I1015" t="str">
            <v>menit</v>
          </cell>
          <cell r="L1015" t="str">
            <v>F.</v>
          </cell>
          <cell r="N1015" t="str">
            <v>HARGA SATUAN PEKERJAAN  ( D + E )</v>
          </cell>
          <cell r="U1015">
            <v>1793825.3382446894</v>
          </cell>
        </row>
        <row r="1016">
          <cell r="G1016" t="str">
            <v>Ts2</v>
          </cell>
          <cell r="H1016">
            <v>20</v>
          </cell>
          <cell r="I1016" t="str">
            <v>menit</v>
          </cell>
          <cell r="L1016" t="str">
            <v>Catatan :</v>
          </cell>
        </row>
        <row r="1017">
          <cell r="L1017">
            <v>1</v>
          </cell>
          <cell r="N1017" t="str">
            <v>Satuan dapat berdasarkan atas jam operasi untuk Tenaga Kerja dan Peralatan, volume dan/atau ukuran</v>
          </cell>
        </row>
        <row r="1018">
          <cell r="C1018" t="str">
            <v>Kap. Prod. / jam  =</v>
          </cell>
          <cell r="D1018" t="str">
            <v>V x p x Fa</v>
          </cell>
          <cell r="G1018" t="str">
            <v>Q2</v>
          </cell>
          <cell r="H1018">
            <v>76.95</v>
          </cell>
          <cell r="I1018" t="str">
            <v>M1/jam</v>
          </cell>
          <cell r="N1018" t="str">
            <v>berat untuk bahan-bahan.</v>
          </cell>
        </row>
        <row r="1019">
          <cell r="D1019" t="str">
            <v>Ts2</v>
          </cell>
          <cell r="G1019" t="str">
            <v>Q2</v>
          </cell>
          <cell r="H1019">
            <v>8.464500000000001</v>
          </cell>
          <cell r="I1019" t="str">
            <v>M3/jam</v>
          </cell>
          <cell r="L1019">
            <v>2</v>
          </cell>
          <cell r="N1019" t="str">
            <v>Kuantitas satuan adalah kuantitas setiap komponen untuk menyelesaikan satu satuan pekerjaan dari nomor</v>
          </cell>
        </row>
        <row r="1020">
          <cell r="C1020" t="str">
            <v>Koefisien Alat / M3</v>
          </cell>
          <cell r="D1020" t="str">
            <v xml:space="preserve"> =  1  :  Q2</v>
          </cell>
          <cell r="G1020" t="str">
            <v>(E07)</v>
          </cell>
          <cell r="H1020">
            <v>0.11814046901766198</v>
          </cell>
          <cell r="I1020" t="str">
            <v>jam</v>
          </cell>
          <cell r="N1020" t="str">
            <v>mata pembayaran harga satuan yang disampaikan peserta lelang tidak dapat diubah, kecuali persyaratan.</v>
          </cell>
        </row>
        <row r="1021">
          <cell r="N1021" t="str">
            <v>Ayat 13, 4 dari instruksi kepada Peserta Lelang.</v>
          </cell>
        </row>
        <row r="1022">
          <cell r="J1022" t="str">
            <v>Berlanjut ke hal. berikut.</v>
          </cell>
          <cell r="L1022">
            <v>3</v>
          </cell>
          <cell r="N1022" t="str">
            <v>Biaya satuan untuk peralatan sudah termasuk bahan bakar, bahan habis dipakai dan operator.</v>
          </cell>
        </row>
        <row r="1023">
          <cell r="A1023" t="str">
            <v>ITEM PEMBAYARAN NO.</v>
          </cell>
          <cell r="D1023" t="str">
            <v>:  7.6 (10)</v>
          </cell>
          <cell r="J1023" t="str">
            <v>Analisa EI-7610</v>
          </cell>
        </row>
        <row r="1024">
          <cell r="A1024" t="str">
            <v>JENIS PEKERJAAN</v>
          </cell>
          <cell r="D1024" t="str">
            <v>:  Pengadaan T. Pancg. Bt. Pratekan</v>
          </cell>
          <cell r="G1024" t="str">
            <v>50 x 22</v>
          </cell>
        </row>
        <row r="1025">
          <cell r="A1025" t="str">
            <v>SATUAN PEMBAYARAN</v>
          </cell>
          <cell r="D1025" t="str">
            <v>:  M3</v>
          </cell>
          <cell r="H1025" t="str">
            <v xml:space="preserve">        URAIAN ANALISA HARGA SATUAN</v>
          </cell>
        </row>
        <row r="1026">
          <cell r="J1026" t="str">
            <v>Lanjutan</v>
          </cell>
        </row>
        <row r="1028">
          <cell r="A1028" t="str">
            <v>No.</v>
          </cell>
          <cell r="C1028" t="str">
            <v>U R A I A N</v>
          </cell>
          <cell r="G1028" t="str">
            <v>KODE</v>
          </cell>
          <cell r="H1028" t="str">
            <v>KOEF.</v>
          </cell>
          <cell r="I1028" t="str">
            <v>SATUAN</v>
          </cell>
          <cell r="J1028" t="str">
            <v>KETERANGAN</v>
          </cell>
        </row>
        <row r="1031">
          <cell r="A1031" t="str">
            <v>2.c.</v>
          </cell>
          <cell r="C1031" t="str">
            <v>ALAT  BANTU</v>
          </cell>
        </row>
        <row r="1032">
          <cell r="C1032" t="str">
            <v>Diperlukan alat bantu untuk transportasi</v>
          </cell>
          <cell r="J1032" t="str">
            <v>Lumpsum</v>
          </cell>
        </row>
        <row r="1033">
          <cell r="C1033" t="str">
            <v>- Tackle</v>
          </cell>
        </row>
        <row r="1034">
          <cell r="C1034" t="str">
            <v>- Tambang</v>
          </cell>
        </row>
        <row r="1035">
          <cell r="C1035" t="str">
            <v>- Alat kecil lainnya</v>
          </cell>
        </row>
        <row r="1037">
          <cell r="A1037" t="str">
            <v>3.</v>
          </cell>
          <cell r="C1037" t="str">
            <v>TENAGA</v>
          </cell>
        </row>
        <row r="1038">
          <cell r="C1038" t="str">
            <v>Produksi per hari  (unloading)  =  Q2 x Tk</v>
          </cell>
          <cell r="G1038" t="str">
            <v>Qt</v>
          </cell>
          <cell r="H1038">
            <v>59.251500000000007</v>
          </cell>
          <cell r="I1038" t="str">
            <v>M3</v>
          </cell>
        </row>
        <row r="1039">
          <cell r="C1039" t="str">
            <v>Kebutuhan tenaga  (di lokasi pekerjaan) :</v>
          </cell>
        </row>
        <row r="1040">
          <cell r="D1040" t="str">
            <v>- Mandor</v>
          </cell>
          <cell r="G1040" t="str">
            <v>M</v>
          </cell>
          <cell r="H1040">
            <v>1</v>
          </cell>
          <cell r="I1040" t="str">
            <v>orang</v>
          </cell>
        </row>
        <row r="1041">
          <cell r="D1041" t="str">
            <v>- Tukang</v>
          </cell>
          <cell r="G1041" t="str">
            <v>Tb</v>
          </cell>
          <cell r="H1041">
            <v>2</v>
          </cell>
          <cell r="I1041" t="str">
            <v>orang</v>
          </cell>
        </row>
        <row r="1042">
          <cell r="D1042" t="str">
            <v>- Pekerja</v>
          </cell>
          <cell r="G1042" t="str">
            <v>P</v>
          </cell>
          <cell r="H1042">
            <v>10</v>
          </cell>
          <cell r="I1042" t="str">
            <v>orang</v>
          </cell>
        </row>
        <row r="1044">
          <cell r="C1044" t="str">
            <v>Koefisien Tenaga / M3   :</v>
          </cell>
        </row>
        <row r="1045">
          <cell r="D1045" t="str">
            <v>-  Mandor</v>
          </cell>
          <cell r="E1045" t="str">
            <v>= (Tk x M) : Qt</v>
          </cell>
          <cell r="G1045" t="str">
            <v>(L03)</v>
          </cell>
          <cell r="H1045">
            <v>0.11814046901766198</v>
          </cell>
          <cell r="I1045" t="str">
            <v>jam</v>
          </cell>
        </row>
        <row r="1046">
          <cell r="D1046" t="str">
            <v>-  Tukang</v>
          </cell>
          <cell r="E1046" t="str">
            <v>= (Tk x Tb) : Qt</v>
          </cell>
          <cell r="G1046" t="str">
            <v>(L02)</v>
          </cell>
          <cell r="H1046">
            <v>0.23628093803532396</v>
          </cell>
          <cell r="I1046" t="str">
            <v>jam</v>
          </cell>
        </row>
        <row r="1047">
          <cell r="D1047" t="str">
            <v>-  Pekerja</v>
          </cell>
          <cell r="E1047" t="str">
            <v>= (Tk x P) : Qt</v>
          </cell>
          <cell r="G1047" t="str">
            <v>(L01)</v>
          </cell>
          <cell r="H1047">
            <v>1.1814046901766198</v>
          </cell>
          <cell r="I1047" t="str">
            <v>jam</v>
          </cell>
        </row>
        <row r="1050">
          <cell r="A1050" t="str">
            <v>4.</v>
          </cell>
          <cell r="C1050" t="str">
            <v>HARGA DASAR SATUAN UPAH, BAHAN DAN ALAT</v>
          </cell>
        </row>
        <row r="1051">
          <cell r="C1051" t="str">
            <v>Lihat lampiran.</v>
          </cell>
        </row>
        <row r="1053">
          <cell r="A1053" t="str">
            <v>5.</v>
          </cell>
          <cell r="C1053" t="str">
            <v>ANALISA HARGA SATUAN PEKERJAAN</v>
          </cell>
        </row>
        <row r="1054">
          <cell r="C1054" t="str">
            <v>Lihat perhitungan dalam LAMPIRAN 2 PENAWARAN</v>
          </cell>
        </row>
        <row r="1055">
          <cell r="C1055" t="str">
            <v>PEREKEMAN ANALISA MASING-MASING HARGA</v>
          </cell>
        </row>
        <row r="1056">
          <cell r="C1056" t="str">
            <v>SATUAN.</v>
          </cell>
        </row>
        <row r="1057">
          <cell r="C1057" t="str">
            <v>Didapat Harga Satuan Pekerjaan :</v>
          </cell>
        </row>
        <row r="1059">
          <cell r="C1059" t="str">
            <v xml:space="preserve">Rp.  </v>
          </cell>
          <cell r="D1059">
            <v>1793825.3382446894</v>
          </cell>
          <cell r="E1059" t="str">
            <v xml:space="preserve"> / M3</v>
          </cell>
        </row>
        <row r="1063">
          <cell r="A1063" t="str">
            <v>6.</v>
          </cell>
          <cell r="C1063" t="str">
            <v>MASA PELAKSANAAN YANG DIPERLUKAN</v>
          </cell>
        </row>
        <row r="1064">
          <cell r="C1064" t="str">
            <v>Masa Pelaksanaan :</v>
          </cell>
          <cell r="D1064" t="str">
            <v>. . . . . . . . . . . .</v>
          </cell>
        </row>
        <row r="1066">
          <cell r="A1066" t="str">
            <v>7.</v>
          </cell>
          <cell r="C1066" t="str">
            <v>VOLUME PEKERJAAN YANG DIPERLUKAN</v>
          </cell>
        </row>
        <row r="1067">
          <cell r="C1067" t="str">
            <v>Volume pekerjaan  :</v>
          </cell>
          <cell r="D1067">
            <v>0</v>
          </cell>
          <cell r="E1067" t="str">
            <v>M3</v>
          </cell>
        </row>
        <row r="1083">
          <cell r="A1083" t="str">
            <v>ITEM PEMBAYARAN NO.</v>
          </cell>
          <cell r="D1083" t="str">
            <v>:  7.6 (13) a</v>
          </cell>
          <cell r="J1083" t="str">
            <v>Analisa EI-7613</v>
          </cell>
          <cell r="T1083" t="str">
            <v>Analisa EI-7613</v>
          </cell>
        </row>
        <row r="1084">
          <cell r="A1084" t="str">
            <v>JENIS PEKERJAAN</v>
          </cell>
          <cell r="D1084" t="str">
            <v>:  Pemancangan T. Pancang Baja</v>
          </cell>
          <cell r="H1084" t="str">
            <v>(Dia 400 mm)</v>
          </cell>
        </row>
        <row r="1085">
          <cell r="A1085" t="str">
            <v>SATUAN PEMBAYARAN</v>
          </cell>
          <cell r="D1085" t="str">
            <v>:  M'</v>
          </cell>
          <cell r="H1085" t="str">
            <v xml:space="preserve">        URAIAN ANALISA HARGA SATUAN</v>
          </cell>
          <cell r="L1085" t="str">
            <v>LAMPIRAN 2 PENAWARAN</v>
          </cell>
        </row>
        <row r="1086">
          <cell r="L1086" t="str">
            <v>ANALISA HARGA SATUAN MATA PEMBAYARAN UTAMA</v>
          </cell>
        </row>
        <row r="1087">
          <cell r="L1087" t="str">
            <v xml:space="preserve">                                                                                                            </v>
          </cell>
        </row>
        <row r="1088">
          <cell r="A1088" t="str">
            <v>No.</v>
          </cell>
          <cell r="C1088" t="str">
            <v>U R A I A N</v>
          </cell>
          <cell r="G1088" t="str">
            <v>KODE</v>
          </cell>
          <cell r="H1088" t="str">
            <v>KOEF.</v>
          </cell>
          <cell r="I1088" t="str">
            <v>SATUAN</v>
          </cell>
          <cell r="J1088" t="str">
            <v>KETERANGAN</v>
          </cell>
        </row>
        <row r="1090">
          <cell r="L1090" t="str">
            <v>NAMA PENAWAR</v>
          </cell>
          <cell r="O1090" t="str">
            <v>: PT. Mitra Perdana</v>
          </cell>
        </row>
        <row r="1091">
          <cell r="A1091" t="str">
            <v>I.</v>
          </cell>
          <cell r="C1091" t="str">
            <v>ASUMSI</v>
          </cell>
          <cell r="L1091" t="str">
            <v>NAMA PAKET/NO.PAKET</v>
          </cell>
          <cell r="O1091" t="str">
            <v>: Pembangunan Jalan Lipat Kajang - Lae Paris (P.026)/BANG-07C</v>
          </cell>
        </row>
        <row r="1092">
          <cell r="A1092">
            <v>1</v>
          </cell>
          <cell r="C1092" t="str">
            <v>Menggunakan alat (cara mekanik)</v>
          </cell>
          <cell r="L1092" t="str">
            <v>NO. MATA PEMBAYARAN</v>
          </cell>
          <cell r="O1092" t="str">
            <v>:  7.6 (13) a</v>
          </cell>
        </row>
        <row r="1093">
          <cell r="A1093">
            <v>2</v>
          </cell>
          <cell r="C1093" t="str">
            <v>Lokasi pekerjaan : di lokasi</v>
          </cell>
          <cell r="L1093" t="str">
            <v>JENIS PEKERJAAN</v>
          </cell>
          <cell r="O1093" t="str">
            <v>:  Pemancangan T. Pancang Baja</v>
          </cell>
        </row>
        <row r="1094">
          <cell r="A1094">
            <v>3</v>
          </cell>
          <cell r="C1094" t="str">
            <v>Jam kerja efektif per-hari</v>
          </cell>
          <cell r="G1094" t="str">
            <v>Tk</v>
          </cell>
          <cell r="H1094">
            <v>7</v>
          </cell>
          <cell r="I1094" t="str">
            <v>jam</v>
          </cell>
          <cell r="L1094" t="str">
            <v>SATUAN PEMBAYARAN</v>
          </cell>
          <cell r="O1094" t="str">
            <v>:  M'</v>
          </cell>
        </row>
        <row r="1095">
          <cell r="A1095">
            <v>4</v>
          </cell>
          <cell r="C1095" t="str">
            <v>Panjang Tiang</v>
          </cell>
          <cell r="G1095" t="str">
            <v>p</v>
          </cell>
          <cell r="H1095">
            <v>20</v>
          </cell>
          <cell r="I1095" t="str">
            <v>M</v>
          </cell>
          <cell r="L1095" t="str">
            <v>KUANTITAS PEKERJAAN =</v>
          </cell>
          <cell r="O1095">
            <v>7500</v>
          </cell>
        </row>
        <row r="1096">
          <cell r="A1096">
            <v>5</v>
          </cell>
          <cell r="C1096" t="str">
            <v>Pemakaian Kawat las dan alat Las utk penyambungan</v>
          </cell>
          <cell r="L1096" t="str">
            <v>PRODUKSI / JAM =</v>
          </cell>
          <cell r="O1096">
            <v>0</v>
          </cell>
          <cell r="Q1096" t="str">
            <v>(Dia 400 mm)</v>
          </cell>
        </row>
        <row r="1097">
          <cell r="C1097" t="str">
            <v>termasuk dalam item Penyediaan Tiang Pancang</v>
          </cell>
        </row>
        <row r="1099">
          <cell r="A1099" t="str">
            <v>II.</v>
          </cell>
          <cell r="C1099" t="str">
            <v>URUTAN KERJA</v>
          </cell>
          <cell r="Q1099" t="str">
            <v>PERKIRAAN</v>
          </cell>
          <cell r="R1099" t="str">
            <v>HARGA</v>
          </cell>
          <cell r="S1099" t="str">
            <v>JUMLAH</v>
          </cell>
        </row>
        <row r="1100">
          <cell r="A1100">
            <v>1</v>
          </cell>
          <cell r="C1100" t="str">
            <v>Material Tiang pancang yang telah siap ada dekat</v>
          </cell>
          <cell r="L1100" t="str">
            <v>NO.</v>
          </cell>
          <cell r="N1100" t="str">
            <v>KOMPONEN</v>
          </cell>
          <cell r="P1100" t="str">
            <v>SATUAN</v>
          </cell>
          <cell r="Q1100" t="str">
            <v>KUANTITAS</v>
          </cell>
          <cell r="R1100" t="str">
            <v>SATUAN</v>
          </cell>
          <cell r="S1100" t="str">
            <v>HARGA</v>
          </cell>
        </row>
        <row r="1101">
          <cell r="C1101" t="str">
            <v>lokasi pemancangan</v>
          </cell>
          <cell r="R1101" t="str">
            <v>(Rp.)</v>
          </cell>
          <cell r="S1101" t="str">
            <v>(Rp.)</v>
          </cell>
        </row>
        <row r="1102">
          <cell r="A1102">
            <v>2</v>
          </cell>
          <cell r="C1102" t="str">
            <v>Penyambungan dilakukan pada saat pemancangan</v>
          </cell>
        </row>
        <row r="1104">
          <cell r="A1104" t="str">
            <v>III.</v>
          </cell>
          <cell r="C1104" t="str">
            <v>PEMAKAIAN BAHAN, ALAT DAN TENAGA</v>
          </cell>
          <cell r="L1104" t="str">
            <v>A.</v>
          </cell>
          <cell r="N1104" t="str">
            <v>TENAGA</v>
          </cell>
        </row>
        <row r="1106">
          <cell r="A1106" t="str">
            <v xml:space="preserve">   1.</v>
          </cell>
          <cell r="C1106" t="str">
            <v>BAHAN</v>
          </cell>
          <cell r="L1106" t="str">
            <v>1.</v>
          </cell>
          <cell r="N1106" t="str">
            <v>Pekerja</v>
          </cell>
          <cell r="O1106" t="str">
            <v>(L01)</v>
          </cell>
          <cell r="P1106" t="str">
            <v>jam</v>
          </cell>
          <cell r="Q1106">
            <v>1.5361445783132535</v>
          </cell>
          <cell r="R1106">
            <v>3928.5714285714284</v>
          </cell>
          <cell r="U1106">
            <v>6034.8537005163525</v>
          </cell>
        </row>
        <row r="1107">
          <cell r="C1107" t="str">
            <v xml:space="preserve">Pemakaian bahan pada pekerjaan penyiapan </v>
          </cell>
          <cell r="L1107" t="str">
            <v>2.</v>
          </cell>
          <cell r="N1107" t="str">
            <v>Tukang</v>
          </cell>
          <cell r="O1107" t="str">
            <v>(L02)</v>
          </cell>
          <cell r="P1107" t="str">
            <v>jam</v>
          </cell>
          <cell r="Q1107">
            <v>0.51204819277108449</v>
          </cell>
          <cell r="R1107">
            <v>5928.5714285714284</v>
          </cell>
          <cell r="U1107">
            <v>3035.7142857142867</v>
          </cell>
        </row>
        <row r="1108">
          <cell r="C1108" t="str">
            <v>material tiang pancang</v>
          </cell>
          <cell r="L1108" t="str">
            <v>3.</v>
          </cell>
          <cell r="N1108" t="str">
            <v>Mandor</v>
          </cell>
          <cell r="O1108" t="str">
            <v>(L03)</v>
          </cell>
          <cell r="P1108" t="str">
            <v>jam</v>
          </cell>
          <cell r="Q1108">
            <v>0.17068273092369482</v>
          </cell>
          <cell r="R1108">
            <v>5428.5714285714284</v>
          </cell>
          <cell r="U1108">
            <v>926.56339644291472</v>
          </cell>
        </row>
        <row r="1110">
          <cell r="A1110" t="str">
            <v>2.</v>
          </cell>
          <cell r="C1110" t="str">
            <v>ALAT</v>
          </cell>
          <cell r="Q1110" t="str">
            <v xml:space="preserve">JUMLAH HARGA TENAGA   </v>
          </cell>
          <cell r="U1110">
            <v>9997.1313826735532</v>
          </cell>
        </row>
        <row r="1112">
          <cell r="L1112" t="str">
            <v>B.</v>
          </cell>
          <cell r="N1112" t="str">
            <v>BAHAN</v>
          </cell>
        </row>
        <row r="1113">
          <cell r="A1113" t="str">
            <v>2.a</v>
          </cell>
          <cell r="C1113" t="str">
            <v>Crane on Track 35 Ton</v>
          </cell>
          <cell r="G1113" t="str">
            <v>(E31)</v>
          </cell>
        </row>
        <row r="1114">
          <cell r="C1114" t="str">
            <v>Kapasitas</v>
          </cell>
          <cell r="G1114" t="str">
            <v>V1</v>
          </cell>
          <cell r="H1114">
            <v>1</v>
          </cell>
          <cell r="I1114" t="str">
            <v>Titik</v>
          </cell>
          <cell r="L1114" t="str">
            <v>1.</v>
          </cell>
          <cell r="N1114" t="str">
            <v>Las</v>
          </cell>
          <cell r="P1114" t="str">
            <v>Kg</v>
          </cell>
          <cell r="Q1114">
            <v>5</v>
          </cell>
          <cell r="R1114">
            <v>27500</v>
          </cell>
          <cell r="U1114">
            <v>137500</v>
          </cell>
        </row>
        <row r="1115">
          <cell r="C1115" t="str">
            <v>Faktor Efisiensi alat</v>
          </cell>
          <cell r="G1115" t="str">
            <v>Fa</v>
          </cell>
          <cell r="H1115">
            <v>0.83</v>
          </cell>
          <cell r="I1115" t="str">
            <v>-</v>
          </cell>
          <cell r="L1115" t="str">
            <v>2.</v>
          </cell>
          <cell r="N1115" t="str">
            <v>Oxigen</v>
          </cell>
          <cell r="P1115" t="str">
            <v>Kg</v>
          </cell>
          <cell r="Q1115">
            <v>10</v>
          </cell>
          <cell r="R1115">
            <v>6250</v>
          </cell>
          <cell r="U1115">
            <v>62500</v>
          </cell>
        </row>
        <row r="1116">
          <cell r="C1116" t="str">
            <v>Waktu siklus</v>
          </cell>
        </row>
        <row r="1117">
          <cell r="C1117" t="str">
            <v>- Waktu penggeseran dan penyetelan tiang</v>
          </cell>
          <cell r="G1117" t="str">
            <v>T1</v>
          </cell>
          <cell r="H1117">
            <v>75</v>
          </cell>
          <cell r="I1117" t="str">
            <v>menit</v>
          </cell>
        </row>
        <row r="1118">
          <cell r="C1118" t="str">
            <v>- Waktu pemancangan sampai kalendering 3 cm</v>
          </cell>
          <cell r="G1118" t="str">
            <v>T2</v>
          </cell>
          <cell r="H1118">
            <v>85</v>
          </cell>
          <cell r="I1118" t="str">
            <v>menit</v>
          </cell>
        </row>
        <row r="1119">
          <cell r="C1119" t="str">
            <v>- Waktu penjambungan tiang</v>
          </cell>
          <cell r="G1119" t="str">
            <v>T3</v>
          </cell>
          <cell r="H1119">
            <v>85</v>
          </cell>
          <cell r="I1119" t="str">
            <v>menit</v>
          </cell>
        </row>
        <row r="1120">
          <cell r="G1120" t="str">
            <v>Ts1</v>
          </cell>
          <cell r="H1120">
            <v>170</v>
          </cell>
          <cell r="I1120" t="str">
            <v>menit</v>
          </cell>
          <cell r="Q1120" t="str">
            <v xml:space="preserve">JUMLAH HARGA BAHAN   </v>
          </cell>
          <cell r="U1120">
            <v>200000</v>
          </cell>
        </row>
        <row r="1122">
          <cell r="C1122" t="str">
            <v>Kap. Prod. / jam  =</v>
          </cell>
          <cell r="D1122" t="str">
            <v>V1 x p x Fa</v>
          </cell>
          <cell r="G1122" t="str">
            <v>Q1</v>
          </cell>
          <cell r="H1122">
            <v>5.8588235294117634</v>
          </cell>
          <cell r="I1122" t="str">
            <v>M1/jam</v>
          </cell>
          <cell r="L1122" t="str">
            <v>C.</v>
          </cell>
          <cell r="N1122" t="str">
            <v>PERALATAN</v>
          </cell>
        </row>
        <row r="1123">
          <cell r="D1123" t="str">
            <v>Ts1</v>
          </cell>
        </row>
        <row r="1124">
          <cell r="C1124" t="str">
            <v xml:space="preserve">Koefisien Alat / m' </v>
          </cell>
          <cell r="D1124" t="str">
            <v xml:space="preserve"> = 1 : Q1</v>
          </cell>
          <cell r="G1124" t="str">
            <v>(E31)</v>
          </cell>
          <cell r="H1124">
            <v>0.17068273092369482</v>
          </cell>
          <cell r="I1124" t="str">
            <v>Jam</v>
          </cell>
          <cell r="L1124" t="str">
            <v>1.</v>
          </cell>
          <cell r="N1124" t="str">
            <v>Crane on Track   (E31)</v>
          </cell>
          <cell r="P1124" t="str">
            <v>jam</v>
          </cell>
          <cell r="Q1124">
            <v>0.17068273092369482</v>
          </cell>
          <cell r="R1124">
            <v>285406.87135445199</v>
          </cell>
          <cell r="U1124">
            <v>48714.024227165508</v>
          </cell>
        </row>
        <row r="1125">
          <cell r="L1125" t="str">
            <v>2.</v>
          </cell>
          <cell r="N1125" t="str">
            <v>Pile Driver</v>
          </cell>
          <cell r="O1125" t="str">
            <v>(E30)</v>
          </cell>
          <cell r="P1125" t="str">
            <v>jam</v>
          </cell>
          <cell r="Q1125">
            <v>8.534136546184741E-2</v>
          </cell>
          <cell r="R1125">
            <v>55215.128511533614</v>
          </cell>
          <cell r="U1125">
            <v>4712.1344613256606</v>
          </cell>
        </row>
        <row r="1126">
          <cell r="A1126" t="str">
            <v>2.b</v>
          </cell>
          <cell r="C1126" t="str">
            <v>PILE DRIVER HAMMER</v>
          </cell>
          <cell r="G1126" t="str">
            <v>(E30)</v>
          </cell>
          <cell r="L1126" t="str">
            <v>3.</v>
          </cell>
          <cell r="N1126" t="str">
            <v>Alat Bantu</v>
          </cell>
          <cell r="P1126" t="str">
            <v>Ls</v>
          </cell>
          <cell r="Q1126">
            <v>1</v>
          </cell>
          <cell r="R1126">
            <v>500</v>
          </cell>
          <cell r="U1126">
            <v>500</v>
          </cell>
        </row>
        <row r="1127">
          <cell r="C1127" t="str">
            <v>Kapasitas</v>
          </cell>
          <cell r="G1127" t="str">
            <v>V2</v>
          </cell>
          <cell r="H1127">
            <v>1</v>
          </cell>
          <cell r="I1127" t="str">
            <v>Titik</v>
          </cell>
        </row>
        <row r="1128">
          <cell r="C1128" t="str">
            <v>Faktor Efisiensi alat</v>
          </cell>
          <cell r="G1128" t="str">
            <v>Fa</v>
          </cell>
          <cell r="H1128">
            <v>0.83</v>
          </cell>
          <cell r="I1128" t="str">
            <v>-</v>
          </cell>
        </row>
        <row r="1129">
          <cell r="C1129" t="str">
            <v>Waktu siklus</v>
          </cell>
        </row>
        <row r="1130">
          <cell r="C1130" t="str">
            <v>- Waktu pemancangan sampai kalendering 3 cm</v>
          </cell>
          <cell r="G1130" t="str">
            <v>Ts2</v>
          </cell>
          <cell r="H1130">
            <v>85</v>
          </cell>
          <cell r="I1130" t="str">
            <v>menit</v>
          </cell>
        </row>
        <row r="1132">
          <cell r="C1132" t="str">
            <v>Kap. Prod. / jam  =</v>
          </cell>
          <cell r="D1132" t="str">
            <v>V2 x p x Fa</v>
          </cell>
          <cell r="G1132" t="str">
            <v>Q2</v>
          </cell>
          <cell r="H1132">
            <v>11.717647058823527</v>
          </cell>
          <cell r="I1132" t="str">
            <v>M1/jam</v>
          </cell>
          <cell r="Q1132" t="str">
            <v xml:space="preserve">JUMLAH HARGA PERALATAN   </v>
          </cell>
          <cell r="U1132">
            <v>53926.158688491167</v>
          </cell>
        </row>
        <row r="1133">
          <cell r="D1133" t="str">
            <v>Ts2</v>
          </cell>
        </row>
        <row r="1134">
          <cell r="C1134" t="str">
            <v xml:space="preserve">Koefisien Alat / m' </v>
          </cell>
          <cell r="D1134" t="str">
            <v xml:space="preserve"> = 1 : Q2</v>
          </cell>
          <cell r="G1134" t="str">
            <v>(E07)</v>
          </cell>
          <cell r="H1134">
            <v>8.534136546184741E-2</v>
          </cell>
          <cell r="I1134" t="str">
            <v>Jam</v>
          </cell>
          <cell r="L1134" t="str">
            <v>D.</v>
          </cell>
          <cell r="N1134" t="str">
            <v>JUMLAH HARGA TENAGA, BAHAN DAN PERALATAN  ( A + B + C )</v>
          </cell>
          <cell r="U1134">
            <v>263923.29007116472</v>
          </cell>
        </row>
        <row r="1135">
          <cell r="L1135" t="str">
            <v>E.</v>
          </cell>
          <cell r="N1135" t="str">
            <v>OVERHEAD &amp; PROFIT</v>
          </cell>
          <cell r="P1135">
            <v>10</v>
          </cell>
          <cell r="Q1135" t="str">
            <v>%  x  D</v>
          </cell>
          <cell r="U1135">
            <v>26392.329007116474</v>
          </cell>
        </row>
        <row r="1136">
          <cell r="L1136" t="str">
            <v>F.</v>
          </cell>
          <cell r="N1136" t="str">
            <v>HARGA SATUAN PEKERJAAN  ( D + E )</v>
          </cell>
          <cell r="U1136">
            <v>290315.61907828122</v>
          </cell>
        </row>
        <row r="1137">
          <cell r="L1137" t="str">
            <v>Catatan :</v>
          </cell>
        </row>
        <row r="1138">
          <cell r="A1138" t="str">
            <v>2.b.</v>
          </cell>
          <cell r="C1138" t="str">
            <v>ALAT  BANTU</v>
          </cell>
          <cell r="L1138">
            <v>1</v>
          </cell>
          <cell r="N1138" t="str">
            <v>Satuan dapat berdasarkan atas jam operasi untuk Tenaga Kerja dan Peralatan, volume dan/atau ukuran</v>
          </cell>
        </row>
        <row r="1139">
          <cell r="C1139" t="str">
            <v>Diperlukan alat bantu kecil selama penyetelan dan</v>
          </cell>
          <cell r="J1139" t="str">
            <v>Lumpsum</v>
          </cell>
          <cell r="N1139" t="str">
            <v>berat untuk bahan-bahan.</v>
          </cell>
        </row>
        <row r="1140">
          <cell r="C1140" t="str">
            <v>penyambungan</v>
          </cell>
          <cell r="L1140">
            <v>2</v>
          </cell>
          <cell r="N1140" t="str">
            <v>Kuantitas satuan adalah kuantitas setiap komponen untuk menyelesaikan satu satuan pekerjaan dari nomor</v>
          </cell>
        </row>
        <row r="1141">
          <cell r="C1141" t="str">
            <v>- Rantai/sling baja, dan Lain-Lain</v>
          </cell>
          <cell r="N1141" t="str">
            <v>mata pembayaran harga satuan yang disampaikan peserta lelang tidak dapat diubah, kecuali persyaratan.</v>
          </cell>
        </row>
        <row r="1142">
          <cell r="N1142" t="str">
            <v>Ayat 13, 4 dari instruksi kepada Peserta Lelang.</v>
          </cell>
        </row>
        <row r="1143">
          <cell r="J1143" t="str">
            <v>Berlanjut ke hal. berikut.</v>
          </cell>
          <cell r="L1143">
            <v>3</v>
          </cell>
          <cell r="N1143" t="str">
            <v>Biaya satuan untuk peralatan sudah termasuk bahan bakar, bahan habis dipakai dan operator.</v>
          </cell>
        </row>
        <row r="1144">
          <cell r="A1144" t="str">
            <v>ITEM PEMBAYARAN NO.</v>
          </cell>
          <cell r="D1144" t="str">
            <v>:  7.6 (13) a</v>
          </cell>
          <cell r="J1144" t="str">
            <v>Analisa EI-7613</v>
          </cell>
        </row>
        <row r="1145">
          <cell r="A1145" t="str">
            <v>JENIS PEKERJAAN</v>
          </cell>
          <cell r="D1145" t="str">
            <v>:  Pemancangan T. Pancang Baja</v>
          </cell>
          <cell r="G1145" t="str">
            <v>(Dia 400 mm)</v>
          </cell>
        </row>
        <row r="1146">
          <cell r="A1146" t="str">
            <v>SATUAN PEMBAYARAN</v>
          </cell>
          <cell r="D1146" t="str">
            <v>:  M'</v>
          </cell>
          <cell r="H1146" t="str">
            <v xml:space="preserve">        URAIAN ANALISA HARGA SATUAN</v>
          </cell>
        </row>
        <row r="1147">
          <cell r="J1147" t="str">
            <v>Lanjutan</v>
          </cell>
        </row>
        <row r="1149">
          <cell r="A1149" t="str">
            <v>No.</v>
          </cell>
          <cell r="C1149" t="str">
            <v>U R A I A N</v>
          </cell>
          <cell r="G1149" t="str">
            <v>KODE</v>
          </cell>
          <cell r="H1149" t="str">
            <v>KOEF.</v>
          </cell>
          <cell r="I1149" t="str">
            <v>SATUAN</v>
          </cell>
          <cell r="J1149" t="str">
            <v>KETERANGAN</v>
          </cell>
        </row>
        <row r="1152">
          <cell r="A1152" t="str">
            <v>3.</v>
          </cell>
          <cell r="C1152" t="str">
            <v>TENAGA</v>
          </cell>
        </row>
        <row r="1153">
          <cell r="C1153" t="str">
            <v>Produksi Tiang dalam 1 hari</v>
          </cell>
          <cell r="E1153" t="str">
            <v>= Tk x Q1</v>
          </cell>
          <cell r="G1153" t="str">
            <v>Qt</v>
          </cell>
          <cell r="H1153">
            <v>41.011764705882342</v>
          </cell>
          <cell r="I1153" t="str">
            <v>M'</v>
          </cell>
        </row>
        <row r="1154">
          <cell r="C1154" t="str">
            <v>Kebutuhan tenaga tambahan di lokasi :</v>
          </cell>
        </row>
        <row r="1155">
          <cell r="D1155" t="str">
            <v>- Mandor</v>
          </cell>
          <cell r="G1155" t="str">
            <v>M</v>
          </cell>
          <cell r="H1155">
            <v>1</v>
          </cell>
          <cell r="I1155" t="str">
            <v>orang</v>
          </cell>
        </row>
        <row r="1156">
          <cell r="D1156" t="str">
            <v>- Tukang</v>
          </cell>
          <cell r="G1156" t="str">
            <v>Tb</v>
          </cell>
          <cell r="H1156">
            <v>3</v>
          </cell>
          <cell r="I1156" t="str">
            <v>orang</v>
          </cell>
        </row>
        <row r="1157">
          <cell r="D1157" t="str">
            <v>- Pekerja</v>
          </cell>
          <cell r="G1157" t="str">
            <v>P</v>
          </cell>
          <cell r="H1157">
            <v>9</v>
          </cell>
          <cell r="I1157" t="str">
            <v>orang</v>
          </cell>
        </row>
        <row r="1159">
          <cell r="C1159" t="str">
            <v>Koefisien Tenaga / M1   :</v>
          </cell>
        </row>
        <row r="1160">
          <cell r="D1160" t="str">
            <v>-  Mandor</v>
          </cell>
          <cell r="E1160" t="str">
            <v xml:space="preserve"> = ( Tk x M ) : Qt</v>
          </cell>
          <cell r="G1160" t="str">
            <v>(L03)</v>
          </cell>
          <cell r="H1160">
            <v>0.17068273092369482</v>
          </cell>
          <cell r="I1160" t="str">
            <v>jam</v>
          </cell>
        </row>
        <row r="1161">
          <cell r="D1161" t="str">
            <v>-  Tukang</v>
          </cell>
          <cell r="E1161" t="str">
            <v xml:space="preserve"> = ( Tk x Tb ) : Qt</v>
          </cell>
          <cell r="G1161" t="str">
            <v>(L02)</v>
          </cell>
          <cell r="H1161">
            <v>0.51204819277108449</v>
          </cell>
          <cell r="I1161" t="str">
            <v>jam</v>
          </cell>
        </row>
        <row r="1162">
          <cell r="D1162" t="str">
            <v>-  Pekerja</v>
          </cell>
          <cell r="E1162" t="str">
            <v xml:space="preserve"> = ( Tk x P ) : Qt</v>
          </cell>
          <cell r="G1162" t="str">
            <v>(L01)</v>
          </cell>
          <cell r="H1162">
            <v>1.5361445783132535</v>
          </cell>
          <cell r="I1162" t="str">
            <v>jam</v>
          </cell>
        </row>
        <row r="1165">
          <cell r="A1165" t="str">
            <v>4.</v>
          </cell>
          <cell r="C1165" t="str">
            <v>HARGA DASAR SATUAN UPAH, BAHAN DAN ALAT</v>
          </cell>
        </row>
        <row r="1166">
          <cell r="C1166" t="str">
            <v>Lihat lampiran.</v>
          </cell>
        </row>
        <row r="1168">
          <cell r="A1168" t="str">
            <v>5.</v>
          </cell>
          <cell r="C1168" t="str">
            <v>ANALISA HARGA SATUAN PEKERJAAN</v>
          </cell>
        </row>
        <row r="1169">
          <cell r="C1169" t="str">
            <v>Lihat perhitungan dalam LAMPIRAN 2 PENAWARAN</v>
          </cell>
        </row>
        <row r="1170">
          <cell r="C1170" t="str">
            <v>PEREKEMAN ANALISA MASING-MASING HARGA</v>
          </cell>
        </row>
        <row r="1171">
          <cell r="C1171" t="str">
            <v>SATUAN.</v>
          </cell>
        </row>
        <row r="1172">
          <cell r="C1172" t="str">
            <v>Didapat Harga Satuan Pekerjaan :</v>
          </cell>
        </row>
        <row r="1174">
          <cell r="C1174" t="str">
            <v xml:space="preserve">Rp.  </v>
          </cell>
          <cell r="D1174">
            <v>290315.61907828122</v>
          </cell>
          <cell r="E1174" t="str">
            <v xml:space="preserve"> / M'</v>
          </cell>
        </row>
        <row r="1178">
          <cell r="A1178" t="str">
            <v>6.</v>
          </cell>
          <cell r="C1178" t="str">
            <v>MASA PELAKSANAAN YANG DIPERLUKAN</v>
          </cell>
        </row>
        <row r="1179">
          <cell r="C1179" t="str">
            <v>Masa Pelaksanaan :</v>
          </cell>
          <cell r="D1179" t="str">
            <v>. . . . . . . . . . . .</v>
          </cell>
        </row>
        <row r="1181">
          <cell r="A1181" t="str">
            <v>7.</v>
          </cell>
          <cell r="C1181" t="str">
            <v>VOLUME PEKERJAAN YANG DIPERLUKAN</v>
          </cell>
        </row>
        <row r="1182">
          <cell r="C1182" t="str">
            <v>Volume pekerjaan  :</v>
          </cell>
          <cell r="D1182">
            <v>0</v>
          </cell>
          <cell r="E1182" t="str">
            <v xml:space="preserve">    M'</v>
          </cell>
        </row>
        <row r="1203">
          <cell r="A1203" t="str">
            <v>ITEM PEMBAYARAN NO.</v>
          </cell>
          <cell r="D1203" t="str">
            <v>:  7.6 (12) a</v>
          </cell>
          <cell r="J1203" t="str">
            <v>Analisa EI-7612</v>
          </cell>
          <cell r="T1203" t="str">
            <v>Analisa EI-7612</v>
          </cell>
        </row>
        <row r="1204">
          <cell r="A1204" t="str">
            <v>JENIS PEKERJAAN</v>
          </cell>
          <cell r="D1204" t="str">
            <v>:  Pemancgn. T. Pancang Beton</v>
          </cell>
          <cell r="G1204" t="str">
            <v>( 50 x 22 ) cm</v>
          </cell>
        </row>
        <row r="1205">
          <cell r="A1205" t="str">
            <v>SATUAN PEMBAYARAN</v>
          </cell>
          <cell r="D1205" t="str">
            <v>:  M'</v>
          </cell>
          <cell r="H1205" t="str">
            <v xml:space="preserve">        URAIAN ANALISA HARGA SATUAN</v>
          </cell>
          <cell r="L1205" t="str">
            <v>LAMPIRAN 2 PENAWARAN</v>
          </cell>
        </row>
        <row r="1206">
          <cell r="L1206" t="str">
            <v>ANALISA HARGA SATUAN MATA PEMBAYARAN UTAMA</v>
          </cell>
        </row>
        <row r="1207">
          <cell r="L1207" t="str">
            <v xml:space="preserve">                                                                                                            </v>
          </cell>
        </row>
        <row r="1208">
          <cell r="A1208" t="str">
            <v>No.</v>
          </cell>
          <cell r="C1208" t="str">
            <v>U R A I A N</v>
          </cell>
          <cell r="G1208" t="str">
            <v>KODE</v>
          </cell>
          <cell r="H1208" t="str">
            <v>KOEF.</v>
          </cell>
          <cell r="I1208" t="str">
            <v>SATUAN</v>
          </cell>
          <cell r="J1208" t="str">
            <v>KETERANGAN</v>
          </cell>
        </row>
        <row r="1210">
          <cell r="L1210" t="str">
            <v>NAMA PENAWAR</v>
          </cell>
          <cell r="O1210" t="str">
            <v>: PT. Mitra Perdana</v>
          </cell>
        </row>
        <row r="1211">
          <cell r="A1211" t="str">
            <v>I.</v>
          </cell>
          <cell r="C1211" t="str">
            <v>ASUMSI</v>
          </cell>
          <cell r="L1211" t="str">
            <v>NAMA PAKET/NO.PAKET</v>
          </cell>
          <cell r="O1211" t="str">
            <v>: Pembangunan Jalan Lipat Kajang - Lae Paris (P.026)/BANG-07C</v>
          </cell>
        </row>
        <row r="1212">
          <cell r="A1212">
            <v>1</v>
          </cell>
          <cell r="C1212" t="str">
            <v>Menggunakan alat (cara mekanik)</v>
          </cell>
          <cell r="L1212" t="str">
            <v>NO. MATA PEMBAYARAN</v>
          </cell>
          <cell r="O1212" t="str">
            <v>:  7.6 (12) a</v>
          </cell>
        </row>
        <row r="1213">
          <cell r="A1213">
            <v>2</v>
          </cell>
          <cell r="C1213" t="str">
            <v>Lokasi pekerjaan : di lokasi</v>
          </cell>
          <cell r="L1213" t="str">
            <v>JENIS PEKERJAAN</v>
          </cell>
          <cell r="O1213" t="str">
            <v>:  Pemancgn. T. Pancang Beton</v>
          </cell>
        </row>
        <row r="1214">
          <cell r="A1214">
            <v>3</v>
          </cell>
          <cell r="C1214" t="str">
            <v>Jam kerja efektif per-hari</v>
          </cell>
          <cell r="G1214" t="str">
            <v>Tk</v>
          </cell>
          <cell r="H1214">
            <v>7</v>
          </cell>
          <cell r="I1214" t="str">
            <v>jam</v>
          </cell>
          <cell r="L1214" t="str">
            <v>SATUAN PEMBAYARAN</v>
          </cell>
          <cell r="O1214" t="str">
            <v>:  M'</v>
          </cell>
        </row>
        <row r="1215">
          <cell r="A1215">
            <v>4</v>
          </cell>
          <cell r="C1215" t="str">
            <v>Panjang Tiang</v>
          </cell>
          <cell r="G1215" t="str">
            <v>p</v>
          </cell>
          <cell r="H1215">
            <v>9</v>
          </cell>
          <cell r="I1215" t="str">
            <v>M</v>
          </cell>
          <cell r="L1215" t="str">
            <v>KUANTITAS PEKERJAAN =</v>
          </cell>
          <cell r="O1215">
            <v>7500</v>
          </cell>
        </row>
        <row r="1216">
          <cell r="A1216">
            <v>5</v>
          </cell>
          <cell r="C1216" t="str">
            <v>Ukuran Tiang sesuai keperluan</v>
          </cell>
          <cell r="L1216" t="str">
            <v>PRODUKSI / JAM =</v>
          </cell>
          <cell r="O1216">
            <v>0</v>
          </cell>
          <cell r="Q1216" t="str">
            <v>( 50 x 22 ) cm</v>
          </cell>
        </row>
        <row r="1217">
          <cell r="A1217">
            <v>6</v>
          </cell>
          <cell r="C1217" t="str">
            <v>Pemakaian Kawat las dan alat Las utk penyambungan</v>
          </cell>
        </row>
        <row r="1218">
          <cell r="C1218" t="str">
            <v>termasuk dlm item Penyediaan Tiang Pancang Beton</v>
          </cell>
        </row>
        <row r="1219">
          <cell r="Q1219" t="str">
            <v>PERKIRAAN</v>
          </cell>
          <cell r="R1219" t="str">
            <v>HARGA</v>
          </cell>
          <cell r="S1219" t="str">
            <v>JUMLAH</v>
          </cell>
        </row>
        <row r="1220">
          <cell r="L1220" t="str">
            <v>NO.</v>
          </cell>
          <cell r="N1220" t="str">
            <v>KOMPONEN</v>
          </cell>
          <cell r="P1220" t="str">
            <v>SATUAN</v>
          </cell>
          <cell r="Q1220" t="str">
            <v>KUANTITAS</v>
          </cell>
          <cell r="R1220" t="str">
            <v>SATUAN</v>
          </cell>
          <cell r="S1220" t="str">
            <v>HARGA</v>
          </cell>
        </row>
        <row r="1221">
          <cell r="A1221" t="str">
            <v>II.</v>
          </cell>
          <cell r="C1221" t="str">
            <v>URUTAN KERJA</v>
          </cell>
          <cell r="R1221" t="str">
            <v>(Rp.)</v>
          </cell>
          <cell r="S1221" t="str">
            <v>(Rp.)</v>
          </cell>
        </row>
        <row r="1222">
          <cell r="A1222">
            <v>1</v>
          </cell>
          <cell r="C1222" t="str">
            <v>Material Tiang pancang yang telah siap ada dekat lokasi</v>
          </cell>
        </row>
        <row r="1223">
          <cell r="C1223" t="str">
            <v>pemancangan</v>
          </cell>
        </row>
        <row r="1224">
          <cell r="A1224">
            <v>2</v>
          </cell>
          <cell r="C1224" t="str">
            <v>Penyambungan dilakukan pada saat pemancangan</v>
          </cell>
          <cell r="L1224" t="str">
            <v>A.</v>
          </cell>
          <cell r="N1224" t="str">
            <v>TENAGA</v>
          </cell>
        </row>
        <row r="1226">
          <cell r="A1226" t="str">
            <v>III.</v>
          </cell>
          <cell r="C1226" t="str">
            <v>PEMAKAIAN BAHAN, ALAT DAN TENAGA</v>
          </cell>
          <cell r="L1226" t="str">
            <v>1.</v>
          </cell>
          <cell r="N1226" t="str">
            <v>Pekerja</v>
          </cell>
          <cell r="O1226" t="str">
            <v>(L01)</v>
          </cell>
          <cell r="P1226" t="str">
            <v>jam</v>
          </cell>
          <cell r="Q1226">
            <v>1.0288065843621399</v>
          </cell>
          <cell r="R1226">
            <v>3928.5714285714284</v>
          </cell>
          <cell r="U1226">
            <v>4041.7401528512637</v>
          </cell>
        </row>
        <row r="1227">
          <cell r="L1227" t="str">
            <v>2.</v>
          </cell>
          <cell r="N1227" t="str">
            <v>Tukang</v>
          </cell>
          <cell r="O1227" t="str">
            <v>(L02)</v>
          </cell>
          <cell r="P1227" t="str">
            <v>jam</v>
          </cell>
          <cell r="Q1227">
            <v>0.20576131687242796</v>
          </cell>
          <cell r="R1227">
            <v>5928.5714285714284</v>
          </cell>
          <cell r="U1227">
            <v>1219.8706643151086</v>
          </cell>
        </row>
        <row r="1228">
          <cell r="A1228" t="str">
            <v xml:space="preserve">   1.</v>
          </cell>
          <cell r="C1228" t="str">
            <v>BAHAN</v>
          </cell>
          <cell r="L1228" t="str">
            <v>3.</v>
          </cell>
          <cell r="N1228" t="str">
            <v>Mandor</v>
          </cell>
          <cell r="O1228" t="str">
            <v>(L03)</v>
          </cell>
          <cell r="P1228" t="str">
            <v>jam</v>
          </cell>
          <cell r="Q1228">
            <v>0.10288065843621398</v>
          </cell>
          <cell r="R1228">
            <v>5428.5714285714284</v>
          </cell>
          <cell r="U1228">
            <v>558.49500293944732</v>
          </cell>
        </row>
        <row r="1229">
          <cell r="C1229" t="str">
            <v xml:space="preserve">Pemakaian bahan pada pekerjaan penyiapan </v>
          </cell>
        </row>
        <row r="1230">
          <cell r="C1230" t="str">
            <v>material tiang pancang</v>
          </cell>
          <cell r="Q1230" t="str">
            <v xml:space="preserve">JUMLAH HARGA TENAGA   </v>
          </cell>
          <cell r="U1230">
            <v>5820.1058201058204</v>
          </cell>
        </row>
        <row r="1232">
          <cell r="A1232" t="str">
            <v>2.</v>
          </cell>
          <cell r="C1232" t="str">
            <v>ALAT</v>
          </cell>
          <cell r="L1232" t="str">
            <v>B.</v>
          </cell>
          <cell r="N1232" t="str">
            <v>BAHAN</v>
          </cell>
        </row>
        <row r="1233">
          <cell r="H1233">
            <v>0</v>
          </cell>
        </row>
        <row r="1234">
          <cell r="A1234" t="str">
            <v>2.a</v>
          </cell>
          <cell r="C1234" t="str">
            <v>Crane on Track 35 Ton</v>
          </cell>
          <cell r="G1234" t="str">
            <v>(E31)</v>
          </cell>
        </row>
        <row r="1235">
          <cell r="C1235" t="str">
            <v>Kapasitas</v>
          </cell>
          <cell r="G1235" t="str">
            <v>V1</v>
          </cell>
          <cell r="H1235">
            <v>1</v>
          </cell>
          <cell r="I1235" t="str">
            <v>Titik</v>
          </cell>
        </row>
        <row r="1236">
          <cell r="C1236" t="str">
            <v>Faktor Efisiensi alat</v>
          </cell>
          <cell r="G1236" t="str">
            <v>Fa</v>
          </cell>
          <cell r="H1236">
            <v>0.9</v>
          </cell>
          <cell r="I1236" t="str">
            <v>-</v>
          </cell>
        </row>
        <row r="1237">
          <cell r="C1237" t="str">
            <v>Waktu siklus</v>
          </cell>
        </row>
        <row r="1238">
          <cell r="C1238" t="str">
            <v>- Waktu penggeseran dan penyetelan tiang</v>
          </cell>
          <cell r="G1238" t="str">
            <v>T1</v>
          </cell>
          <cell r="H1238">
            <v>20</v>
          </cell>
          <cell r="I1238" t="str">
            <v>menit</v>
          </cell>
        </row>
        <row r="1239">
          <cell r="C1239" t="str">
            <v>- Waktu pemancangan sampai kalendering 3 cm</v>
          </cell>
          <cell r="G1239" t="str">
            <v>T2</v>
          </cell>
          <cell r="H1239">
            <v>30</v>
          </cell>
          <cell r="I1239" t="str">
            <v>menit</v>
          </cell>
        </row>
        <row r="1240">
          <cell r="C1240" t="str">
            <v>- Waktu penjambungan tiang</v>
          </cell>
          <cell r="G1240" t="str">
            <v>T3</v>
          </cell>
          <cell r="H1240">
            <v>0</v>
          </cell>
          <cell r="I1240" t="str">
            <v>menit</v>
          </cell>
          <cell r="Q1240" t="str">
            <v xml:space="preserve">JUMLAH HARGA BAHAN   </v>
          </cell>
          <cell r="U1240">
            <v>0</v>
          </cell>
        </row>
        <row r="1241">
          <cell r="G1241" t="str">
            <v>Ts1</v>
          </cell>
          <cell r="H1241">
            <v>50</v>
          </cell>
          <cell r="I1241" t="str">
            <v>menit</v>
          </cell>
        </row>
        <row r="1242">
          <cell r="L1242" t="str">
            <v>C.</v>
          </cell>
          <cell r="N1242" t="str">
            <v>PERALATAN</v>
          </cell>
        </row>
        <row r="1243">
          <cell r="C1243" t="str">
            <v>Kap. Prod. / jam  =</v>
          </cell>
          <cell r="D1243" t="str">
            <v>V1 x p x Fa</v>
          </cell>
          <cell r="G1243" t="str">
            <v>Q1</v>
          </cell>
          <cell r="H1243">
            <v>9.7200000000000006</v>
          </cell>
          <cell r="I1243" t="str">
            <v>M1/jam</v>
          </cell>
        </row>
        <row r="1244">
          <cell r="D1244" t="str">
            <v>Ts1</v>
          </cell>
          <cell r="L1244" t="str">
            <v>1.</v>
          </cell>
          <cell r="N1244" t="str">
            <v>Crane on Track   (E31)</v>
          </cell>
          <cell r="P1244" t="str">
            <v>jam</v>
          </cell>
          <cell r="Q1244">
            <v>0.10288065843621398</v>
          </cell>
          <cell r="R1244">
            <v>285406.87135445199</v>
          </cell>
          <cell r="U1244">
            <v>29362.846847165838</v>
          </cell>
        </row>
        <row r="1245">
          <cell r="C1245" t="str">
            <v xml:space="preserve">Koefisien Alat / m' </v>
          </cell>
          <cell r="D1245" t="str">
            <v>= 1 : Q1</v>
          </cell>
          <cell r="G1245" t="str">
            <v>(E31)</v>
          </cell>
          <cell r="H1245">
            <v>0.10288065843621398</v>
          </cell>
          <cell r="I1245" t="str">
            <v>Jam</v>
          </cell>
          <cell r="L1245" t="str">
            <v>2.</v>
          </cell>
          <cell r="N1245" t="str">
            <v>Pile Driver</v>
          </cell>
          <cell r="O1245" t="str">
            <v>(E30)</v>
          </cell>
          <cell r="P1245" t="str">
            <v>jam</v>
          </cell>
          <cell r="Q1245">
            <v>6.1728395061728399E-2</v>
          </cell>
          <cell r="R1245">
            <v>55215.128511533614</v>
          </cell>
          <cell r="U1245">
            <v>3408.3412661440502</v>
          </cell>
        </row>
        <row r="1246">
          <cell r="L1246" t="str">
            <v>3.</v>
          </cell>
          <cell r="N1246" t="str">
            <v>Alat Bantu</v>
          </cell>
          <cell r="P1246" t="str">
            <v>Ls</v>
          </cell>
          <cell r="Q1246">
            <v>1</v>
          </cell>
          <cell r="R1246">
            <v>450</v>
          </cell>
          <cell r="U1246">
            <v>450</v>
          </cell>
        </row>
        <row r="1247">
          <cell r="A1247" t="str">
            <v>2.b</v>
          </cell>
          <cell r="C1247" t="str">
            <v>PILE DRIVER HAMMER</v>
          </cell>
          <cell r="G1247" t="str">
            <v>(E30)</v>
          </cell>
        </row>
        <row r="1248">
          <cell r="C1248" t="str">
            <v>Kapasitas</v>
          </cell>
          <cell r="G1248" t="str">
            <v>V2</v>
          </cell>
          <cell r="H1248">
            <v>1</v>
          </cell>
          <cell r="I1248" t="str">
            <v>Titik</v>
          </cell>
        </row>
        <row r="1249">
          <cell r="C1249" t="str">
            <v>Faktor Efisiensi alat</v>
          </cell>
          <cell r="G1249" t="str">
            <v>Fa</v>
          </cell>
          <cell r="H1249">
            <v>0.9</v>
          </cell>
          <cell r="I1249" t="str">
            <v>-</v>
          </cell>
        </row>
        <row r="1250">
          <cell r="C1250" t="str">
            <v>Waktu siklus</v>
          </cell>
        </row>
        <row r="1251">
          <cell r="C1251" t="str">
            <v>- Waktu pemancangan sampai kalendering 3 cm</v>
          </cell>
          <cell r="G1251" t="str">
            <v>Ts2</v>
          </cell>
          <cell r="H1251">
            <v>30</v>
          </cell>
          <cell r="I1251" t="str">
            <v>menit</v>
          </cell>
        </row>
        <row r="1252">
          <cell r="Q1252" t="str">
            <v xml:space="preserve">JUMLAH HARGA PERALATAN   </v>
          </cell>
          <cell r="U1252">
            <v>33221.188113309887</v>
          </cell>
        </row>
        <row r="1253">
          <cell r="C1253" t="str">
            <v>Kap. Prod. / jam  =</v>
          </cell>
          <cell r="D1253" t="str">
            <v>V2 x p x Fa</v>
          </cell>
          <cell r="G1253" t="str">
            <v>Q1</v>
          </cell>
          <cell r="H1253">
            <v>16.2</v>
          </cell>
          <cell r="I1253" t="str">
            <v>M1/jam</v>
          </cell>
        </row>
        <row r="1254">
          <cell r="D1254" t="str">
            <v>Ts2</v>
          </cell>
          <cell r="L1254" t="str">
            <v>D.</v>
          </cell>
          <cell r="N1254" t="str">
            <v>JUMLAH HARGA TENAGA, BAHAN DAN PERALATAN  ( A + B + C )</v>
          </cell>
          <cell r="U1254">
            <v>39041.293933415705</v>
          </cell>
        </row>
        <row r="1255">
          <cell r="C1255" t="str">
            <v xml:space="preserve">Koefisien Alat / m' </v>
          </cell>
          <cell r="D1255" t="str">
            <v>= 1 : Q1</v>
          </cell>
          <cell r="G1255" t="str">
            <v>(E07)</v>
          </cell>
          <cell r="H1255">
            <v>6.1728395061728399E-2</v>
          </cell>
          <cell r="I1255" t="str">
            <v>Jam</v>
          </cell>
          <cell r="L1255" t="str">
            <v>E.</v>
          </cell>
          <cell r="N1255" t="str">
            <v>OVERHEAD &amp; PROFIT</v>
          </cell>
          <cell r="P1255">
            <v>10</v>
          </cell>
          <cell r="Q1255" t="str">
            <v>%  x  D</v>
          </cell>
          <cell r="U1255">
            <v>3904.1293933415709</v>
          </cell>
        </row>
        <row r="1256">
          <cell r="L1256" t="str">
            <v>F.</v>
          </cell>
          <cell r="N1256" t="str">
            <v>HARGA SATUAN PEKERJAAN  ( D + E )</v>
          </cell>
          <cell r="U1256">
            <v>42945.423326757278</v>
          </cell>
        </row>
        <row r="1257">
          <cell r="L1257" t="str">
            <v>Catatan :</v>
          </cell>
        </row>
        <row r="1258">
          <cell r="A1258" t="str">
            <v>2.b.</v>
          </cell>
          <cell r="C1258" t="str">
            <v>ALAT  BANTU</v>
          </cell>
          <cell r="L1258">
            <v>1</v>
          </cell>
          <cell r="N1258" t="str">
            <v>Satuan dapat berdasarkan atas jam operasi untuk Tenaga Kerja dan Peralatan, volume dan/atau ukuran</v>
          </cell>
        </row>
        <row r="1259">
          <cell r="C1259" t="str">
            <v>Diperlukan alat bantu kecil selama penyetelan dan</v>
          </cell>
          <cell r="J1259" t="str">
            <v>Lumpsum</v>
          </cell>
          <cell r="N1259" t="str">
            <v>berat untuk bahan-bahan.</v>
          </cell>
        </row>
        <row r="1260">
          <cell r="C1260" t="str">
            <v xml:space="preserve">    penyambungan</v>
          </cell>
          <cell r="L1260">
            <v>2</v>
          </cell>
          <cell r="N1260" t="str">
            <v>Kuantitas satuan adalah kuantitas setiap komponen untuk menyelesaikan satu satuan pekerjaan dari nomor</v>
          </cell>
        </row>
        <row r="1261">
          <cell r="C1261" t="str">
            <v>- Rantai/sling baja</v>
          </cell>
          <cell r="N1261" t="str">
            <v>mata pembayaran harga satuan yang disampaikan peserta lelang tidak dapat diubah, kecuali persyaratan.</v>
          </cell>
        </row>
        <row r="1262">
          <cell r="N1262" t="str">
            <v>Ayat 13, 4 dari instruksi kepada Peserta Lelang.</v>
          </cell>
        </row>
        <row r="1263">
          <cell r="J1263" t="str">
            <v>Berlanjut ke hal. berikut.</v>
          </cell>
          <cell r="L1263">
            <v>3</v>
          </cell>
          <cell r="N1263" t="str">
            <v>Biaya satuan untuk peralatan sudah termasuk bahan bakar, bahan habis dipakai dan operator.</v>
          </cell>
        </row>
        <row r="1264">
          <cell r="A1264" t="str">
            <v>ITEM PEMBAYARAN NO.</v>
          </cell>
          <cell r="D1264" t="str">
            <v>:  7.6 (12) a</v>
          </cell>
          <cell r="J1264" t="str">
            <v>Analisa EI-7612</v>
          </cell>
        </row>
        <row r="1265">
          <cell r="A1265" t="str">
            <v>JENIS PEKERJAAN</v>
          </cell>
          <cell r="D1265" t="str">
            <v>:  Pemancgn. T. Pancang Beton</v>
          </cell>
          <cell r="F1265" t="str">
            <v>( 50 x 22 ) cm</v>
          </cell>
        </row>
        <row r="1266">
          <cell r="A1266" t="str">
            <v>SATUAN PEMBAYARAN</v>
          </cell>
          <cell r="D1266" t="str">
            <v>:  M'</v>
          </cell>
          <cell r="H1266" t="str">
            <v xml:space="preserve">        URAIAN ANALISA HARGA SATUAN</v>
          </cell>
        </row>
        <row r="1267">
          <cell r="J1267" t="str">
            <v>Lanjutan</v>
          </cell>
        </row>
        <row r="1269">
          <cell r="A1269" t="str">
            <v>No.</v>
          </cell>
          <cell r="C1269" t="str">
            <v>U R A I A N</v>
          </cell>
          <cell r="G1269" t="str">
            <v>KODE</v>
          </cell>
          <cell r="H1269" t="str">
            <v>KOEF.</v>
          </cell>
          <cell r="I1269" t="str">
            <v>SATUAN</v>
          </cell>
          <cell r="J1269" t="str">
            <v>KETERANGAN</v>
          </cell>
        </row>
        <row r="1272">
          <cell r="A1272" t="str">
            <v>3.</v>
          </cell>
          <cell r="C1272" t="str">
            <v>TENAGA</v>
          </cell>
        </row>
        <row r="1273">
          <cell r="C1273" t="str">
            <v>Produksi Tiang dalam 1 hari</v>
          </cell>
          <cell r="E1273" t="str">
            <v>= Tk x Q1</v>
          </cell>
          <cell r="G1273" t="str">
            <v>Qt</v>
          </cell>
          <cell r="H1273">
            <v>68.040000000000006</v>
          </cell>
          <cell r="I1273" t="str">
            <v>M'</v>
          </cell>
        </row>
        <row r="1274">
          <cell r="C1274" t="str">
            <v>Kebutuhan tenaga tambahan di lokasi ::</v>
          </cell>
        </row>
        <row r="1275">
          <cell r="D1275" t="str">
            <v>- Mandor</v>
          </cell>
          <cell r="G1275" t="str">
            <v>M</v>
          </cell>
          <cell r="H1275">
            <v>1</v>
          </cell>
          <cell r="I1275" t="str">
            <v>orang</v>
          </cell>
        </row>
        <row r="1276">
          <cell r="D1276" t="str">
            <v>- Tukang</v>
          </cell>
          <cell r="G1276" t="str">
            <v>Tb</v>
          </cell>
          <cell r="H1276">
            <v>2</v>
          </cell>
          <cell r="I1276" t="str">
            <v>orang</v>
          </cell>
        </row>
        <row r="1277">
          <cell r="D1277" t="str">
            <v>- Pekerja</v>
          </cell>
          <cell r="G1277" t="str">
            <v>P</v>
          </cell>
          <cell r="H1277">
            <v>10</v>
          </cell>
          <cell r="I1277" t="str">
            <v>orang</v>
          </cell>
        </row>
        <row r="1279">
          <cell r="C1279" t="str">
            <v>Koefisien Tenaga / M3   :</v>
          </cell>
        </row>
        <row r="1280">
          <cell r="D1280" t="str">
            <v>-  Mandor</v>
          </cell>
          <cell r="E1280" t="str">
            <v xml:space="preserve"> = ( Tk x M ) : Qt</v>
          </cell>
          <cell r="G1280" t="str">
            <v>(L03)</v>
          </cell>
          <cell r="H1280">
            <v>0.10288065843621398</v>
          </cell>
          <cell r="I1280" t="str">
            <v>jam</v>
          </cell>
        </row>
        <row r="1281">
          <cell r="D1281" t="str">
            <v>-  Tukang</v>
          </cell>
          <cell r="E1281" t="str">
            <v xml:space="preserve"> = ( Tk x Tb ) : Qt</v>
          </cell>
          <cell r="G1281" t="str">
            <v>(L02)</v>
          </cell>
          <cell r="H1281">
            <v>0.20576131687242796</v>
          </cell>
          <cell r="I1281" t="str">
            <v>jam</v>
          </cell>
        </row>
        <row r="1282">
          <cell r="D1282" t="str">
            <v>-  Pekerja</v>
          </cell>
          <cell r="E1282" t="str">
            <v xml:space="preserve"> = ( Tk x P ) : Qt</v>
          </cell>
          <cell r="G1282" t="str">
            <v>(L01)</v>
          </cell>
          <cell r="H1282">
            <v>1.0288065843621399</v>
          </cell>
          <cell r="I1282" t="str">
            <v>jam</v>
          </cell>
        </row>
        <row r="1285">
          <cell r="A1285" t="str">
            <v>4.</v>
          </cell>
          <cell r="C1285" t="str">
            <v>HARGA DASAR SATUAN UPAH, BAHAN DAN ALAT</v>
          </cell>
        </row>
        <row r="1286">
          <cell r="C1286" t="str">
            <v>Lihat lampiran.</v>
          </cell>
        </row>
        <row r="1288">
          <cell r="A1288" t="str">
            <v>5.</v>
          </cell>
          <cell r="C1288" t="str">
            <v>ANALISA HARGA SATUAN PEKERJAAN</v>
          </cell>
        </row>
        <row r="1289">
          <cell r="C1289" t="str">
            <v>Lihat perhitungan dalam LAMPIRAN 2 PENAWARAN</v>
          </cell>
        </row>
        <row r="1290">
          <cell r="C1290" t="str">
            <v>PEREKEMAN ANALISA MASING-MASING HARGA</v>
          </cell>
        </row>
        <row r="1291">
          <cell r="C1291" t="str">
            <v>SATUAN.</v>
          </cell>
        </row>
        <row r="1292">
          <cell r="C1292" t="str">
            <v>Didapat Harga Satuan Pekerjaan :</v>
          </cell>
        </row>
        <row r="1294">
          <cell r="C1294" t="str">
            <v xml:space="preserve">Rp.  </v>
          </cell>
          <cell r="D1294">
            <v>42945.423326757278</v>
          </cell>
          <cell r="E1294" t="str">
            <v xml:space="preserve"> / M'</v>
          </cell>
        </row>
        <row r="1298">
          <cell r="A1298" t="str">
            <v>6.</v>
          </cell>
          <cell r="C1298" t="str">
            <v>MASA PELAKSANAAN YANG DIPERLUKAN</v>
          </cell>
        </row>
        <row r="1299">
          <cell r="C1299" t="str">
            <v>Masa Pelaksanaan :</v>
          </cell>
          <cell r="D1299" t="str">
            <v>. . . . . . . . . . . .</v>
          </cell>
        </row>
        <row r="1301">
          <cell r="A1301" t="str">
            <v>7.</v>
          </cell>
          <cell r="C1301" t="str">
            <v>VOLUME PEKERJAAN YANG DIPERLUKAN</v>
          </cell>
        </row>
        <row r="1302">
          <cell r="C1302" t="str">
            <v>Volume pekerjaan  :</v>
          </cell>
          <cell r="D1302">
            <v>0</v>
          </cell>
          <cell r="E1302" t="str">
            <v>M'</v>
          </cell>
        </row>
        <row r="1323">
          <cell r="A1323" t="str">
            <v>ITEM PEMBAYARAN NO.</v>
          </cell>
          <cell r="D1323" t="str">
            <v>:  7.6 ( ....... )</v>
          </cell>
          <cell r="J1323" t="str">
            <v>Analisa EI-76...</v>
          </cell>
          <cell r="T1323" t="str">
            <v>Analisa EI-76...</v>
          </cell>
        </row>
        <row r="1324">
          <cell r="A1324" t="str">
            <v>JENIS PEKERJAAN</v>
          </cell>
          <cell r="D1324" t="str">
            <v>: Pemancgn. T. Panc. Btn. Pratekan</v>
          </cell>
        </row>
        <row r="1325">
          <cell r="A1325" t="str">
            <v>SATUAN PEMBAYARAN</v>
          </cell>
          <cell r="D1325" t="str">
            <v>:  M'</v>
          </cell>
          <cell r="H1325" t="str">
            <v xml:space="preserve">        URAIAN ANALISA HARGA SATUAN</v>
          </cell>
          <cell r="L1325" t="str">
            <v>LAMPIRAN 2 PENAWARAN</v>
          </cell>
        </row>
        <row r="1326">
          <cell r="L1326" t="str">
            <v>ANALISA HARGA SATUAN MATA PEMBAYARAN UTAMA</v>
          </cell>
        </row>
        <row r="1327">
          <cell r="L1327" t="str">
            <v xml:space="preserve">                                                                                                            </v>
          </cell>
        </row>
        <row r="1328">
          <cell r="A1328" t="str">
            <v>No.</v>
          </cell>
          <cell r="C1328" t="str">
            <v>U R A I A N</v>
          </cell>
          <cell r="G1328" t="str">
            <v>KODE</v>
          </cell>
          <cell r="H1328" t="str">
            <v>KOEF.</v>
          </cell>
          <cell r="I1328" t="str">
            <v>SATUAN</v>
          </cell>
          <cell r="J1328" t="str">
            <v>KETERANGAN</v>
          </cell>
        </row>
        <row r="1330">
          <cell r="L1330" t="str">
            <v>PROYEK</v>
          </cell>
          <cell r="O1330" t="str">
            <v>:</v>
          </cell>
        </row>
        <row r="1331">
          <cell r="A1331" t="str">
            <v>I.</v>
          </cell>
          <cell r="C1331" t="str">
            <v>ASUMSI</v>
          </cell>
          <cell r="L1331" t="str">
            <v>No. PAKET KONTRAK</v>
          </cell>
          <cell r="O1331" t="str">
            <v>:</v>
          </cell>
        </row>
        <row r="1332">
          <cell r="A1332">
            <v>1</v>
          </cell>
          <cell r="C1332" t="str">
            <v>Menggunakan alat (cara mekanik)</v>
          </cell>
          <cell r="L1332" t="str">
            <v>NAMA PAKET</v>
          </cell>
          <cell r="O1332" t="str">
            <v>:</v>
          </cell>
        </row>
        <row r="1333">
          <cell r="A1333">
            <v>2</v>
          </cell>
          <cell r="C1333" t="str">
            <v>Lokasi pekerjaan : di lokasi</v>
          </cell>
          <cell r="L1333" t="str">
            <v>PROP / KAB / KODYA</v>
          </cell>
          <cell r="O1333" t="str">
            <v>:</v>
          </cell>
        </row>
        <row r="1334">
          <cell r="A1334">
            <v>3</v>
          </cell>
          <cell r="C1334" t="str">
            <v>Jam kerja efektif per-hari</v>
          </cell>
          <cell r="G1334" t="str">
            <v>Tk</v>
          </cell>
          <cell r="H1334">
            <v>7</v>
          </cell>
          <cell r="I1334" t="str">
            <v>jam</v>
          </cell>
          <cell r="L1334" t="str">
            <v>ITEM PEMBAYARAN NO.</v>
          </cell>
          <cell r="O1334" t="str">
            <v>:  7.6 ( ....... )</v>
          </cell>
          <cell r="R1334" t="str">
            <v>PERKIRAAN VOL. PEK.</v>
          </cell>
          <cell r="T1334" t="str">
            <v>:</v>
          </cell>
          <cell r="U1334">
            <v>0</v>
          </cell>
        </row>
        <row r="1335">
          <cell r="A1335">
            <v>4</v>
          </cell>
          <cell r="C1335" t="str">
            <v>Panjang Tiang</v>
          </cell>
          <cell r="G1335" t="str">
            <v>p</v>
          </cell>
          <cell r="H1335">
            <v>20</v>
          </cell>
          <cell r="I1335" t="str">
            <v>M</v>
          </cell>
          <cell r="L1335" t="str">
            <v>JENIS PEKERJAAN</v>
          </cell>
          <cell r="O1335" t="str">
            <v>: Pemancgn. T. Panc. Btn. Pratekan</v>
          </cell>
          <cell r="R1335" t="str">
            <v>TOTAL HARGA (Rp.)</v>
          </cell>
          <cell r="T1335" t="str">
            <v>:</v>
          </cell>
          <cell r="U1335">
            <v>0</v>
          </cell>
        </row>
        <row r="1336">
          <cell r="A1336">
            <v>5</v>
          </cell>
          <cell r="C1336" t="str">
            <v>Ukuran Tiang (sesuai kebutuhan)</v>
          </cell>
          <cell r="G1336" t="str">
            <v>Uk</v>
          </cell>
          <cell r="H1336">
            <v>0.35</v>
          </cell>
          <cell r="I1336" t="str">
            <v>Cm</v>
          </cell>
          <cell r="L1336" t="str">
            <v>SATUAN PEMBAYARAN</v>
          </cell>
          <cell r="O1336" t="str">
            <v>:  M'</v>
          </cell>
          <cell r="R1336" t="str">
            <v>% THD. BIAYA PROYEK</v>
          </cell>
          <cell r="T1336" t="str">
            <v>:</v>
          </cell>
          <cell r="U1336" t="e">
            <v>#DIV/0!</v>
          </cell>
        </row>
        <row r="1339">
          <cell r="Q1339" t="str">
            <v>PERKIRAAN</v>
          </cell>
          <cell r="R1339" t="str">
            <v>HARGA</v>
          </cell>
          <cell r="S1339" t="str">
            <v>JUMLAH</v>
          </cell>
        </row>
        <row r="1340">
          <cell r="L1340" t="str">
            <v>NO.</v>
          </cell>
          <cell r="N1340" t="str">
            <v>KOMPONEN</v>
          </cell>
          <cell r="P1340" t="str">
            <v>SATUAN</v>
          </cell>
          <cell r="Q1340" t="str">
            <v>KUANTITAS</v>
          </cell>
          <cell r="R1340" t="str">
            <v>SATUAN</v>
          </cell>
          <cell r="S1340" t="str">
            <v>HARGA</v>
          </cell>
        </row>
        <row r="1341">
          <cell r="A1341" t="str">
            <v>II.</v>
          </cell>
          <cell r="C1341" t="str">
            <v>URUTAN KERJA</v>
          </cell>
          <cell r="R1341" t="str">
            <v>(Rp.)</v>
          </cell>
          <cell r="S1341" t="str">
            <v>(Rp.)</v>
          </cell>
        </row>
        <row r="1342">
          <cell r="A1342">
            <v>1</v>
          </cell>
          <cell r="C1342" t="str">
            <v>Material Tiang pancang yang telah siap ada dekat lokasi</v>
          </cell>
        </row>
        <row r="1343">
          <cell r="C1343" t="str">
            <v>pemancangan</v>
          </cell>
        </row>
        <row r="1344">
          <cell r="A1344">
            <v>2</v>
          </cell>
          <cell r="C1344" t="str">
            <v>Penyambungan dilakukan pada saat pemancangan</v>
          </cell>
          <cell r="L1344" t="str">
            <v>A.</v>
          </cell>
          <cell r="N1344" t="str">
            <v>TENAGA</v>
          </cell>
        </row>
        <row r="1346">
          <cell r="A1346" t="str">
            <v>III.</v>
          </cell>
          <cell r="C1346" t="str">
            <v>PEMAKAIAN BAHAN, ALAT DAN TENAGA</v>
          </cell>
          <cell r="L1346" t="str">
            <v>1.</v>
          </cell>
          <cell r="N1346" t="str">
            <v>Pekerja</v>
          </cell>
          <cell r="O1346" t="str">
            <v>(L01)</v>
          </cell>
          <cell r="P1346" t="str">
            <v>jam</v>
          </cell>
          <cell r="Q1346">
            <v>0.81325301204819289</v>
          </cell>
          <cell r="R1346">
            <v>3928.5714285714284</v>
          </cell>
          <cell r="U1346">
            <v>3194.9225473321862</v>
          </cell>
        </row>
        <row r="1347">
          <cell r="L1347" t="str">
            <v>2.</v>
          </cell>
          <cell r="N1347" t="str">
            <v>Tukang</v>
          </cell>
          <cell r="O1347" t="str">
            <v>(L02)</v>
          </cell>
          <cell r="P1347" t="str">
            <v>jam</v>
          </cell>
          <cell r="Q1347">
            <v>0.18072289156626509</v>
          </cell>
          <cell r="R1347">
            <v>5928.5714285714284</v>
          </cell>
          <cell r="U1347">
            <v>1071.4285714285716</v>
          </cell>
        </row>
        <row r="1348">
          <cell r="A1348" t="str">
            <v xml:space="preserve">   1.</v>
          </cell>
          <cell r="C1348" t="str">
            <v>BAHAN</v>
          </cell>
          <cell r="L1348" t="str">
            <v>3.</v>
          </cell>
          <cell r="N1348" t="str">
            <v>Mandor</v>
          </cell>
          <cell r="O1348" t="str">
            <v>(L03)</v>
          </cell>
          <cell r="P1348" t="str">
            <v>jam</v>
          </cell>
          <cell r="Q1348">
            <v>9.0361445783132543E-2</v>
          </cell>
          <cell r="R1348">
            <v>5428.5714285714284</v>
          </cell>
          <cell r="U1348">
            <v>490.53356282271949</v>
          </cell>
        </row>
        <row r="1349">
          <cell r="C1349" t="str">
            <v xml:space="preserve">Pemakaian Bahan Pada pekerjaan penyiapan </v>
          </cell>
        </row>
        <row r="1350">
          <cell r="C1350" t="str">
            <v>material tiang pancang</v>
          </cell>
          <cell r="Q1350" t="str">
            <v xml:space="preserve">JUMLAH HARGA TENAGA   </v>
          </cell>
          <cell r="U1350">
            <v>4756.8846815834777</v>
          </cell>
        </row>
        <row r="1352">
          <cell r="A1352" t="str">
            <v>2.</v>
          </cell>
          <cell r="C1352" t="str">
            <v>ALAT</v>
          </cell>
          <cell r="L1352" t="str">
            <v>B.</v>
          </cell>
          <cell r="N1352" t="str">
            <v>BAHAN</v>
          </cell>
        </row>
        <row r="1353">
          <cell r="H1353">
            <v>0</v>
          </cell>
        </row>
        <row r="1354">
          <cell r="A1354" t="str">
            <v>2.a</v>
          </cell>
          <cell r="C1354" t="str">
            <v>Crane on Track 35 Ton</v>
          </cell>
          <cell r="G1354" t="str">
            <v>(E31)</v>
          </cell>
        </row>
        <row r="1355">
          <cell r="C1355" t="str">
            <v>Kapasitas</v>
          </cell>
          <cell r="G1355" t="str">
            <v>V1</v>
          </cell>
          <cell r="H1355">
            <v>1</v>
          </cell>
          <cell r="I1355" t="str">
            <v>Titik</v>
          </cell>
        </row>
        <row r="1356">
          <cell r="C1356" t="str">
            <v>Faktor Efisiensi alat</v>
          </cell>
          <cell r="G1356" t="str">
            <v>Fa</v>
          </cell>
          <cell r="H1356">
            <v>0.83</v>
          </cell>
          <cell r="I1356" t="str">
            <v>-</v>
          </cell>
        </row>
        <row r="1357">
          <cell r="C1357" t="str">
            <v>Waktu siklus</v>
          </cell>
        </row>
        <row r="1358">
          <cell r="C1358" t="str">
            <v>- Waktu penggeseran dan penyetelan tiang</v>
          </cell>
          <cell r="G1358" t="str">
            <v>T1</v>
          </cell>
          <cell r="H1358">
            <v>75</v>
          </cell>
          <cell r="I1358" t="str">
            <v>menit</v>
          </cell>
        </row>
        <row r="1359">
          <cell r="C1359" t="str">
            <v>- Waktu pemancangan sampai kalendering 3 cm</v>
          </cell>
          <cell r="G1359" t="str">
            <v>T2</v>
          </cell>
          <cell r="H1359">
            <v>45</v>
          </cell>
          <cell r="I1359" t="str">
            <v>menit</v>
          </cell>
        </row>
        <row r="1360">
          <cell r="C1360" t="str">
            <v>- Waktu penjambungan tiang</v>
          </cell>
          <cell r="G1360" t="str">
            <v>T3</v>
          </cell>
          <cell r="H1360">
            <v>45</v>
          </cell>
          <cell r="I1360" t="str">
            <v>menit</v>
          </cell>
          <cell r="Q1360" t="str">
            <v xml:space="preserve">JUMLAH HARGA BAHAN   </v>
          </cell>
          <cell r="U1360">
            <v>0</v>
          </cell>
        </row>
        <row r="1361">
          <cell r="G1361" t="str">
            <v>Ts1</v>
          </cell>
          <cell r="H1361">
            <v>90</v>
          </cell>
          <cell r="I1361" t="str">
            <v>menit</v>
          </cell>
        </row>
        <row r="1362">
          <cell r="L1362" t="str">
            <v>C.</v>
          </cell>
          <cell r="N1362" t="str">
            <v>PERALATAN</v>
          </cell>
        </row>
        <row r="1363">
          <cell r="C1363" t="str">
            <v>Kap. Prod. / jam  =</v>
          </cell>
          <cell r="D1363" t="str">
            <v>V1 x p x Fa</v>
          </cell>
          <cell r="G1363" t="str">
            <v>Q1</v>
          </cell>
          <cell r="H1363">
            <v>11.066666666666665</v>
          </cell>
          <cell r="I1363" t="str">
            <v>M1/jam</v>
          </cell>
        </row>
        <row r="1364">
          <cell r="D1364" t="str">
            <v>Ts1</v>
          </cell>
          <cell r="L1364" t="str">
            <v>1.</v>
          </cell>
          <cell r="N1364" t="str">
            <v>Crane on Track   (E31)</v>
          </cell>
          <cell r="P1364" t="str">
            <v>jam</v>
          </cell>
          <cell r="Q1364">
            <v>9.0361445783132543E-2</v>
          </cell>
          <cell r="R1364">
            <v>285406.87135445199</v>
          </cell>
          <cell r="U1364">
            <v>25789.777532028798</v>
          </cell>
        </row>
        <row r="1365">
          <cell r="C1365" t="str">
            <v xml:space="preserve">Koefisien Alat / m' </v>
          </cell>
          <cell r="D1365" t="str">
            <v>= 1 : Q1</v>
          </cell>
          <cell r="G1365" t="str">
            <v>(E31)</v>
          </cell>
          <cell r="H1365">
            <v>9.0361445783132543E-2</v>
          </cell>
          <cell r="I1365" t="str">
            <v>Jam</v>
          </cell>
          <cell r="L1365" t="str">
            <v>2.</v>
          </cell>
          <cell r="N1365" t="str">
            <v>Pile Driver</v>
          </cell>
          <cell r="O1365" t="str">
            <v>(E30)</v>
          </cell>
          <cell r="P1365" t="str">
            <v>jam</v>
          </cell>
          <cell r="Q1365">
            <v>4.5180722891566272E-2</v>
          </cell>
          <cell r="R1365">
            <v>55215.128511533614</v>
          </cell>
          <cell r="U1365">
            <v>2494.6594207018202</v>
          </cell>
        </row>
        <row r="1366">
          <cell r="L1366" t="str">
            <v>3.</v>
          </cell>
          <cell r="N1366" t="str">
            <v>Alat Bantu</v>
          </cell>
          <cell r="P1366" t="str">
            <v>Ls</v>
          </cell>
          <cell r="Q1366">
            <v>1</v>
          </cell>
          <cell r="R1366">
            <v>250</v>
          </cell>
          <cell r="U1366">
            <v>250</v>
          </cell>
        </row>
        <row r="1367">
          <cell r="A1367" t="str">
            <v>2.b</v>
          </cell>
          <cell r="C1367" t="str">
            <v>PILE DRIVER HAMMER</v>
          </cell>
          <cell r="G1367" t="str">
            <v>(E30)</v>
          </cell>
        </row>
        <row r="1368">
          <cell r="C1368" t="str">
            <v>Kapasitas</v>
          </cell>
          <cell r="G1368" t="str">
            <v>V2</v>
          </cell>
          <cell r="H1368">
            <v>1</v>
          </cell>
          <cell r="I1368" t="str">
            <v>Titik</v>
          </cell>
        </row>
        <row r="1369">
          <cell r="C1369" t="str">
            <v>Faktor Efisiensi alat</v>
          </cell>
          <cell r="G1369" t="str">
            <v>Fa</v>
          </cell>
          <cell r="H1369">
            <v>0.83</v>
          </cell>
          <cell r="I1369" t="str">
            <v>-</v>
          </cell>
        </row>
        <row r="1370">
          <cell r="C1370" t="str">
            <v>Waktu siklus</v>
          </cell>
        </row>
        <row r="1371">
          <cell r="C1371" t="str">
            <v>- Waktu pemancangan sampai kalendering 3 cm</v>
          </cell>
          <cell r="G1371" t="str">
            <v>Ts2</v>
          </cell>
          <cell r="H1371">
            <v>45</v>
          </cell>
          <cell r="I1371" t="str">
            <v>menit</v>
          </cell>
        </row>
        <row r="1372">
          <cell r="Q1372" t="str">
            <v xml:space="preserve">JUMLAH HARGA PERALATAN   </v>
          </cell>
          <cell r="U1372">
            <v>28534.436952730619</v>
          </cell>
        </row>
        <row r="1373">
          <cell r="C1373" t="str">
            <v>Kap. Prod. / jam  =</v>
          </cell>
          <cell r="D1373" t="str">
            <v>V2 x p x Fa</v>
          </cell>
          <cell r="G1373" t="str">
            <v>Q2</v>
          </cell>
          <cell r="H1373">
            <v>22.133333333333329</v>
          </cell>
          <cell r="I1373" t="str">
            <v>M1/jam</v>
          </cell>
        </row>
        <row r="1374">
          <cell r="D1374" t="str">
            <v>Ts2</v>
          </cell>
          <cell r="L1374" t="str">
            <v>D.</v>
          </cell>
          <cell r="N1374" t="str">
            <v>JUMLAH HARGA TENAGA, BAHAN DAN PERALATAN  ( A + B + C )</v>
          </cell>
          <cell r="U1374">
            <v>33291.321634314096</v>
          </cell>
        </row>
        <row r="1375">
          <cell r="C1375" t="str">
            <v xml:space="preserve">Koefisien Alat / m' </v>
          </cell>
          <cell r="D1375" t="str">
            <v>= 1 : Q2</v>
          </cell>
          <cell r="G1375" t="str">
            <v>(E07)</v>
          </cell>
          <cell r="H1375">
            <v>4.5180722891566272E-2</v>
          </cell>
          <cell r="I1375" t="str">
            <v>Jam</v>
          </cell>
          <cell r="L1375" t="str">
            <v>E.</v>
          </cell>
          <cell r="N1375" t="str">
            <v>OVERHEAD &amp; PROFIT</v>
          </cell>
          <cell r="P1375">
            <v>10</v>
          </cell>
          <cell r="Q1375" t="str">
            <v>%  x  D</v>
          </cell>
          <cell r="U1375">
            <v>3329.1321634314099</v>
          </cell>
        </row>
        <row r="1376">
          <cell r="L1376" t="str">
            <v>F.</v>
          </cell>
          <cell r="N1376" t="str">
            <v>HARGA SATUAN PEKERJAAN  ( D + E )</v>
          </cell>
          <cell r="U1376">
            <v>36620.453797745504</v>
          </cell>
        </row>
        <row r="1377">
          <cell r="L1377" t="str">
            <v>Note: 1</v>
          </cell>
          <cell r="N1377" t="str">
            <v>SATUAN dapat berdasarkan atas jam operasi untuk Tenaga Kerja dan Peralatan, volume dan/atau ukuran</v>
          </cell>
        </row>
        <row r="1378">
          <cell r="A1378" t="str">
            <v>2.b.</v>
          </cell>
          <cell r="C1378" t="str">
            <v>ALAT  BANTU</v>
          </cell>
          <cell r="N1378" t="str">
            <v>berat untuk bahan-bahan.</v>
          </cell>
        </row>
        <row r="1379">
          <cell r="C1379" t="str">
            <v>Diperlukan alat bantu kecil selama penyetelan dan</v>
          </cell>
          <cell r="J1379" t="str">
            <v>Lumpsum</v>
          </cell>
          <cell r="L1379">
            <v>2</v>
          </cell>
          <cell r="N1379" t="str">
            <v>Kuantitas satuan adalah kuantitas setiap komponen untuk menyelesaikan satu satuan pekerjaan dari nomor</v>
          </cell>
        </row>
        <row r="1380">
          <cell r="C1380" t="str">
            <v>penyambungan</v>
          </cell>
          <cell r="N1380" t="str">
            <v>mata pembayaran.</v>
          </cell>
        </row>
        <row r="1381">
          <cell r="C1381" t="str">
            <v>- Rantai/sling baja, dan lain-lain</v>
          </cell>
          <cell r="L1381">
            <v>3</v>
          </cell>
          <cell r="N1381" t="str">
            <v>Biaya satuan untuk peralatan sudah termasuk bahan bakar, bahan habis dipakai dan operator.</v>
          </cell>
        </row>
        <row r="1382">
          <cell r="L1382">
            <v>4</v>
          </cell>
          <cell r="N1382" t="str">
            <v>Biaya satuan sudah termasuk pengeluaran untuk seluruh pajak yang berkaitan (tetapi tidak termasuk PPN</v>
          </cell>
        </row>
        <row r="1383">
          <cell r="J1383" t="str">
            <v>Berlanjut ke hal. berikut.</v>
          </cell>
          <cell r="N1383" t="str">
            <v>yang dibayar dari kontrak) dan biaya-biaya lainnya.</v>
          </cell>
        </row>
        <row r="1384">
          <cell r="A1384" t="str">
            <v>ITEM PEMBAYARAN NO.</v>
          </cell>
          <cell r="D1384" t="str">
            <v>:  7.6 ( ....... )</v>
          </cell>
          <cell r="J1384" t="str">
            <v>Analisa EI-76...</v>
          </cell>
        </row>
        <row r="1385">
          <cell r="A1385" t="str">
            <v>JENIS PEKERJAAN</v>
          </cell>
          <cell r="D1385" t="str">
            <v>: Pemancgn. T. Panc. Btn. Pratekan</v>
          </cell>
        </row>
        <row r="1386">
          <cell r="A1386" t="str">
            <v>SATUAN PEMBAYARAN</v>
          </cell>
          <cell r="D1386" t="str">
            <v>:  M'</v>
          </cell>
          <cell r="H1386" t="str">
            <v xml:space="preserve">        URAIAN ANALISA HARGA SATUAN</v>
          </cell>
        </row>
        <row r="1387">
          <cell r="J1387" t="str">
            <v>Lanjutan</v>
          </cell>
        </row>
        <row r="1389">
          <cell r="A1389" t="str">
            <v>No.</v>
          </cell>
          <cell r="C1389" t="str">
            <v>U R A I A N</v>
          </cell>
          <cell r="G1389" t="str">
            <v>KODE</v>
          </cell>
          <cell r="H1389" t="str">
            <v>KOEF.</v>
          </cell>
          <cell r="I1389" t="str">
            <v>SATUAN</v>
          </cell>
          <cell r="J1389" t="str">
            <v>KETERANGAN</v>
          </cell>
        </row>
        <row r="1392">
          <cell r="A1392" t="str">
            <v>3.</v>
          </cell>
          <cell r="C1392" t="str">
            <v>TENAGA</v>
          </cell>
        </row>
        <row r="1393">
          <cell r="C1393" t="str">
            <v>Produksi Tiang dalam 1 jam</v>
          </cell>
          <cell r="G1393" t="str">
            <v>Qt</v>
          </cell>
          <cell r="H1393">
            <v>11.066666666666665</v>
          </cell>
          <cell r="I1393" t="str">
            <v>M'</v>
          </cell>
        </row>
        <row r="1394">
          <cell r="C1394" t="str">
            <v>Kebutuhan tenaga tambahan di lokasi ::</v>
          </cell>
        </row>
        <row r="1395">
          <cell r="D1395" t="str">
            <v>- Mandor</v>
          </cell>
          <cell r="G1395" t="str">
            <v>M</v>
          </cell>
          <cell r="H1395">
            <v>1</v>
          </cell>
          <cell r="I1395" t="str">
            <v>orang</v>
          </cell>
        </row>
        <row r="1396">
          <cell r="D1396" t="str">
            <v>- Tukang</v>
          </cell>
          <cell r="G1396" t="str">
            <v>Tb</v>
          </cell>
          <cell r="H1396">
            <v>2</v>
          </cell>
          <cell r="I1396" t="str">
            <v>orang</v>
          </cell>
        </row>
        <row r="1397">
          <cell r="D1397" t="str">
            <v>- Pekerja</v>
          </cell>
          <cell r="G1397" t="str">
            <v>P</v>
          </cell>
          <cell r="H1397">
            <v>9</v>
          </cell>
          <cell r="I1397" t="str">
            <v>orang</v>
          </cell>
        </row>
        <row r="1399">
          <cell r="C1399" t="str">
            <v>Koefisien Tenaga / M3   :</v>
          </cell>
        </row>
        <row r="1400">
          <cell r="D1400" t="str">
            <v>-  Mandor</v>
          </cell>
          <cell r="E1400" t="str">
            <v xml:space="preserve"> = M : Qt</v>
          </cell>
          <cell r="G1400" t="str">
            <v>(L03)</v>
          </cell>
          <cell r="H1400">
            <v>9.0361445783132543E-2</v>
          </cell>
          <cell r="I1400" t="str">
            <v>jam</v>
          </cell>
        </row>
        <row r="1401">
          <cell r="D1401" t="str">
            <v>-  Tukang</v>
          </cell>
          <cell r="E1401" t="str">
            <v xml:space="preserve"> = Tb : Qt</v>
          </cell>
          <cell r="G1401" t="str">
            <v>(L02)</v>
          </cell>
          <cell r="H1401">
            <v>0.18072289156626509</v>
          </cell>
          <cell r="I1401" t="str">
            <v>jam</v>
          </cell>
        </row>
        <row r="1402">
          <cell r="D1402" t="str">
            <v>-  Pekerja</v>
          </cell>
          <cell r="E1402" t="str">
            <v xml:space="preserve"> = P : Qt</v>
          </cell>
          <cell r="G1402" t="str">
            <v>(L01)</v>
          </cell>
          <cell r="H1402">
            <v>0.81325301204819289</v>
          </cell>
          <cell r="I1402" t="str">
            <v>jam</v>
          </cell>
        </row>
        <row r="1405">
          <cell r="A1405" t="str">
            <v>4.</v>
          </cell>
          <cell r="C1405" t="str">
            <v>HARGA DASAR SATUAN UPAH, BAHAN DAN ALAT</v>
          </cell>
        </row>
        <row r="1406">
          <cell r="C1406" t="str">
            <v>Lihat lampiran.</v>
          </cell>
        </row>
        <row r="1408">
          <cell r="A1408" t="str">
            <v>5.</v>
          </cell>
          <cell r="C1408" t="str">
            <v>ANALISA HARGA SATUAN PEKERJAAN</v>
          </cell>
        </row>
        <row r="1409">
          <cell r="C1409" t="str">
            <v>Lihat perhitungan dalam LAMPIRAN 2 PENAWARAN</v>
          </cell>
        </row>
        <row r="1410">
          <cell r="C1410" t="str">
            <v>PEREKEMAN ANALISA MASING-MASING HARGA</v>
          </cell>
        </row>
        <row r="1411">
          <cell r="C1411" t="str">
            <v>SATUAN.</v>
          </cell>
        </row>
        <row r="1412">
          <cell r="C1412" t="str">
            <v>Didapat Harga Satuan Pekerjaan :</v>
          </cell>
        </row>
        <row r="1414">
          <cell r="C1414" t="str">
            <v xml:space="preserve">Rp.  </v>
          </cell>
          <cell r="D1414">
            <v>36620.453797745504</v>
          </cell>
          <cell r="E1414" t="str">
            <v xml:space="preserve"> / M'</v>
          </cell>
        </row>
        <row r="1418">
          <cell r="A1418" t="str">
            <v>6.</v>
          </cell>
          <cell r="C1418" t="str">
            <v>MASA PELAKSANAAN YANG DIPERLUKAN</v>
          </cell>
        </row>
        <row r="1419">
          <cell r="C1419" t="str">
            <v>Masa Pelaksanaan :</v>
          </cell>
          <cell r="D1419" t="str">
            <v>. . . . . . . . . . . .</v>
          </cell>
        </row>
        <row r="1421">
          <cell r="A1421" t="str">
            <v>7.</v>
          </cell>
          <cell r="C1421" t="str">
            <v>VOLUME PEKERJAAN YANG DIPERLUKAN</v>
          </cell>
        </row>
        <row r="1422">
          <cell r="C1422" t="str">
            <v>Volume pekerjaan  :</v>
          </cell>
          <cell r="D1422">
            <v>0</v>
          </cell>
          <cell r="E1422" t="str">
            <v>M3</v>
          </cell>
        </row>
        <row r="1444">
          <cell r="A1444" t="str">
            <v>ITEM PEMBAYARAN NO.</v>
          </cell>
          <cell r="D1444" t="str">
            <v>:  7.6 (25)</v>
          </cell>
          <cell r="J1444" t="str">
            <v>Analisa EI-7618</v>
          </cell>
          <cell r="T1444" t="str">
            <v>Analisa EI-7618</v>
          </cell>
        </row>
        <row r="1445">
          <cell r="A1445" t="str">
            <v>JENIS PEKERJAAN</v>
          </cell>
          <cell r="D1445" t="str">
            <v>:  Pengujian Tiang s/d Dia. 600 MM</v>
          </cell>
        </row>
        <row r="1446">
          <cell r="A1446" t="str">
            <v>SATUAN PEMBAYARAN</v>
          </cell>
          <cell r="D1446" t="str">
            <v>:  BUAH</v>
          </cell>
          <cell r="H1446" t="str">
            <v xml:space="preserve">        URAIAN ANALISA HARGA SATUAN</v>
          </cell>
          <cell r="L1446" t="str">
            <v>LAMPIRAN 2 PENAWARAN</v>
          </cell>
        </row>
        <row r="1447">
          <cell r="L1447" t="str">
            <v>ANALISA HARGA SATUAN MATA PEMBAYARAN UTAMA</v>
          </cell>
        </row>
        <row r="1448">
          <cell r="L1448" t="str">
            <v xml:space="preserve">                                                                                                            </v>
          </cell>
        </row>
        <row r="1449">
          <cell r="A1449" t="str">
            <v>No.</v>
          </cell>
          <cell r="C1449" t="str">
            <v>U R A I A N</v>
          </cell>
          <cell r="G1449" t="str">
            <v>KODE</v>
          </cell>
          <cell r="H1449" t="str">
            <v>KOEF.</v>
          </cell>
          <cell r="I1449" t="str">
            <v>SATUAN</v>
          </cell>
          <cell r="J1449" t="str">
            <v>KETERANGAN</v>
          </cell>
        </row>
        <row r="1451">
          <cell r="L1451" t="str">
            <v>NAMA PENAWAR</v>
          </cell>
          <cell r="O1451" t="str">
            <v>: PT. Mitra Perdana</v>
          </cell>
        </row>
        <row r="1452">
          <cell r="A1452" t="str">
            <v>I.</v>
          </cell>
          <cell r="C1452" t="str">
            <v>ASUMSI</v>
          </cell>
          <cell r="L1452" t="str">
            <v>NAMA PAKET/NO.PAKET</v>
          </cell>
          <cell r="O1452" t="str">
            <v>: Pembangunan Jalan Lipat Kajang - Lae Paris (P.026)/BANG-07C</v>
          </cell>
        </row>
        <row r="1453">
          <cell r="A1453">
            <v>1</v>
          </cell>
          <cell r="C1453" t="str">
            <v xml:space="preserve">Menggunakan Tiang Pancang Beton : Uk.40 x 40 cm </v>
          </cell>
          <cell r="L1453" t="str">
            <v>NO. MATA PEMBAYARAN</v>
          </cell>
          <cell r="O1453" t="str">
            <v>:  7.6 (25)</v>
          </cell>
        </row>
        <row r="1454">
          <cell r="A1454">
            <v>2</v>
          </cell>
          <cell r="C1454" t="str">
            <v>Banyak Tiang</v>
          </cell>
          <cell r="G1454" t="str">
            <v>Bh</v>
          </cell>
          <cell r="H1454">
            <v>3</v>
          </cell>
          <cell r="I1454" t="str">
            <v>Buah</v>
          </cell>
          <cell r="L1454" t="str">
            <v>JENIS PEKERJAAN</v>
          </cell>
          <cell r="O1454" t="str">
            <v>:  Pengujian Tiang s/d Dia. 600 MM</v>
          </cell>
        </row>
        <row r="1455">
          <cell r="A1455">
            <v>3</v>
          </cell>
          <cell r="C1455" t="str">
            <v>Panjang Tiang</v>
          </cell>
          <cell r="G1455" t="str">
            <v>Pj</v>
          </cell>
          <cell r="H1455">
            <v>24</v>
          </cell>
          <cell r="I1455" t="str">
            <v>M</v>
          </cell>
          <cell r="L1455" t="str">
            <v>SATUAN PEMBAYARAN</v>
          </cell>
          <cell r="O1455" t="str">
            <v>:  BUAH</v>
          </cell>
        </row>
        <row r="1456">
          <cell r="A1456">
            <v>4</v>
          </cell>
          <cell r="C1456" t="str">
            <v>Tiang Penahan dipancang sedalam</v>
          </cell>
          <cell r="G1456" t="str">
            <v>Dl1</v>
          </cell>
          <cell r="H1456">
            <v>21</v>
          </cell>
          <cell r="I1456" t="str">
            <v>M</v>
          </cell>
          <cell r="L1456" t="str">
            <v>KUANTITAS PEKERJAAN =</v>
          </cell>
          <cell r="O1456">
            <v>7500</v>
          </cell>
        </row>
        <row r="1457">
          <cell r="A1457">
            <v>5</v>
          </cell>
          <cell r="C1457" t="str">
            <v>Tiang Percobaan dipancang sedalam</v>
          </cell>
          <cell r="G1457" t="str">
            <v>Dl2</v>
          </cell>
          <cell r="H1457">
            <v>23</v>
          </cell>
          <cell r="I1457" t="str">
            <v>M</v>
          </cell>
          <cell r="L1457" t="str">
            <v>PRODUKSI / JAM =</v>
          </cell>
          <cell r="O1457">
            <v>0.25</v>
          </cell>
        </row>
        <row r="1458">
          <cell r="A1458">
            <v>6</v>
          </cell>
          <cell r="C1458" t="str">
            <v>Pemancangan Tiang berdasarkan Item pekerjaan ybs</v>
          </cell>
        </row>
        <row r="1459">
          <cell r="A1459">
            <v>7</v>
          </cell>
          <cell r="C1459" t="str">
            <v>Lama Pembebanan  2 hari</v>
          </cell>
          <cell r="G1459" t="str">
            <v>Lb</v>
          </cell>
          <cell r="H1459">
            <v>48</v>
          </cell>
          <cell r="I1459" t="str">
            <v>Jam</v>
          </cell>
        </row>
        <row r="1460">
          <cell r="A1460">
            <v>8</v>
          </cell>
          <cell r="C1460" t="str">
            <v>Tiang Percobahan</v>
          </cell>
          <cell r="G1460" t="str">
            <v>p</v>
          </cell>
          <cell r="H1460">
            <v>1</v>
          </cell>
          <cell r="I1460" t="str">
            <v>Tiang</v>
          </cell>
          <cell r="Q1460" t="str">
            <v>PERKIRAAN</v>
          </cell>
          <cell r="R1460" t="str">
            <v>HARGA</v>
          </cell>
          <cell r="S1460" t="str">
            <v>JUMLAH</v>
          </cell>
        </row>
        <row r="1461">
          <cell r="L1461" t="str">
            <v>NO.</v>
          </cell>
          <cell r="N1461" t="str">
            <v>KOMPONEN</v>
          </cell>
          <cell r="P1461" t="str">
            <v>SATUAN</v>
          </cell>
          <cell r="Q1461" t="str">
            <v>KUANTITAS</v>
          </cell>
          <cell r="R1461" t="str">
            <v>SATUAN</v>
          </cell>
          <cell r="S1461" t="str">
            <v>HARGA</v>
          </cell>
        </row>
        <row r="1462">
          <cell r="A1462" t="str">
            <v>II.</v>
          </cell>
          <cell r="C1462" t="str">
            <v>URUTAN KERJA</v>
          </cell>
          <cell r="R1462" t="str">
            <v>(Rp.)</v>
          </cell>
          <cell r="S1462" t="str">
            <v>(Rp.)</v>
          </cell>
        </row>
        <row r="1463">
          <cell r="A1463">
            <v>1</v>
          </cell>
          <cell r="C1463" t="str">
            <v>Tiang pancang dipancang untuk kedalaman diatas</v>
          </cell>
        </row>
        <row r="1464">
          <cell r="A1464">
            <v>2</v>
          </cell>
          <cell r="C1464" t="str">
            <v>Selesai dipancang disiapkan tempat pembebanan ber-</v>
          </cell>
        </row>
        <row r="1465">
          <cell r="C1465" t="str">
            <v>dasarkan ketentuan dengan balok baja H 400 x 400.</v>
          </cell>
          <cell r="L1465" t="str">
            <v>A.</v>
          </cell>
          <cell r="N1465" t="str">
            <v>TENAGA</v>
          </cell>
        </row>
        <row r="1466">
          <cell r="A1466">
            <v>3</v>
          </cell>
          <cell r="C1466" t="str">
            <v>Pemasangan Jack/Dongkrak dan dial pada 5 tempat</v>
          </cell>
        </row>
        <row r="1467">
          <cell r="L1467" t="str">
            <v>1.</v>
          </cell>
          <cell r="N1467" t="str">
            <v>Pekerja</v>
          </cell>
          <cell r="O1467" t="str">
            <v>(L01)</v>
          </cell>
          <cell r="P1467" t="str">
            <v>jam</v>
          </cell>
          <cell r="Q1467">
            <v>193</v>
          </cell>
          <cell r="R1467">
            <v>3928.5714285714284</v>
          </cell>
          <cell r="U1467">
            <v>758214.28571428568</v>
          </cell>
        </row>
        <row r="1468">
          <cell r="L1468" t="str">
            <v>2.</v>
          </cell>
          <cell r="N1468" t="str">
            <v>Tukang</v>
          </cell>
          <cell r="O1468" t="str">
            <v>(L02)</v>
          </cell>
          <cell r="P1468" t="str">
            <v>jam</v>
          </cell>
          <cell r="Q1468">
            <v>96.25</v>
          </cell>
          <cell r="R1468">
            <v>5928.5714285714284</v>
          </cell>
          <cell r="U1468">
            <v>570625</v>
          </cell>
        </row>
        <row r="1469">
          <cell r="A1469" t="str">
            <v>III.</v>
          </cell>
          <cell r="C1469" t="str">
            <v>PEMAKAIAN BAHAN, ALAT DAN TENAGA</v>
          </cell>
          <cell r="L1469" t="str">
            <v>3.</v>
          </cell>
          <cell r="N1469" t="str">
            <v>Mandor</v>
          </cell>
          <cell r="O1469" t="str">
            <v>(L03)</v>
          </cell>
          <cell r="P1469" t="str">
            <v>jam</v>
          </cell>
          <cell r="Q1469">
            <v>96.25</v>
          </cell>
          <cell r="R1469">
            <v>5428.5714285714284</v>
          </cell>
          <cell r="U1469">
            <v>522500</v>
          </cell>
        </row>
        <row r="1470">
          <cell r="A1470" t="str">
            <v xml:space="preserve">   1.</v>
          </cell>
          <cell r="C1470" t="str">
            <v>BAHAN</v>
          </cell>
        </row>
        <row r="1471">
          <cell r="Q1471" t="str">
            <v xml:space="preserve">JUMLAH HARGA TENAGA   </v>
          </cell>
          <cell r="U1471">
            <v>1851339.2857142857</v>
          </cell>
        </row>
        <row r="1472">
          <cell r="C1472" t="str">
            <v>Tiang Pancang</v>
          </cell>
          <cell r="D1472" t="str">
            <v>=  Bh x Pj</v>
          </cell>
          <cell r="H1472">
            <v>72</v>
          </cell>
          <cell r="I1472" t="str">
            <v>Meter</v>
          </cell>
          <cell r="J1472" t="str">
            <v>tidak dinilai</v>
          </cell>
        </row>
        <row r="1473">
          <cell r="C1473" t="str">
            <v>Pemancangan</v>
          </cell>
          <cell r="D1473" t="str">
            <v>=  2 x Dl1 + dl2</v>
          </cell>
          <cell r="H1473">
            <v>65</v>
          </cell>
          <cell r="I1473" t="str">
            <v>Meter</v>
          </cell>
          <cell r="J1473" t="str">
            <v>tidak dinilai</v>
          </cell>
          <cell r="L1473" t="str">
            <v>B.</v>
          </cell>
          <cell r="N1473" t="str">
            <v>BAHAN</v>
          </cell>
        </row>
        <row r="1474">
          <cell r="C1474" t="str">
            <v>Baja Structure</v>
          </cell>
          <cell r="D1474" t="str">
            <v>(profil H 400x400  = 24m)</v>
          </cell>
          <cell r="H1474">
            <v>3360</v>
          </cell>
          <cell r="I1474" t="str">
            <v>Kg</v>
          </cell>
          <cell r="J1474" t="str">
            <v>sifatnya sewa</v>
          </cell>
        </row>
        <row r="1475">
          <cell r="J1475" t="str">
            <v>(harga 40 %)</v>
          </cell>
          <cell r="L1475" t="str">
            <v>1.</v>
          </cell>
          <cell r="N1475" t="str">
            <v>Tiang Pancang</v>
          </cell>
          <cell r="P1475" t="str">
            <v>Meter</v>
          </cell>
          <cell r="Q1475">
            <v>72</v>
          </cell>
          <cell r="R1475" t="str">
            <v xml:space="preserve">-  </v>
          </cell>
          <cell r="U1475">
            <v>0</v>
          </cell>
        </row>
        <row r="1476">
          <cell r="A1476" t="str">
            <v>2.</v>
          </cell>
          <cell r="C1476" t="str">
            <v>ALAT</v>
          </cell>
          <cell r="L1476" t="str">
            <v>2.</v>
          </cell>
          <cell r="N1476" t="str">
            <v>Pemancangan Tiang</v>
          </cell>
          <cell r="P1476" t="str">
            <v>Meter</v>
          </cell>
          <cell r="Q1476">
            <v>65</v>
          </cell>
          <cell r="R1476" t="str">
            <v xml:space="preserve">-  </v>
          </cell>
          <cell r="U1476">
            <v>0</v>
          </cell>
        </row>
        <row r="1477">
          <cell r="L1477" t="str">
            <v>3.</v>
          </cell>
          <cell r="N1477" t="str">
            <v>Baja Structure</v>
          </cell>
          <cell r="P1477" t="str">
            <v>Kg</v>
          </cell>
          <cell r="Q1477">
            <v>3360</v>
          </cell>
          <cell r="R1477">
            <v>3160</v>
          </cell>
          <cell r="U1477">
            <v>10617600</v>
          </cell>
        </row>
        <row r="1478">
          <cell r="A1478" t="str">
            <v>2.a</v>
          </cell>
          <cell r="C1478" t="str">
            <v>Jack  Hydrolic</v>
          </cell>
        </row>
        <row r="1479">
          <cell r="C1479" t="str">
            <v>Kapasitas</v>
          </cell>
          <cell r="G1479" t="str">
            <v>V1</v>
          </cell>
          <cell r="H1479" t="e">
            <v>#REF!</v>
          </cell>
          <cell r="I1479" t="str">
            <v>Ton</v>
          </cell>
        </row>
        <row r="1480">
          <cell r="C1480" t="str">
            <v>Faktor Efisiensi alat</v>
          </cell>
          <cell r="G1480" t="str">
            <v>Fa</v>
          </cell>
          <cell r="H1480">
            <v>1</v>
          </cell>
          <cell r="I1480" t="str">
            <v>-</v>
          </cell>
        </row>
        <row r="1481">
          <cell r="C1481" t="str">
            <v>Waktu siklus</v>
          </cell>
          <cell r="Q1481" t="str">
            <v xml:space="preserve">JUMLAH HARGA BAHAN   </v>
          </cell>
          <cell r="U1481">
            <v>10617600</v>
          </cell>
        </row>
        <row r="1482">
          <cell r="C1482" t="str">
            <v>- Waktu persiapan</v>
          </cell>
          <cell r="G1482" t="str">
            <v>T1</v>
          </cell>
          <cell r="H1482">
            <v>15</v>
          </cell>
          <cell r="I1482" t="str">
            <v>menit</v>
          </cell>
        </row>
        <row r="1483">
          <cell r="C1483" t="str">
            <v>- Waktu percobahan</v>
          </cell>
          <cell r="G1483" t="str">
            <v>T2</v>
          </cell>
          <cell r="H1483">
            <v>5760</v>
          </cell>
          <cell r="I1483" t="str">
            <v>menit</v>
          </cell>
          <cell r="L1483" t="str">
            <v>C.</v>
          </cell>
          <cell r="N1483" t="str">
            <v>PERALATAN</v>
          </cell>
        </row>
        <row r="1484">
          <cell r="G1484" t="str">
            <v>Ts1</v>
          </cell>
          <cell r="H1484">
            <v>5775</v>
          </cell>
          <cell r="I1484" t="str">
            <v>menit</v>
          </cell>
        </row>
        <row r="1485">
          <cell r="L1485" t="str">
            <v>1.</v>
          </cell>
          <cell r="N1485" t="str">
            <v>Jack Hydrolic</v>
          </cell>
          <cell r="P1485" t="str">
            <v>jam</v>
          </cell>
          <cell r="Q1485">
            <v>96.25</v>
          </cell>
          <cell r="R1485">
            <v>7500</v>
          </cell>
          <cell r="U1485">
            <v>721875</v>
          </cell>
        </row>
        <row r="1486">
          <cell r="L1486" t="str">
            <v>2.</v>
          </cell>
          <cell r="N1486" t="str">
            <v>Genset</v>
          </cell>
          <cell r="O1486" t="str">
            <v>(E12)</v>
          </cell>
          <cell r="P1486" t="str">
            <v>jam</v>
          </cell>
          <cell r="Q1486">
            <v>0.25</v>
          </cell>
          <cell r="R1486">
            <v>145466.38371471572</v>
          </cell>
          <cell r="U1486">
            <v>36366.595928678929</v>
          </cell>
        </row>
        <row r="1487">
          <cell r="C1487" t="str">
            <v>Koefisien Alat / Tiang</v>
          </cell>
          <cell r="G1487" t="str">
            <v>(E31)</v>
          </cell>
          <cell r="H1487">
            <v>96.25</v>
          </cell>
          <cell r="I1487" t="str">
            <v>Jam</v>
          </cell>
          <cell r="L1487" t="str">
            <v>3.</v>
          </cell>
          <cell r="N1487" t="str">
            <v>Welding Set</v>
          </cell>
          <cell r="O1487" t="str">
            <v>(E32)</v>
          </cell>
          <cell r="P1487" t="str">
            <v>jam</v>
          </cell>
          <cell r="Q1487">
            <v>0.25</v>
          </cell>
          <cell r="R1487">
            <v>42657.012729981259</v>
          </cell>
          <cell r="U1487">
            <v>10664.253182495315</v>
          </cell>
        </row>
        <row r="1488">
          <cell r="L1488" t="str">
            <v>4.</v>
          </cell>
          <cell r="N1488" t="str">
            <v>Alat Bantu</v>
          </cell>
          <cell r="P1488" t="str">
            <v>Ls</v>
          </cell>
          <cell r="Q1488">
            <v>1</v>
          </cell>
          <cell r="R1488">
            <v>55000</v>
          </cell>
          <cell r="U1488">
            <v>55000</v>
          </cell>
        </row>
        <row r="1489">
          <cell r="A1489" t="str">
            <v>2.b</v>
          </cell>
          <cell r="C1489" t="str">
            <v>GENSET</v>
          </cell>
          <cell r="E1489" t="str">
            <v>Selama persiapan</v>
          </cell>
        </row>
        <row r="1490">
          <cell r="C1490" t="str">
            <v>- Waktu persiapan</v>
          </cell>
          <cell r="G1490" t="str">
            <v>pj</v>
          </cell>
          <cell r="H1490">
            <v>15</v>
          </cell>
          <cell r="I1490" t="str">
            <v>menit</v>
          </cell>
        </row>
        <row r="1492">
          <cell r="C1492" t="str">
            <v>Koefisien Alat / M'</v>
          </cell>
          <cell r="H1492">
            <v>0.25</v>
          </cell>
          <cell r="I1492" t="str">
            <v>jam</v>
          </cell>
        </row>
        <row r="1493">
          <cell r="Q1493" t="str">
            <v xml:space="preserve">JUMLAH HARGA PERALATAN   </v>
          </cell>
          <cell r="U1493">
            <v>823905.84911117435</v>
          </cell>
        </row>
        <row r="1495">
          <cell r="L1495" t="str">
            <v>D.</v>
          </cell>
          <cell r="N1495" t="str">
            <v>JUMLAH HARGA TENAGA, BAHAN DAN PERALATAN  ( A + B + C )</v>
          </cell>
          <cell r="U1495">
            <v>13292845.134825461</v>
          </cell>
        </row>
        <row r="1496">
          <cell r="A1496" t="str">
            <v>2.c.</v>
          </cell>
          <cell r="C1496" t="str">
            <v>WELDING SET</v>
          </cell>
          <cell r="E1496" t="str">
            <v>Selama persiapan</v>
          </cell>
          <cell r="L1496" t="str">
            <v>E.</v>
          </cell>
          <cell r="N1496" t="str">
            <v>OVERHEAD &amp; PROFIT</v>
          </cell>
          <cell r="P1496">
            <v>10</v>
          </cell>
          <cell r="Q1496" t="str">
            <v>%  x  D</v>
          </cell>
          <cell r="U1496">
            <v>1329284.5134825462</v>
          </cell>
        </row>
        <row r="1497">
          <cell r="C1497" t="str">
            <v>- Waktu persiapan</v>
          </cell>
          <cell r="G1497" t="str">
            <v>pj</v>
          </cell>
          <cell r="H1497">
            <v>15</v>
          </cell>
          <cell r="I1497" t="str">
            <v>menit</v>
          </cell>
          <cell r="L1497" t="str">
            <v>F.</v>
          </cell>
          <cell r="N1497" t="str">
            <v>HARGA SATUAN PEKERJAAN  ( D + E )</v>
          </cell>
          <cell r="U1497">
            <v>14622129.648308007</v>
          </cell>
        </row>
        <row r="1498">
          <cell r="L1498" t="str">
            <v>Catatan :</v>
          </cell>
        </row>
        <row r="1499">
          <cell r="C1499" t="str">
            <v>Koefisien Alat / M'</v>
          </cell>
          <cell r="H1499">
            <v>0.25</v>
          </cell>
          <cell r="I1499" t="str">
            <v>jam</v>
          </cell>
          <cell r="L1499">
            <v>1</v>
          </cell>
          <cell r="N1499" t="str">
            <v>Satuan dapat berdasarkan atas jam operasi untuk Tenaga Kerja dan Peralatan, volume dan/atau ukuran</v>
          </cell>
        </row>
        <row r="1500">
          <cell r="N1500" t="str">
            <v>berat untuk bahan-bahan.</v>
          </cell>
        </row>
        <row r="1501">
          <cell r="L1501">
            <v>2</v>
          </cell>
          <cell r="N1501" t="str">
            <v>Kuantitas satuan adalah kuantitas setiap komponen untuk menyelesaikan satu satuan pekerjaan dari nomor</v>
          </cell>
        </row>
        <row r="1502">
          <cell r="N1502" t="str">
            <v>mata pembayaran harga satuan yang disampaikan peserta lelang tidak dapat diubah, kecuali persyaratan.</v>
          </cell>
        </row>
        <row r="1503">
          <cell r="N1503" t="str">
            <v>Ayat 13, 4 dari instruksi kepada Peserta Lelang.</v>
          </cell>
        </row>
        <row r="1504">
          <cell r="J1504" t="str">
            <v>Berlanjut ke hal. berikut.</v>
          </cell>
          <cell r="L1504">
            <v>3</v>
          </cell>
          <cell r="N1504" t="str">
            <v>Biaya satuan untuk peralatan sudah termasuk bahan bakar, bahan habis dipakai dan operator.</v>
          </cell>
        </row>
        <row r="1505">
          <cell r="A1505" t="str">
            <v>ITEM PEMBAYARAN NO.</v>
          </cell>
          <cell r="D1505" t="str">
            <v>:  7.6 (25)</v>
          </cell>
          <cell r="J1505" t="str">
            <v>Analisa EI-7618</v>
          </cell>
        </row>
        <row r="1506">
          <cell r="A1506" t="str">
            <v>JENIS PEKERJAAN</v>
          </cell>
          <cell r="D1506" t="str">
            <v>:  Pengujian Tiang s/d Dia. 600 MM</v>
          </cell>
        </row>
        <row r="1507">
          <cell r="A1507" t="str">
            <v>SATUAN PEMBAYARAN</v>
          </cell>
          <cell r="D1507" t="str">
            <v>:  BUAH</v>
          </cell>
          <cell r="H1507" t="str">
            <v xml:space="preserve">        URAIAN ANALISA HARGA SATUAN</v>
          </cell>
        </row>
        <row r="1508">
          <cell r="J1508" t="str">
            <v>Lanjutan</v>
          </cell>
        </row>
        <row r="1510">
          <cell r="A1510" t="str">
            <v>No.</v>
          </cell>
          <cell r="C1510" t="str">
            <v>U R A I A N</v>
          </cell>
          <cell r="G1510" t="str">
            <v>KODE</v>
          </cell>
          <cell r="H1510" t="str">
            <v>KOEF.</v>
          </cell>
          <cell r="I1510" t="str">
            <v>SATUAN</v>
          </cell>
          <cell r="J1510" t="str">
            <v>KETERANGAN</v>
          </cell>
        </row>
        <row r="1513">
          <cell r="A1513" t="str">
            <v>2.b.</v>
          </cell>
          <cell r="C1513" t="str">
            <v>ALAT  BANTU</v>
          </cell>
        </row>
        <row r="1514">
          <cell r="C1514" t="str">
            <v>Diperlukan alat bantu antara lain :</v>
          </cell>
          <cell r="J1514" t="str">
            <v>Lumpsum</v>
          </cell>
        </row>
        <row r="1515">
          <cell r="C1515" t="str">
            <v>- Gauge (meteran untuk monitor pergerakan)</v>
          </cell>
        </row>
        <row r="1516">
          <cell r="C1516" t="str">
            <v>- Tenda dan alat kecil lainnya</v>
          </cell>
        </row>
        <row r="1518">
          <cell r="A1518" t="str">
            <v>3.</v>
          </cell>
          <cell r="C1518" t="str">
            <v>TENAGA</v>
          </cell>
        </row>
        <row r="1519">
          <cell r="C1519" t="str">
            <v>Untuk Persiapan/pemasangan baja struktur  :</v>
          </cell>
          <cell r="G1519" t="str">
            <v>Ts2</v>
          </cell>
          <cell r="H1519">
            <v>15</v>
          </cell>
          <cell r="I1519" t="str">
            <v>Menit</v>
          </cell>
        </row>
        <row r="1520">
          <cell r="D1520" t="str">
            <v>- Mandor</v>
          </cell>
          <cell r="G1520" t="str">
            <v>M</v>
          </cell>
          <cell r="H1520">
            <v>1</v>
          </cell>
          <cell r="I1520" t="str">
            <v>orang</v>
          </cell>
        </row>
        <row r="1521">
          <cell r="D1521" t="str">
            <v>- Tukang</v>
          </cell>
          <cell r="G1521" t="str">
            <v>T</v>
          </cell>
          <cell r="H1521">
            <v>1</v>
          </cell>
          <cell r="I1521" t="str">
            <v>orang</v>
          </cell>
        </row>
        <row r="1522">
          <cell r="D1522" t="str">
            <v>- Pekerja</v>
          </cell>
          <cell r="G1522" t="str">
            <v>P</v>
          </cell>
          <cell r="H1522">
            <v>4</v>
          </cell>
          <cell r="I1522" t="str">
            <v>orang</v>
          </cell>
        </row>
        <row r="1524">
          <cell r="C1524" t="str">
            <v>Koefisien Tenaga / Tiang   :</v>
          </cell>
        </row>
        <row r="1525">
          <cell r="D1525" t="str">
            <v>-  Mandor</v>
          </cell>
          <cell r="E1525" t="str">
            <v xml:space="preserve"> = M x Ts2 / 60</v>
          </cell>
          <cell r="G1525" t="str">
            <v>(L03)</v>
          </cell>
          <cell r="H1525">
            <v>0.25</v>
          </cell>
          <cell r="I1525" t="str">
            <v>jam</v>
          </cell>
        </row>
        <row r="1526">
          <cell r="D1526" t="str">
            <v>-  Tukang</v>
          </cell>
          <cell r="E1526" t="str">
            <v xml:space="preserve"> = T x Ts2 / 60</v>
          </cell>
          <cell r="G1526" t="str">
            <v>(L02)</v>
          </cell>
          <cell r="H1526">
            <v>0.25</v>
          </cell>
          <cell r="I1526" t="str">
            <v>jam</v>
          </cell>
        </row>
        <row r="1527">
          <cell r="D1527" t="str">
            <v>-  Pekerja</v>
          </cell>
          <cell r="E1527" t="str">
            <v xml:space="preserve"> = P x Ts2 / 60</v>
          </cell>
          <cell r="G1527" t="str">
            <v>(L01)</v>
          </cell>
          <cell r="H1527">
            <v>1</v>
          </cell>
          <cell r="I1527" t="str">
            <v>jam</v>
          </cell>
        </row>
        <row r="1529">
          <cell r="C1529" t="str">
            <v>Untuk Loading Test  :</v>
          </cell>
          <cell r="G1529" t="str">
            <v>Ts3</v>
          </cell>
          <cell r="H1529">
            <v>5760</v>
          </cell>
          <cell r="I1529" t="str">
            <v>Menit</v>
          </cell>
        </row>
        <row r="1530">
          <cell r="D1530" t="str">
            <v>- Mandor</v>
          </cell>
          <cell r="G1530" t="str">
            <v>M</v>
          </cell>
          <cell r="H1530">
            <v>1</v>
          </cell>
          <cell r="I1530" t="str">
            <v>orang</v>
          </cell>
        </row>
        <row r="1531">
          <cell r="D1531" t="str">
            <v>- Tukang</v>
          </cell>
          <cell r="G1531" t="str">
            <v>T</v>
          </cell>
          <cell r="H1531">
            <v>1</v>
          </cell>
          <cell r="I1531" t="str">
            <v>orang</v>
          </cell>
        </row>
        <row r="1532">
          <cell r="D1532" t="str">
            <v>- Pekerja</v>
          </cell>
          <cell r="G1532" t="str">
            <v>P</v>
          </cell>
          <cell r="H1532">
            <v>2</v>
          </cell>
          <cell r="I1532" t="str">
            <v>orang</v>
          </cell>
        </row>
        <row r="1534">
          <cell r="C1534" t="str">
            <v>Koefisien Tenaga / Tiang   :</v>
          </cell>
        </row>
        <row r="1535">
          <cell r="D1535" t="str">
            <v>-  Mandor</v>
          </cell>
          <cell r="E1535" t="str">
            <v xml:space="preserve"> = M x Ts3 / 60</v>
          </cell>
          <cell r="G1535" t="str">
            <v>(L03)</v>
          </cell>
          <cell r="H1535">
            <v>96</v>
          </cell>
          <cell r="I1535" t="str">
            <v>jam</v>
          </cell>
        </row>
        <row r="1536">
          <cell r="D1536" t="str">
            <v>-  Tukang</v>
          </cell>
          <cell r="E1536" t="str">
            <v xml:space="preserve"> = T x Ts3 / 60</v>
          </cell>
          <cell r="G1536" t="str">
            <v>(L02)</v>
          </cell>
          <cell r="H1536">
            <v>96</v>
          </cell>
          <cell r="I1536" t="str">
            <v>jam</v>
          </cell>
        </row>
        <row r="1537">
          <cell r="D1537" t="str">
            <v>-  Pekerja</v>
          </cell>
          <cell r="E1537" t="str">
            <v xml:space="preserve"> = P x Ts3 / 60</v>
          </cell>
          <cell r="G1537" t="str">
            <v>(L01)</v>
          </cell>
          <cell r="H1537">
            <v>192</v>
          </cell>
          <cell r="I1537" t="str">
            <v>jam</v>
          </cell>
        </row>
        <row r="1539">
          <cell r="C1539" t="str">
            <v>Total Koefisien Tenaga / Tiang   :</v>
          </cell>
        </row>
        <row r="1540">
          <cell r="D1540" t="str">
            <v>-  Mandor</v>
          </cell>
          <cell r="G1540" t="str">
            <v>(L03)</v>
          </cell>
          <cell r="H1540">
            <v>96.25</v>
          </cell>
          <cell r="I1540" t="str">
            <v>jam</v>
          </cell>
        </row>
        <row r="1541">
          <cell r="D1541" t="str">
            <v>-  Tukang</v>
          </cell>
          <cell r="G1541" t="str">
            <v>(L02)</v>
          </cell>
          <cell r="H1541">
            <v>96.25</v>
          </cell>
          <cell r="I1541" t="str">
            <v>jam</v>
          </cell>
        </row>
        <row r="1542">
          <cell r="D1542" t="str">
            <v>-  Pekerja</v>
          </cell>
          <cell r="G1542" t="str">
            <v>(L01)</v>
          </cell>
          <cell r="H1542">
            <v>193</v>
          </cell>
          <cell r="I1542" t="str">
            <v>jam</v>
          </cell>
        </row>
        <row r="1544">
          <cell r="A1544" t="str">
            <v>4.</v>
          </cell>
          <cell r="C1544" t="str">
            <v>HARGA DASAR SATUAN UPAH, BAHAN DAN ALAT</v>
          </cell>
        </row>
        <row r="1545">
          <cell r="C1545" t="str">
            <v>Lihat lampiran.</v>
          </cell>
        </row>
        <row r="1548">
          <cell r="A1548" t="str">
            <v>5.</v>
          </cell>
          <cell r="C1548" t="str">
            <v>ANALISA HARGA SATUAN PEKERJAAN</v>
          </cell>
        </row>
        <row r="1549">
          <cell r="C1549" t="str">
            <v>Lihat perhitungan dalam LAMPIRAN 2 PENAWARAN</v>
          </cell>
        </row>
        <row r="1550">
          <cell r="C1550" t="str">
            <v>PEREKEMAN ANALISA MASING-MASING HARGA</v>
          </cell>
        </row>
        <row r="1551">
          <cell r="C1551" t="str">
            <v>SATUAN.</v>
          </cell>
        </row>
        <row r="1552">
          <cell r="C1552" t="str">
            <v>Didapat Harga Satuan Pekerjaan :</v>
          </cell>
        </row>
        <row r="1554">
          <cell r="C1554" t="str">
            <v xml:space="preserve">Rp.  </v>
          </cell>
          <cell r="D1554">
            <v>14622129.648308007</v>
          </cell>
          <cell r="E1554" t="str">
            <v xml:space="preserve"> / Tiang</v>
          </cell>
        </row>
        <row r="1557">
          <cell r="A1557" t="str">
            <v>6.</v>
          </cell>
          <cell r="C1557" t="str">
            <v>MASA PELAKSANAAN YANG DIPERLUKAN</v>
          </cell>
        </row>
        <row r="1558">
          <cell r="C1558" t="str">
            <v>Masa Pelaksanaan :</v>
          </cell>
          <cell r="D1558" t="str">
            <v>. . . . . . . . . . . .</v>
          </cell>
        </row>
        <row r="1560">
          <cell r="A1560" t="str">
            <v>7.</v>
          </cell>
          <cell r="C1560" t="str">
            <v>VOLUME PEKERJAAN YANG DIPERLUKAN</v>
          </cell>
        </row>
        <row r="1561">
          <cell r="C1561" t="str">
            <v>Volume pekerjaan  :</v>
          </cell>
          <cell r="D1561" t="e">
            <v>#REF!</v>
          </cell>
          <cell r="E1561" t="str">
            <v>Tiang</v>
          </cell>
        </row>
        <row r="1564">
          <cell r="A1564" t="str">
            <v>ITEM PEMBAYARAN NO.</v>
          </cell>
          <cell r="D1564" t="str">
            <v>:  7.6 (26)</v>
          </cell>
          <cell r="J1564" t="str">
            <v>Analisa EI-7619</v>
          </cell>
          <cell r="T1564" t="str">
            <v>Analisa EI-7619</v>
          </cell>
        </row>
        <row r="1565">
          <cell r="A1565" t="str">
            <v>JENIS PEKERJAAN</v>
          </cell>
          <cell r="D1565" t="str">
            <v>:  Pengujian Tiang &gt; Dia. 600 MM</v>
          </cell>
        </row>
        <row r="1566">
          <cell r="A1566" t="str">
            <v>SATUAN PEMBAYARAN</v>
          </cell>
          <cell r="D1566" t="str">
            <v>:  BUAH</v>
          </cell>
          <cell r="H1566" t="str">
            <v xml:space="preserve">        URAIAN ANALISA HARGA SATUAN</v>
          </cell>
          <cell r="L1566" t="str">
            <v>LAMPIRAN 2 PENAWARAN</v>
          </cell>
        </row>
        <row r="1567">
          <cell r="L1567" t="str">
            <v>ANALISA HARGA SATUAN MATA PEMBAYARAN UTAMA</v>
          </cell>
        </row>
        <row r="1568">
          <cell r="L1568" t="str">
            <v xml:space="preserve">                                                                                                            </v>
          </cell>
        </row>
        <row r="1569">
          <cell r="A1569" t="str">
            <v>No.</v>
          </cell>
          <cell r="C1569" t="str">
            <v>U R A I A N</v>
          </cell>
          <cell r="G1569" t="str">
            <v>KODE</v>
          </cell>
          <cell r="H1569" t="str">
            <v>KOEF.</v>
          </cell>
          <cell r="I1569" t="str">
            <v>SATUAN</v>
          </cell>
          <cell r="J1569" t="str">
            <v>KETERANGAN</v>
          </cell>
        </row>
        <row r="1571">
          <cell r="L1571" t="str">
            <v>NAMA PENAWAR</v>
          </cell>
          <cell r="O1571" t="str">
            <v>: PT. Mitra Perdana</v>
          </cell>
        </row>
        <row r="1572">
          <cell r="A1572" t="str">
            <v>I.</v>
          </cell>
          <cell r="C1572" t="str">
            <v>ASUMSI</v>
          </cell>
          <cell r="L1572" t="str">
            <v>NAMA PAKET/NO.PAKET</v>
          </cell>
          <cell r="O1572" t="str">
            <v>: Pembangunan Jalan Lipat Kajang - Lae Paris (P.026)/BANG-07C</v>
          </cell>
        </row>
        <row r="1573">
          <cell r="A1573">
            <v>1</v>
          </cell>
          <cell r="C1573" t="str">
            <v xml:space="preserve">Menggunakan Tiang Pancang Baja .Dia  1000 mm </v>
          </cell>
          <cell r="L1573" t="str">
            <v>NO. MATA PEMBAYARAN</v>
          </cell>
          <cell r="O1573" t="str">
            <v>:  7.6 (26)</v>
          </cell>
        </row>
        <row r="1574">
          <cell r="A1574">
            <v>2</v>
          </cell>
          <cell r="C1574" t="str">
            <v>Banyak Tiang</v>
          </cell>
          <cell r="G1574" t="str">
            <v>Bh</v>
          </cell>
          <cell r="H1574">
            <v>3</v>
          </cell>
          <cell r="I1574" t="str">
            <v>Buah</v>
          </cell>
          <cell r="L1574" t="str">
            <v>JENIS PEKERJAAN</v>
          </cell>
          <cell r="O1574" t="str">
            <v>:  Pengujian Tiang &gt; Dia. 600 MM</v>
          </cell>
        </row>
        <row r="1575">
          <cell r="A1575">
            <v>3</v>
          </cell>
          <cell r="C1575" t="str">
            <v>Panjang Tiang</v>
          </cell>
          <cell r="G1575" t="str">
            <v>Pj</v>
          </cell>
          <cell r="H1575">
            <v>24</v>
          </cell>
          <cell r="I1575" t="str">
            <v>M</v>
          </cell>
          <cell r="L1575" t="str">
            <v>SATUAN PEMBAYARAN</v>
          </cell>
          <cell r="O1575" t="str">
            <v>:  BUAH</v>
          </cell>
        </row>
        <row r="1576">
          <cell r="A1576">
            <v>4</v>
          </cell>
          <cell r="C1576" t="str">
            <v>Tiang Penahan dipancang sedalam</v>
          </cell>
          <cell r="G1576" t="str">
            <v>Dl1</v>
          </cell>
          <cell r="H1576">
            <v>21</v>
          </cell>
          <cell r="I1576" t="str">
            <v>M</v>
          </cell>
          <cell r="L1576" t="str">
            <v>KUANTITAS PEKERJAAN =</v>
          </cell>
          <cell r="O1576">
            <v>7500</v>
          </cell>
        </row>
        <row r="1577">
          <cell r="A1577">
            <v>5</v>
          </cell>
          <cell r="C1577" t="str">
            <v>Tiang Percobahan dipancang sedalam</v>
          </cell>
          <cell r="G1577" t="str">
            <v>Dl2</v>
          </cell>
          <cell r="H1577">
            <v>23</v>
          </cell>
          <cell r="I1577" t="str">
            <v>M</v>
          </cell>
          <cell r="L1577" t="str">
            <v>PRODUKSI / JAM =</v>
          </cell>
          <cell r="O1577">
            <v>2</v>
          </cell>
        </row>
        <row r="1578">
          <cell r="A1578">
            <v>6</v>
          </cell>
          <cell r="C1578" t="str">
            <v>Pemancangan Tiang berdasarkan Item pekerjaan ybs</v>
          </cell>
        </row>
        <row r="1579">
          <cell r="A1579">
            <v>7</v>
          </cell>
          <cell r="C1579" t="str">
            <v>Lama Pembebanan  2 hari</v>
          </cell>
          <cell r="G1579" t="str">
            <v>Lb</v>
          </cell>
          <cell r="H1579">
            <v>48</v>
          </cell>
          <cell r="I1579" t="str">
            <v>Jam</v>
          </cell>
        </row>
        <row r="1580">
          <cell r="A1580">
            <v>8</v>
          </cell>
          <cell r="C1580" t="str">
            <v>Tiang Percobahan</v>
          </cell>
          <cell r="G1580" t="str">
            <v>p</v>
          </cell>
          <cell r="H1580">
            <v>1</v>
          </cell>
          <cell r="I1580" t="str">
            <v>Tiang</v>
          </cell>
          <cell r="Q1580" t="str">
            <v>PERKIRAAN</v>
          </cell>
          <cell r="R1580" t="str">
            <v>HARGA</v>
          </cell>
          <cell r="S1580" t="str">
            <v>JUMLAH</v>
          </cell>
        </row>
        <row r="1581">
          <cell r="L1581" t="str">
            <v>NO.</v>
          </cell>
          <cell r="N1581" t="str">
            <v>KOMPONEN</v>
          </cell>
          <cell r="P1581" t="str">
            <v>SATUAN</v>
          </cell>
          <cell r="Q1581" t="str">
            <v>KUANTITAS</v>
          </cell>
          <cell r="R1581" t="str">
            <v>SATUAN</v>
          </cell>
          <cell r="S1581" t="str">
            <v>HARGA</v>
          </cell>
        </row>
        <row r="1582">
          <cell r="A1582" t="str">
            <v>II.</v>
          </cell>
          <cell r="C1582" t="str">
            <v>URUTAN KERJA</v>
          </cell>
          <cell r="R1582" t="str">
            <v>(Rp.)</v>
          </cell>
          <cell r="S1582" t="str">
            <v>(Rp.)</v>
          </cell>
        </row>
        <row r="1583">
          <cell r="A1583">
            <v>1</v>
          </cell>
          <cell r="C1583" t="str">
            <v>Tiang pancang dipancang untuk kedalaman diatas</v>
          </cell>
        </row>
        <row r="1584">
          <cell r="A1584">
            <v>2</v>
          </cell>
          <cell r="C1584" t="str">
            <v>Selesai dipancang disiapkan tempat pembebanan ber-</v>
          </cell>
        </row>
        <row r="1585">
          <cell r="C1585" t="str">
            <v>dasarkan ketentuan dengan balok baja H 400 x 400.</v>
          </cell>
          <cell r="L1585" t="str">
            <v>A.</v>
          </cell>
          <cell r="N1585" t="str">
            <v>TENAGA</v>
          </cell>
        </row>
        <row r="1586">
          <cell r="A1586">
            <v>3</v>
          </cell>
          <cell r="C1586" t="str">
            <v>Pemasangan Jack/Dongkrak dan dial pada 5 tempat</v>
          </cell>
        </row>
        <row r="1587">
          <cell r="L1587" t="str">
            <v>1.</v>
          </cell>
          <cell r="N1587" t="str">
            <v>Pekerja</v>
          </cell>
          <cell r="O1587" t="str">
            <v>(L01)</v>
          </cell>
          <cell r="P1587" t="str">
            <v>jam</v>
          </cell>
          <cell r="Q1587">
            <v>390</v>
          </cell>
          <cell r="R1587">
            <v>3928.5714285714284</v>
          </cell>
          <cell r="U1587">
            <v>1532142.857142857</v>
          </cell>
        </row>
        <row r="1588">
          <cell r="L1588" t="str">
            <v>2.</v>
          </cell>
          <cell r="N1588" t="str">
            <v>Tukang</v>
          </cell>
          <cell r="O1588" t="str">
            <v>(L02)</v>
          </cell>
          <cell r="P1588" t="str">
            <v>jam</v>
          </cell>
          <cell r="Q1588">
            <v>194</v>
          </cell>
          <cell r="R1588">
            <v>5928.5714285714284</v>
          </cell>
          <cell r="U1588">
            <v>1150142.857142857</v>
          </cell>
        </row>
        <row r="1589">
          <cell r="A1589" t="str">
            <v>III.</v>
          </cell>
          <cell r="C1589" t="str">
            <v>PEMAKAIAN BAHAN, ALAT DAN TENAGA</v>
          </cell>
          <cell r="L1589" t="str">
            <v>3.</v>
          </cell>
          <cell r="N1589" t="str">
            <v>Mandor</v>
          </cell>
          <cell r="O1589" t="str">
            <v>(L03)</v>
          </cell>
          <cell r="P1589" t="str">
            <v>jam</v>
          </cell>
          <cell r="Q1589">
            <v>97</v>
          </cell>
          <cell r="R1589">
            <v>5428.5714285714284</v>
          </cell>
          <cell r="U1589">
            <v>526571.42857142852</v>
          </cell>
        </row>
        <row r="1590">
          <cell r="A1590" t="str">
            <v xml:space="preserve">   1.</v>
          </cell>
          <cell r="C1590" t="str">
            <v>BAHAN</v>
          </cell>
        </row>
        <row r="1591">
          <cell r="Q1591" t="str">
            <v xml:space="preserve">JUMLAH HARGA TENAGA   </v>
          </cell>
          <cell r="U1591">
            <v>3208857.1428571427</v>
          </cell>
        </row>
        <row r="1592">
          <cell r="C1592" t="str">
            <v>Tiang Pancang</v>
          </cell>
          <cell r="D1592" t="str">
            <v>=  Bh x Pj</v>
          </cell>
          <cell r="H1592">
            <v>72</v>
          </cell>
          <cell r="I1592" t="str">
            <v>Meter</v>
          </cell>
          <cell r="J1592" t="str">
            <v>tidak dinilai</v>
          </cell>
        </row>
        <row r="1593">
          <cell r="C1593" t="str">
            <v>Pemancangan</v>
          </cell>
          <cell r="D1593" t="str">
            <v>=  2 x Dl1 + dl2</v>
          </cell>
          <cell r="H1593">
            <v>65</v>
          </cell>
          <cell r="I1593" t="str">
            <v>Meter</v>
          </cell>
          <cell r="J1593" t="str">
            <v>tidak dinilai</v>
          </cell>
          <cell r="L1593" t="str">
            <v>B.</v>
          </cell>
          <cell r="N1593" t="str">
            <v>BAHAN</v>
          </cell>
        </row>
        <row r="1594">
          <cell r="C1594" t="str">
            <v>Baja Structure</v>
          </cell>
          <cell r="D1594" t="str">
            <v>(profil H 400x400  = 24m)</v>
          </cell>
          <cell r="H1594">
            <v>3360</v>
          </cell>
          <cell r="I1594" t="str">
            <v>Kg</v>
          </cell>
          <cell r="J1594" t="str">
            <v>sifatnya sewa</v>
          </cell>
        </row>
        <row r="1595">
          <cell r="J1595" t="str">
            <v>(harga 40 %)</v>
          </cell>
          <cell r="L1595">
            <v>1</v>
          </cell>
          <cell r="N1595" t="str">
            <v>Tiang Pancang</v>
          </cell>
          <cell r="P1595" t="str">
            <v>Meter</v>
          </cell>
          <cell r="Q1595">
            <v>72</v>
          </cell>
          <cell r="R1595" t="str">
            <v xml:space="preserve">-  </v>
          </cell>
          <cell r="U1595">
            <v>0</v>
          </cell>
        </row>
        <row r="1596">
          <cell r="A1596" t="str">
            <v>2.</v>
          </cell>
          <cell r="C1596" t="str">
            <v>ALAT</v>
          </cell>
          <cell r="L1596">
            <v>2</v>
          </cell>
          <cell r="N1596" t="str">
            <v>Pemancangan Tiang</v>
          </cell>
          <cell r="P1596" t="str">
            <v>Meter</v>
          </cell>
          <cell r="Q1596">
            <v>65</v>
          </cell>
          <cell r="R1596" t="str">
            <v xml:space="preserve">-  </v>
          </cell>
          <cell r="U1596">
            <v>0</v>
          </cell>
        </row>
        <row r="1597">
          <cell r="L1597">
            <v>3</v>
          </cell>
          <cell r="N1597" t="str">
            <v>Baja Structure</v>
          </cell>
          <cell r="P1597" t="str">
            <v>Kg</v>
          </cell>
          <cell r="Q1597">
            <v>3360</v>
          </cell>
          <cell r="R1597">
            <v>5000</v>
          </cell>
          <cell r="U1597">
            <v>16800000</v>
          </cell>
        </row>
        <row r="1598">
          <cell r="A1598" t="str">
            <v>2.a</v>
          </cell>
          <cell r="C1598" t="str">
            <v>Jack  Hydrolic</v>
          </cell>
        </row>
        <row r="1599">
          <cell r="C1599" t="str">
            <v>Kapasitas</v>
          </cell>
          <cell r="G1599" t="str">
            <v>V1</v>
          </cell>
          <cell r="H1599" t="e">
            <v>#REF!</v>
          </cell>
          <cell r="I1599" t="str">
            <v>Ton</v>
          </cell>
        </row>
        <row r="1600">
          <cell r="C1600" t="str">
            <v>Faktor Efisiensi alat</v>
          </cell>
          <cell r="G1600" t="str">
            <v>Fa</v>
          </cell>
          <cell r="H1600">
            <v>1</v>
          </cell>
          <cell r="I1600" t="str">
            <v>-</v>
          </cell>
        </row>
        <row r="1601">
          <cell r="C1601" t="str">
            <v>Waktu siklus</v>
          </cell>
          <cell r="Q1601" t="str">
            <v xml:space="preserve">JUMLAH HARGA BAHAN   </v>
          </cell>
          <cell r="U1601">
            <v>16800000</v>
          </cell>
        </row>
        <row r="1602">
          <cell r="C1602" t="str">
            <v>- Waktu persiapan</v>
          </cell>
          <cell r="G1602" t="str">
            <v>T1</v>
          </cell>
          <cell r="H1602">
            <v>60</v>
          </cell>
          <cell r="I1602" t="str">
            <v>menit</v>
          </cell>
        </row>
        <row r="1603">
          <cell r="C1603" t="str">
            <v>- Waktu percobaan</v>
          </cell>
          <cell r="G1603" t="str">
            <v>T2</v>
          </cell>
          <cell r="H1603">
            <v>5760</v>
          </cell>
          <cell r="I1603" t="str">
            <v>menit</v>
          </cell>
          <cell r="L1603" t="str">
            <v>C.</v>
          </cell>
          <cell r="N1603" t="str">
            <v>PERALATAN</v>
          </cell>
        </row>
        <row r="1604">
          <cell r="G1604" t="str">
            <v>Ts1</v>
          </cell>
          <cell r="H1604">
            <v>5820</v>
          </cell>
          <cell r="I1604" t="str">
            <v>menit</v>
          </cell>
        </row>
        <row r="1605">
          <cell r="L1605" t="str">
            <v>1.</v>
          </cell>
          <cell r="N1605" t="str">
            <v>Jack Hydrolic</v>
          </cell>
          <cell r="P1605" t="str">
            <v>jam</v>
          </cell>
          <cell r="Q1605">
            <v>97</v>
          </cell>
          <cell r="R1605">
            <v>7500</v>
          </cell>
          <cell r="U1605">
            <v>727500</v>
          </cell>
        </row>
        <row r="1606">
          <cell r="L1606" t="str">
            <v>2.</v>
          </cell>
          <cell r="N1606" t="str">
            <v>Genser</v>
          </cell>
          <cell r="O1606" t="str">
            <v>(E12)</v>
          </cell>
          <cell r="P1606" t="str">
            <v>jam</v>
          </cell>
          <cell r="Q1606">
            <v>1</v>
          </cell>
          <cell r="R1606">
            <v>145466.38371471572</v>
          </cell>
          <cell r="U1606">
            <v>145466.38371471572</v>
          </cell>
        </row>
        <row r="1607">
          <cell r="C1607" t="str">
            <v>Koefisien Alat / Tiang</v>
          </cell>
          <cell r="G1607" t="str">
            <v>(E31)</v>
          </cell>
          <cell r="H1607">
            <v>97</v>
          </cell>
          <cell r="I1607" t="str">
            <v>Jam</v>
          </cell>
          <cell r="L1607" t="str">
            <v>3.</v>
          </cell>
          <cell r="N1607" t="str">
            <v>Welding Set</v>
          </cell>
          <cell r="O1607" t="str">
            <v>(E32)</v>
          </cell>
          <cell r="P1607" t="str">
            <v>jam</v>
          </cell>
          <cell r="Q1607">
            <v>1</v>
          </cell>
          <cell r="R1607">
            <v>42657.012729981259</v>
          </cell>
          <cell r="U1607">
            <v>42657.012729981259</v>
          </cell>
        </row>
        <row r="1608">
          <cell r="L1608" t="str">
            <v>4.</v>
          </cell>
          <cell r="N1608" t="str">
            <v>Alat Bantu</v>
          </cell>
          <cell r="P1608" t="str">
            <v>Ls</v>
          </cell>
          <cell r="Q1608">
            <v>1</v>
          </cell>
          <cell r="R1608">
            <v>75000</v>
          </cell>
          <cell r="U1608">
            <v>75000</v>
          </cell>
        </row>
        <row r="1609">
          <cell r="A1609" t="str">
            <v>2.b</v>
          </cell>
          <cell r="C1609" t="str">
            <v>GENSET</v>
          </cell>
          <cell r="E1609" t="str">
            <v>Selama persiapan</v>
          </cell>
        </row>
        <row r="1610">
          <cell r="C1610" t="str">
            <v>- Waktu persiapan</v>
          </cell>
          <cell r="G1610" t="str">
            <v>pj</v>
          </cell>
          <cell r="H1610">
            <v>60</v>
          </cell>
          <cell r="I1610" t="str">
            <v>menit</v>
          </cell>
        </row>
        <row r="1612">
          <cell r="C1612" t="str">
            <v>Koefisien Alat / M'</v>
          </cell>
          <cell r="H1612">
            <v>1</v>
          </cell>
          <cell r="I1612" t="str">
            <v>jam</v>
          </cell>
        </row>
        <row r="1613">
          <cell r="Q1613" t="str">
            <v xml:space="preserve">JUMLAH HARGA PERALATAN   </v>
          </cell>
          <cell r="U1613">
            <v>990623.39644469693</v>
          </cell>
        </row>
        <row r="1615">
          <cell r="L1615" t="str">
            <v>D.</v>
          </cell>
          <cell r="N1615" t="str">
            <v>JUMLAH HARGA TENAGA, BAHAN DAN PERALATAN  ( A + B + C )</v>
          </cell>
          <cell r="U1615">
            <v>20999480.539301839</v>
          </cell>
        </row>
        <row r="1616">
          <cell r="A1616" t="str">
            <v>2.c.</v>
          </cell>
          <cell r="C1616" t="str">
            <v>WELDING SET</v>
          </cell>
          <cell r="E1616" t="str">
            <v>Selama persiapan</v>
          </cell>
          <cell r="L1616" t="str">
            <v>E.</v>
          </cell>
          <cell r="N1616" t="str">
            <v>OVERHEAD &amp; PROFIT</v>
          </cell>
          <cell r="P1616">
            <v>10</v>
          </cell>
          <cell r="Q1616" t="str">
            <v>%  x  D</v>
          </cell>
          <cell r="U1616">
            <v>2099948.0539301839</v>
          </cell>
        </row>
        <row r="1617">
          <cell r="C1617" t="str">
            <v>- Waktu persiapan</v>
          </cell>
          <cell r="G1617" t="str">
            <v>pj</v>
          </cell>
          <cell r="H1617">
            <v>60</v>
          </cell>
          <cell r="I1617" t="str">
            <v>menit</v>
          </cell>
          <cell r="L1617" t="str">
            <v>F.</v>
          </cell>
          <cell r="N1617" t="str">
            <v>HARGA SATUAN PEKERJAAN  ( D + E )</v>
          </cell>
          <cell r="U1617">
            <v>23099428.593232021</v>
          </cell>
        </row>
        <row r="1618">
          <cell r="L1618" t="str">
            <v>Catatan :</v>
          </cell>
        </row>
        <row r="1619">
          <cell r="C1619" t="str">
            <v>Koefisien Alat / M'</v>
          </cell>
          <cell r="H1619">
            <v>1</v>
          </cell>
          <cell r="I1619" t="str">
            <v>jam</v>
          </cell>
          <cell r="L1619">
            <v>1</v>
          </cell>
          <cell r="N1619" t="str">
            <v>Satuan dapat berdasarkan atas jam operasi untuk Tenaga Kerja dan Peralatan, volume dan/atau ukuran</v>
          </cell>
        </row>
        <row r="1620">
          <cell r="N1620" t="str">
            <v>berat untuk bahan-bahan.</v>
          </cell>
        </row>
        <row r="1621">
          <cell r="L1621">
            <v>2</v>
          </cell>
          <cell r="N1621" t="str">
            <v>Kuantitas satuan adalah kuantitas setiap komponen untuk menyelesaikan satu satuan pekerjaan dari nomor</v>
          </cell>
        </row>
        <row r="1622">
          <cell r="N1622" t="str">
            <v>mata pembayaran harga satuan yang disampaikan peserta lelang tidak dapat diubah, kecuali persyaratan.</v>
          </cell>
        </row>
        <row r="1623">
          <cell r="N1623" t="str">
            <v>Ayat 13, 4 dari instruksi kepada Peserta Lelang.</v>
          </cell>
        </row>
        <row r="1624">
          <cell r="J1624" t="str">
            <v>Berlanjut ke hal. berikut.</v>
          </cell>
          <cell r="L1624">
            <v>3</v>
          </cell>
          <cell r="N1624" t="str">
            <v>Biaya satuan untuk peralatan sudah termasuk bahan bakar, bahan habis dipakai dan operator.</v>
          </cell>
        </row>
        <row r="1625">
          <cell r="A1625" t="str">
            <v>ITEM PEMBAYARAN NO.</v>
          </cell>
          <cell r="D1625" t="str">
            <v>:  7.6 (26)</v>
          </cell>
          <cell r="J1625" t="str">
            <v>Analisa EI-7619</v>
          </cell>
        </row>
        <row r="1626">
          <cell r="A1626" t="str">
            <v>JENIS PEKERJAAN</v>
          </cell>
          <cell r="D1626" t="str">
            <v>:  Pengujian Tiang &gt; Dia. 600 MM</v>
          </cell>
        </row>
        <row r="1627">
          <cell r="A1627" t="str">
            <v>SATUAN PEMBAYARAN</v>
          </cell>
          <cell r="D1627" t="str">
            <v>:  BUAH</v>
          </cell>
          <cell r="H1627" t="str">
            <v xml:space="preserve">        URAIAN ANALISA HARGA SATUAN</v>
          </cell>
        </row>
        <row r="1628">
          <cell r="J1628" t="str">
            <v>Lanjutan</v>
          </cell>
        </row>
        <row r="1630">
          <cell r="A1630" t="str">
            <v>No.</v>
          </cell>
          <cell r="C1630" t="str">
            <v>U R A I A N</v>
          </cell>
          <cell r="G1630" t="str">
            <v>KODE</v>
          </cell>
          <cell r="H1630" t="str">
            <v>KOEF.</v>
          </cell>
          <cell r="I1630" t="str">
            <v>SATUAN</v>
          </cell>
          <cell r="J1630" t="str">
            <v>KETERANGAN</v>
          </cell>
        </row>
        <row r="1633">
          <cell r="A1633" t="str">
            <v>2.b.</v>
          </cell>
          <cell r="C1633" t="str">
            <v>ALAT  BANTU</v>
          </cell>
        </row>
        <row r="1634">
          <cell r="C1634" t="str">
            <v xml:space="preserve">Diperlukan alat bantu kecil </v>
          </cell>
          <cell r="J1634" t="str">
            <v>Lumpsum</v>
          </cell>
        </row>
        <row r="1635">
          <cell r="C1635" t="str">
            <v>- Gauge (meteran untuk monitor pergerakan)</v>
          </cell>
        </row>
        <row r="1636">
          <cell r="C1636" t="str">
            <v>- Tenda dan alat kecil lainnya</v>
          </cell>
        </row>
        <row r="1638">
          <cell r="A1638" t="str">
            <v>3.</v>
          </cell>
          <cell r="C1638" t="str">
            <v>TENAGA</v>
          </cell>
        </row>
        <row r="1639">
          <cell r="C1639" t="str">
            <v>Untuk Persiapan/pemasangan baja struktur  :</v>
          </cell>
          <cell r="G1639" t="str">
            <v>Ts2</v>
          </cell>
          <cell r="H1639">
            <v>60</v>
          </cell>
          <cell r="I1639" t="str">
            <v>Menit</v>
          </cell>
        </row>
        <row r="1640">
          <cell r="D1640" t="str">
            <v>- Mandor</v>
          </cell>
          <cell r="G1640" t="str">
            <v>M</v>
          </cell>
          <cell r="H1640">
            <v>1</v>
          </cell>
          <cell r="I1640" t="str">
            <v>orang</v>
          </cell>
        </row>
        <row r="1641">
          <cell r="D1641" t="str">
            <v>- Tukang</v>
          </cell>
          <cell r="G1641" t="str">
            <v>T</v>
          </cell>
          <cell r="H1641">
            <v>2</v>
          </cell>
          <cell r="I1641" t="str">
            <v>orang</v>
          </cell>
        </row>
        <row r="1642">
          <cell r="D1642" t="str">
            <v>- Pekerja</v>
          </cell>
          <cell r="G1642" t="str">
            <v>P</v>
          </cell>
          <cell r="H1642">
            <v>6</v>
          </cell>
          <cell r="I1642" t="str">
            <v>orang</v>
          </cell>
        </row>
        <row r="1644">
          <cell r="C1644" t="str">
            <v>Koefisien Tenaga / Tiang   :</v>
          </cell>
        </row>
        <row r="1645">
          <cell r="D1645" t="str">
            <v>-  Mandor</v>
          </cell>
          <cell r="E1645" t="str">
            <v xml:space="preserve"> = M x Ts2 / 60</v>
          </cell>
          <cell r="G1645" t="str">
            <v>(L03)</v>
          </cell>
          <cell r="H1645">
            <v>1</v>
          </cell>
          <cell r="I1645" t="str">
            <v>jam</v>
          </cell>
        </row>
        <row r="1646">
          <cell r="D1646" t="str">
            <v>-  Tukang</v>
          </cell>
          <cell r="E1646" t="str">
            <v xml:space="preserve"> = T x Ts2 / 60</v>
          </cell>
          <cell r="G1646" t="str">
            <v>(L02)</v>
          </cell>
          <cell r="H1646">
            <v>2</v>
          </cell>
          <cell r="I1646" t="str">
            <v>jam</v>
          </cell>
        </row>
        <row r="1647">
          <cell r="D1647" t="str">
            <v>-  Pekerja</v>
          </cell>
          <cell r="E1647" t="str">
            <v xml:space="preserve"> = P x Ts2 / 60</v>
          </cell>
          <cell r="G1647" t="str">
            <v>(L01)</v>
          </cell>
          <cell r="H1647">
            <v>6</v>
          </cell>
          <cell r="I1647" t="str">
            <v>jam</v>
          </cell>
        </row>
        <row r="1649">
          <cell r="C1649" t="str">
            <v>Untuk Loading Test  :</v>
          </cell>
          <cell r="G1649" t="str">
            <v>Ts3</v>
          </cell>
          <cell r="H1649">
            <v>5760</v>
          </cell>
          <cell r="I1649" t="str">
            <v>Menit</v>
          </cell>
        </row>
        <row r="1650">
          <cell r="D1650" t="str">
            <v>- Mandor</v>
          </cell>
          <cell r="G1650" t="str">
            <v>M</v>
          </cell>
          <cell r="H1650">
            <v>1</v>
          </cell>
          <cell r="I1650" t="str">
            <v>orang</v>
          </cell>
        </row>
        <row r="1651">
          <cell r="D1651" t="str">
            <v>- Tukang</v>
          </cell>
          <cell r="G1651" t="str">
            <v>T</v>
          </cell>
          <cell r="H1651">
            <v>2</v>
          </cell>
          <cell r="I1651" t="str">
            <v>orang</v>
          </cell>
        </row>
        <row r="1652">
          <cell r="D1652" t="str">
            <v>- Pekerja</v>
          </cell>
          <cell r="G1652" t="str">
            <v>P</v>
          </cell>
          <cell r="H1652">
            <v>4</v>
          </cell>
          <cell r="I1652" t="str">
            <v>orang</v>
          </cell>
        </row>
        <row r="1654">
          <cell r="C1654" t="str">
            <v>Koefisien Tenaga / Tiang   :</v>
          </cell>
        </row>
        <row r="1655">
          <cell r="D1655" t="str">
            <v>-  Mandor</v>
          </cell>
          <cell r="E1655" t="str">
            <v xml:space="preserve"> = M x Ts3 / 60</v>
          </cell>
          <cell r="G1655" t="str">
            <v>(L03)</v>
          </cell>
          <cell r="H1655">
            <v>96</v>
          </cell>
          <cell r="I1655" t="str">
            <v>jam</v>
          </cell>
        </row>
        <row r="1656">
          <cell r="D1656" t="str">
            <v>-  Tukang</v>
          </cell>
          <cell r="E1656" t="str">
            <v xml:space="preserve"> = T x Ts3 / 60</v>
          </cell>
          <cell r="G1656" t="str">
            <v>(L02)</v>
          </cell>
          <cell r="H1656">
            <v>192</v>
          </cell>
          <cell r="I1656" t="str">
            <v>jam</v>
          </cell>
        </row>
        <row r="1657">
          <cell r="D1657" t="str">
            <v>-  Pekerja</v>
          </cell>
          <cell r="E1657" t="str">
            <v xml:space="preserve"> = P x Ts3 / 60</v>
          </cell>
          <cell r="G1657" t="str">
            <v>(L01)</v>
          </cell>
          <cell r="H1657">
            <v>384</v>
          </cell>
          <cell r="I1657" t="str">
            <v>jam</v>
          </cell>
        </row>
        <row r="1659">
          <cell r="C1659" t="str">
            <v>Total Koefisien Tenaga / Tiang   :</v>
          </cell>
        </row>
        <row r="1660">
          <cell r="D1660" t="str">
            <v>-  Mandor</v>
          </cell>
          <cell r="G1660" t="str">
            <v>(L03)</v>
          </cell>
          <cell r="H1660">
            <v>97</v>
          </cell>
          <cell r="I1660" t="str">
            <v>jam</v>
          </cell>
        </row>
        <row r="1661">
          <cell r="D1661" t="str">
            <v>-  Tukang</v>
          </cell>
          <cell r="G1661" t="str">
            <v>(L02)</v>
          </cell>
          <cell r="H1661">
            <v>194</v>
          </cell>
          <cell r="I1661" t="str">
            <v>jam</v>
          </cell>
        </row>
        <row r="1662">
          <cell r="D1662" t="str">
            <v>-  Pekerja</v>
          </cell>
          <cell r="G1662" t="str">
            <v>(L01)</v>
          </cell>
          <cell r="H1662">
            <v>390</v>
          </cell>
          <cell r="I1662" t="str">
            <v>jam</v>
          </cell>
        </row>
        <row r="1664">
          <cell r="A1664" t="str">
            <v>4.</v>
          </cell>
          <cell r="C1664" t="str">
            <v>HARGA DASAR SATUAN UPAH, BAHAN DAN ALAT</v>
          </cell>
        </row>
        <row r="1665">
          <cell r="C1665" t="str">
            <v>Lihat lampiran.</v>
          </cell>
        </row>
        <row r="1668">
          <cell r="A1668" t="str">
            <v>5.</v>
          </cell>
          <cell r="C1668" t="str">
            <v>ANALISA HARGA SATUAN PEKERJAAN</v>
          </cell>
        </row>
        <row r="1669">
          <cell r="C1669" t="str">
            <v>Lihat perhitungan dalam LAMPIRAN 2 PENAWARAN</v>
          </cell>
        </row>
        <row r="1670">
          <cell r="C1670" t="str">
            <v>PEREKEMAN ANALISA MASING-MASING HARGA</v>
          </cell>
        </row>
        <row r="1671">
          <cell r="C1671" t="str">
            <v>SATUAN.</v>
          </cell>
        </row>
        <row r="1672">
          <cell r="C1672" t="str">
            <v>Didapat Harga Satuan Pekerjaan :</v>
          </cell>
        </row>
        <row r="1674">
          <cell r="C1674" t="str">
            <v xml:space="preserve">Rp.  </v>
          </cell>
          <cell r="D1674">
            <v>23099428.593232021</v>
          </cell>
          <cell r="E1674" t="str">
            <v xml:space="preserve"> / Tiang</v>
          </cell>
        </row>
        <row r="1677">
          <cell r="A1677" t="str">
            <v>6.</v>
          </cell>
          <cell r="C1677" t="str">
            <v>MASA PELAKSANAAN YANG DIPERLUKAN</v>
          </cell>
        </row>
        <row r="1678">
          <cell r="C1678" t="str">
            <v>Masa Pelaksanaan :</v>
          </cell>
          <cell r="D1678" t="str">
            <v>. . . . . . . . . . . .</v>
          </cell>
        </row>
        <row r="1680">
          <cell r="A1680" t="str">
            <v>7.</v>
          </cell>
          <cell r="C1680" t="str">
            <v>VOLUME PEKERJAAN YANG DIPERLUKAN</v>
          </cell>
        </row>
        <row r="1681">
          <cell r="C1681" t="str">
            <v>Volume pekerjaan  :</v>
          </cell>
          <cell r="D1681">
            <v>0</v>
          </cell>
          <cell r="E1681" t="str">
            <v>Tiang</v>
          </cell>
        </row>
        <row r="1684">
          <cell r="A1684" t="str">
            <v>ITEM PEMBAYARAN NO.</v>
          </cell>
          <cell r="D1684" t="str">
            <v>:  7.9</v>
          </cell>
          <cell r="J1684" t="str">
            <v>Analisa LI-79</v>
          </cell>
          <cell r="T1684" t="str">
            <v>Analisa LI-79</v>
          </cell>
        </row>
        <row r="1685">
          <cell r="A1685" t="str">
            <v>JENIS PEKERJAAN</v>
          </cell>
          <cell r="D1685" t="str">
            <v>:  Pasangan Batu (manual)</v>
          </cell>
        </row>
        <row r="1686">
          <cell r="A1686" t="str">
            <v>SATUAN PEMBAYARAN</v>
          </cell>
          <cell r="D1686" t="str">
            <v>:  M3</v>
          </cell>
          <cell r="H1686" t="str">
            <v xml:space="preserve">        URAIAN ANALISA HARGA SATUAN</v>
          </cell>
          <cell r="L1686" t="str">
            <v>LAMPIRAN 2 PENAWARAN</v>
          </cell>
        </row>
        <row r="1687">
          <cell r="L1687" t="str">
            <v>ANALISA HARGA SATUAN MATA PEMBAYARAN UTAMA</v>
          </cell>
        </row>
        <row r="1688">
          <cell r="L1688" t="str">
            <v xml:space="preserve">                                                                                                            </v>
          </cell>
        </row>
        <row r="1689">
          <cell r="A1689" t="str">
            <v>No.</v>
          </cell>
          <cell r="C1689" t="str">
            <v>U R A I A N</v>
          </cell>
          <cell r="G1689" t="str">
            <v>KODE</v>
          </cell>
          <cell r="H1689" t="str">
            <v>KOEF.</v>
          </cell>
          <cell r="I1689" t="str">
            <v>SATUAN</v>
          </cell>
          <cell r="J1689" t="str">
            <v>KETERANGAN</v>
          </cell>
        </row>
        <row r="1691">
          <cell r="L1691" t="str">
            <v>NAMA PENAWAR</v>
          </cell>
          <cell r="O1691" t="str">
            <v>: PT. Mitra Perdana</v>
          </cell>
        </row>
        <row r="1692">
          <cell r="A1692" t="str">
            <v>I.</v>
          </cell>
          <cell r="C1692" t="str">
            <v>ASUMSI</v>
          </cell>
          <cell r="L1692" t="str">
            <v>NAMA PAKET/NO.PAKET</v>
          </cell>
          <cell r="O1692" t="str">
            <v>: Pembangunan Jalan Lipat Kajang - Lae Paris (P.026)/BANG-07C</v>
          </cell>
        </row>
        <row r="1693">
          <cell r="A1693">
            <v>1</v>
          </cell>
          <cell r="C1693" t="str">
            <v>Menggunakan buruh (cara manual)</v>
          </cell>
          <cell r="L1693" t="str">
            <v>NO. MATA PEMBAYARAN</v>
          </cell>
          <cell r="O1693" t="str">
            <v>:  7.9</v>
          </cell>
        </row>
        <row r="1694">
          <cell r="A1694">
            <v>2</v>
          </cell>
          <cell r="C1694" t="str">
            <v>Lokasi pekerjaan : sepanjang jalan</v>
          </cell>
          <cell r="L1694" t="str">
            <v>JENIS PEKERJAAN</v>
          </cell>
          <cell r="O1694" t="str">
            <v>:  Pasangan Batu (manual)</v>
          </cell>
        </row>
        <row r="1695">
          <cell r="A1695">
            <v>3</v>
          </cell>
          <cell r="C1695" t="str">
            <v>Bahan dasar (batu, pasir dan semen) diterima</v>
          </cell>
          <cell r="L1695" t="str">
            <v>SATUAN PEMBAYARAN</v>
          </cell>
          <cell r="O1695" t="str">
            <v>:  M3</v>
          </cell>
        </row>
        <row r="1696">
          <cell r="C1696" t="str">
            <v>seluruhnya di lokasi pekerjaan</v>
          </cell>
          <cell r="L1696" t="str">
            <v>KUANTITAS PEKERJAAN =</v>
          </cell>
          <cell r="O1696">
            <v>796.5</v>
          </cell>
        </row>
        <row r="1697">
          <cell r="A1697">
            <v>4</v>
          </cell>
          <cell r="C1697" t="str">
            <v>Jarak rata-rata Base camp ke lokasi pekerjaan</v>
          </cell>
          <cell r="G1697" t="str">
            <v>L</v>
          </cell>
          <cell r="H1697">
            <v>23.5</v>
          </cell>
          <cell r="I1697" t="str">
            <v>KM</v>
          </cell>
          <cell r="L1697" t="str">
            <v>PRODUKSI / HARI =</v>
          </cell>
          <cell r="O1697">
            <v>5</v>
          </cell>
        </row>
        <row r="1698">
          <cell r="A1698">
            <v>5</v>
          </cell>
          <cell r="C1698" t="str">
            <v>Jam kerja efektif per-hari</v>
          </cell>
          <cell r="G1698" t="str">
            <v>Tk</v>
          </cell>
          <cell r="H1698">
            <v>7</v>
          </cell>
          <cell r="I1698" t="str">
            <v>jam</v>
          </cell>
        </row>
        <row r="1699">
          <cell r="A1699">
            <v>6</v>
          </cell>
          <cell r="C1699" t="str">
            <v>Perbandingan Pasir &amp; Semen</v>
          </cell>
          <cell r="E1699" t="str">
            <v>: - Volume Semen</v>
          </cell>
          <cell r="G1699" t="str">
            <v>Sm</v>
          </cell>
          <cell r="H1699">
            <v>25</v>
          </cell>
          <cell r="I1699" t="str">
            <v>%</v>
          </cell>
          <cell r="J1699" t="str">
            <v xml:space="preserve"> Spec.</v>
          </cell>
        </row>
        <row r="1700">
          <cell r="E1700" t="str">
            <v>: - Volume Pasir</v>
          </cell>
          <cell r="G1700" t="str">
            <v>Ps</v>
          </cell>
          <cell r="H1700">
            <v>75</v>
          </cell>
          <cell r="I1700" t="str">
            <v>%</v>
          </cell>
          <cell r="J1700" t="str">
            <v xml:space="preserve"> Spec.</v>
          </cell>
          <cell r="Q1700" t="str">
            <v>PERKIRAAN</v>
          </cell>
          <cell r="R1700" t="str">
            <v>HARGA</v>
          </cell>
          <cell r="S1700" t="str">
            <v>JUMLAH</v>
          </cell>
        </row>
        <row r="1701">
          <cell r="A1701">
            <v>7</v>
          </cell>
          <cell r="C1701" t="str">
            <v>Perbandingan Batu &amp; Mortar  :</v>
          </cell>
          <cell r="L1701" t="str">
            <v>NO.</v>
          </cell>
          <cell r="N1701" t="str">
            <v>KOMPONEN</v>
          </cell>
          <cell r="P1701" t="str">
            <v>SATUAN</v>
          </cell>
          <cell r="Q1701" t="str">
            <v>KUANTITAS</v>
          </cell>
          <cell r="R1701" t="str">
            <v>SATUAN</v>
          </cell>
          <cell r="S1701" t="str">
            <v>HARGA</v>
          </cell>
        </row>
        <row r="1702">
          <cell r="C1702" t="str">
            <v>- Batu</v>
          </cell>
          <cell r="G1702" t="str">
            <v>Bt</v>
          </cell>
          <cell r="H1702">
            <v>65</v>
          </cell>
          <cell r="I1702" t="str">
            <v>%</v>
          </cell>
          <cell r="R1702" t="str">
            <v>(Rp.)</v>
          </cell>
          <cell r="S1702" t="str">
            <v>(Rp.)</v>
          </cell>
        </row>
        <row r="1703">
          <cell r="C1703" t="str">
            <v>- Mortar (campuran semen &amp; pasir)</v>
          </cell>
          <cell r="G1703" t="str">
            <v>Mr</v>
          </cell>
          <cell r="H1703">
            <v>35</v>
          </cell>
          <cell r="I1703" t="str">
            <v>%</v>
          </cell>
        </row>
        <row r="1704">
          <cell r="A1704">
            <v>8</v>
          </cell>
          <cell r="C1704" t="str">
            <v>Berat Jenis Bahan  :</v>
          </cell>
        </row>
        <row r="1705">
          <cell r="C1705" t="str">
            <v>- Pasangan Batu Dengan Mortar</v>
          </cell>
          <cell r="G1705" t="str">
            <v>D1</v>
          </cell>
          <cell r="H1705">
            <v>2.4</v>
          </cell>
          <cell r="I1705" t="str">
            <v>ton/M3</v>
          </cell>
          <cell r="L1705" t="str">
            <v>A.</v>
          </cell>
          <cell r="N1705" t="str">
            <v>TENAGA</v>
          </cell>
        </row>
        <row r="1706">
          <cell r="C1706" t="str">
            <v>- Batu</v>
          </cell>
          <cell r="G1706" t="str">
            <v>D2</v>
          </cell>
          <cell r="H1706">
            <v>1.65</v>
          </cell>
          <cell r="I1706" t="str">
            <v>ton/M3</v>
          </cell>
        </row>
        <row r="1707">
          <cell r="C1707" t="str">
            <v>- Adukan (mortar)</v>
          </cell>
          <cell r="G1707" t="str">
            <v>D3</v>
          </cell>
          <cell r="H1707">
            <v>1.8</v>
          </cell>
          <cell r="I1707" t="str">
            <v>ton/M3</v>
          </cell>
          <cell r="L1707" t="str">
            <v>1.</v>
          </cell>
          <cell r="N1707" t="str">
            <v>Pekerja Biasa</v>
          </cell>
          <cell r="O1707" t="str">
            <v>(L01)</v>
          </cell>
          <cell r="P1707" t="str">
            <v>jam</v>
          </cell>
          <cell r="Q1707">
            <v>16.8</v>
          </cell>
          <cell r="R1707">
            <v>3928.5714285714284</v>
          </cell>
          <cell r="U1707">
            <v>66000</v>
          </cell>
        </row>
        <row r="1708">
          <cell r="C1708" t="str">
            <v>- Pasir</v>
          </cell>
          <cell r="G1708" t="str">
            <v>D4</v>
          </cell>
          <cell r="H1708">
            <v>1.5999999999999999</v>
          </cell>
          <cell r="I1708" t="str">
            <v>ton/M3</v>
          </cell>
          <cell r="L1708" t="str">
            <v>2.</v>
          </cell>
          <cell r="N1708" t="str">
            <v>Tukang</v>
          </cell>
          <cell r="O1708" t="str">
            <v>(L02)</v>
          </cell>
          <cell r="P1708" t="str">
            <v>jam</v>
          </cell>
          <cell r="Q1708">
            <v>4.2</v>
          </cell>
          <cell r="R1708">
            <v>5928.5714285714284</v>
          </cell>
          <cell r="U1708">
            <v>24900</v>
          </cell>
        </row>
        <row r="1709">
          <cell r="C1709" t="str">
            <v>- Semen Portland</v>
          </cell>
          <cell r="G1709" t="str">
            <v>D5</v>
          </cell>
          <cell r="H1709">
            <v>1.25</v>
          </cell>
          <cell r="I1709" t="str">
            <v>ton/M3</v>
          </cell>
          <cell r="L1709" t="str">
            <v>3.</v>
          </cell>
          <cell r="N1709" t="str">
            <v>Mandor</v>
          </cell>
          <cell r="O1709" t="str">
            <v>(L03)</v>
          </cell>
          <cell r="P1709" t="str">
            <v>jam</v>
          </cell>
          <cell r="Q1709">
            <v>1.4</v>
          </cell>
          <cell r="R1709">
            <v>5428.5714285714284</v>
          </cell>
          <cell r="U1709">
            <v>7599.9999999999991</v>
          </cell>
        </row>
        <row r="1711">
          <cell r="A1711" t="str">
            <v>II.</v>
          </cell>
          <cell r="C1711" t="str">
            <v>URUTAN KERJA</v>
          </cell>
          <cell r="Q1711" t="str">
            <v xml:space="preserve">JUMLAH HARGA TENAGA   </v>
          </cell>
          <cell r="U1711">
            <v>98500</v>
          </cell>
        </row>
        <row r="1712">
          <cell r="A1712">
            <v>1</v>
          </cell>
          <cell r="C1712" t="str">
            <v>Semen, pasir dan air dicampur dan diaduk menjadi</v>
          </cell>
        </row>
        <row r="1713">
          <cell r="C1713" t="str">
            <v>mortar dengan menggunakan alat bantu</v>
          </cell>
          <cell r="L1713" t="str">
            <v>B.</v>
          </cell>
          <cell r="N1713" t="str">
            <v>BAHAN</v>
          </cell>
        </row>
        <row r="1714">
          <cell r="A1714">
            <v>2</v>
          </cell>
          <cell r="C1714" t="str">
            <v>Batu dibersihkan dan dibasahi seluruh permukaannya</v>
          </cell>
        </row>
        <row r="1715">
          <cell r="C1715" t="str">
            <v>sebelum dipasang</v>
          </cell>
          <cell r="L1715" t="str">
            <v>1.</v>
          </cell>
          <cell r="N1715" t="str">
            <v>Batu Kali</v>
          </cell>
          <cell r="O1715" t="str">
            <v>(M02)</v>
          </cell>
          <cell r="P1715" t="str">
            <v>M3</v>
          </cell>
          <cell r="Q1715">
            <v>1.1345454545454547</v>
          </cell>
          <cell r="R1715">
            <v>84000</v>
          </cell>
          <cell r="U1715">
            <v>95301.818181818206</v>
          </cell>
        </row>
        <row r="1716">
          <cell r="A1716">
            <v>3</v>
          </cell>
          <cell r="C1716" t="str">
            <v>Penyelesaian dan perapihan setelah pemasangan</v>
          </cell>
          <cell r="L1716" t="str">
            <v>2.</v>
          </cell>
          <cell r="N1716" t="str">
            <v>Semen (PC)</v>
          </cell>
          <cell r="O1716" t="str">
            <v>(M12)</v>
          </cell>
          <cell r="P1716" t="str">
            <v>zak</v>
          </cell>
          <cell r="Q1716">
            <v>153</v>
          </cell>
          <cell r="R1716">
            <v>775</v>
          </cell>
          <cell r="U1716">
            <v>118575</v>
          </cell>
        </row>
        <row r="1717">
          <cell r="L1717" t="str">
            <v>3.</v>
          </cell>
          <cell r="N1717" t="str">
            <v>Pasir</v>
          </cell>
          <cell r="O1717" t="str">
            <v>(M01)</v>
          </cell>
          <cell r="P1717" t="str">
            <v>M3</v>
          </cell>
          <cell r="Q1717">
            <v>0.41343750000000007</v>
          </cell>
          <cell r="R1717">
            <v>60000</v>
          </cell>
          <cell r="U1717">
            <v>24806.250000000004</v>
          </cell>
        </row>
        <row r="1718">
          <cell r="A1718" t="str">
            <v>III.</v>
          </cell>
          <cell r="C1718" t="str">
            <v>PEMAKAIAN BAHAN, ALAT DAN TENAGA</v>
          </cell>
        </row>
        <row r="1720">
          <cell r="A1720" t="str">
            <v xml:space="preserve">   1.</v>
          </cell>
          <cell r="C1720" t="str">
            <v>BAHAN</v>
          </cell>
        </row>
        <row r="1721">
          <cell r="A1721" t="str">
            <v>1.a.</v>
          </cell>
          <cell r="C1721" t="str">
            <v>Batu     -----&gt;</v>
          </cell>
          <cell r="D1721" t="str">
            <v>{(Bt x D1 x 1 M3) : D2} x 1.20</v>
          </cell>
          <cell r="G1721" t="str">
            <v>(M02)</v>
          </cell>
          <cell r="H1721">
            <v>1.1345454545454547</v>
          </cell>
          <cell r="I1721" t="str">
            <v>M3</v>
          </cell>
          <cell r="J1721" t="str">
            <v xml:space="preserve"> Lepas</v>
          </cell>
          <cell r="Q1721" t="str">
            <v xml:space="preserve">JUMLAH HARGA BAHAN   </v>
          </cell>
          <cell r="U1721">
            <v>238683.06818181821</v>
          </cell>
        </row>
        <row r="1722">
          <cell r="A1722" t="str">
            <v>1.b.</v>
          </cell>
          <cell r="C1722" t="str">
            <v>Semen    ----&gt;</v>
          </cell>
          <cell r="D1722" t="str">
            <v>Sm x {(Mr x D1 x 1 M3} : D3} x 1.05</v>
          </cell>
          <cell r="G1722" t="str">
            <v>(M12)</v>
          </cell>
          <cell r="H1722">
            <v>0.1225</v>
          </cell>
          <cell r="I1722" t="str">
            <v>M3</v>
          </cell>
        </row>
        <row r="1723">
          <cell r="D1723" t="str">
            <v>x {D5 x (1000)}</v>
          </cell>
          <cell r="G1723" t="str">
            <v>(M12)</v>
          </cell>
          <cell r="H1723">
            <v>153</v>
          </cell>
          <cell r="I1723" t="str">
            <v>Kg</v>
          </cell>
          <cell r="L1723" t="str">
            <v>C.</v>
          </cell>
          <cell r="N1723" t="str">
            <v>PERALATAN</v>
          </cell>
        </row>
        <row r="1724">
          <cell r="A1724" t="str">
            <v>1.c.</v>
          </cell>
          <cell r="C1724" t="str">
            <v>Pasir    -----&gt;</v>
          </cell>
          <cell r="D1724" t="str">
            <v>Ps x {(Mr x D1 x 1 M3) : D4} x 1.05</v>
          </cell>
          <cell r="G1724" t="str">
            <v>(M01)</v>
          </cell>
          <cell r="H1724">
            <v>0.41343750000000007</v>
          </cell>
          <cell r="I1724" t="str">
            <v>M3</v>
          </cell>
        </row>
        <row r="1725">
          <cell r="L1725" t="str">
            <v>1.</v>
          </cell>
          <cell r="N1725" t="str">
            <v>Alat Bantu</v>
          </cell>
          <cell r="P1725" t="str">
            <v>Ls</v>
          </cell>
          <cell r="Q1725">
            <v>1</v>
          </cell>
          <cell r="R1725">
            <v>500</v>
          </cell>
          <cell r="U1725">
            <v>500</v>
          </cell>
        </row>
        <row r="1726">
          <cell r="A1726" t="str">
            <v>2.</v>
          </cell>
          <cell r="C1726" t="str">
            <v>ALAT</v>
          </cell>
        </row>
        <row r="1727">
          <cell r="A1727" t="str">
            <v>2.a.</v>
          </cell>
          <cell r="C1727" t="str">
            <v>ALAT BANTU</v>
          </cell>
        </row>
        <row r="1728">
          <cell r="C1728" t="str">
            <v>Diperlukan  :</v>
          </cell>
        </row>
        <row r="1729">
          <cell r="C1729" t="str">
            <v>- Sekop</v>
          </cell>
          <cell r="D1729" t="str">
            <v>=  4  buah</v>
          </cell>
        </row>
        <row r="1730">
          <cell r="C1730" t="str">
            <v>- Pacul</v>
          </cell>
          <cell r="D1730" t="str">
            <v>=  4  buah</v>
          </cell>
        </row>
        <row r="1731">
          <cell r="C1731" t="str">
            <v>- Sendok Semen</v>
          </cell>
          <cell r="D1731" t="str">
            <v>=  4  buah</v>
          </cell>
        </row>
        <row r="1732">
          <cell r="C1732" t="str">
            <v>- Ember Cor</v>
          </cell>
          <cell r="D1732" t="str">
            <v>=  4  buah</v>
          </cell>
        </row>
        <row r="1733">
          <cell r="C1733" t="str">
            <v>- Gerobak Dorong</v>
          </cell>
          <cell r="D1733" t="str">
            <v>=  2  buah</v>
          </cell>
          <cell r="Q1733" t="str">
            <v xml:space="preserve">JUMLAH HARGA PERALATAN   </v>
          </cell>
          <cell r="U1733">
            <v>500</v>
          </cell>
        </row>
        <row r="1735">
          <cell r="A1735" t="str">
            <v>3.</v>
          </cell>
          <cell r="C1735" t="str">
            <v>TENAGA</v>
          </cell>
          <cell r="L1735" t="str">
            <v>D.</v>
          </cell>
          <cell r="N1735" t="str">
            <v>JUMLAH HARGA TENAGA, BAHAN DAN PERALATAN  ( A + B + C )</v>
          </cell>
          <cell r="U1735">
            <v>337683.06818181823</v>
          </cell>
        </row>
        <row r="1736">
          <cell r="C1736" t="str">
            <v>Produksi Pasangan Batu dalam 1 hari</v>
          </cell>
          <cell r="G1736" t="str">
            <v>Qt</v>
          </cell>
          <cell r="H1736">
            <v>5</v>
          </cell>
          <cell r="I1736" t="str">
            <v>M3</v>
          </cell>
          <cell r="L1736" t="str">
            <v>E.</v>
          </cell>
          <cell r="N1736" t="str">
            <v>OVERHEAD &amp; PROFIT</v>
          </cell>
          <cell r="P1736">
            <v>10</v>
          </cell>
          <cell r="Q1736" t="str">
            <v>%  x  D</v>
          </cell>
          <cell r="U1736">
            <v>33768.306818181823</v>
          </cell>
        </row>
        <row r="1737">
          <cell r="L1737" t="str">
            <v>F.</v>
          </cell>
          <cell r="N1737" t="str">
            <v>HARGA SATUAN PEKERJAAN  ( D + E )</v>
          </cell>
          <cell r="U1737">
            <v>371451.37500000006</v>
          </cell>
        </row>
        <row r="1738">
          <cell r="C1738" t="str">
            <v>Kebutuhan tenaga :</v>
          </cell>
          <cell r="D1738" t="str">
            <v>- Mandor</v>
          </cell>
          <cell r="G1738" t="str">
            <v>M</v>
          </cell>
          <cell r="H1738">
            <v>1</v>
          </cell>
          <cell r="I1738" t="str">
            <v>orang</v>
          </cell>
          <cell r="L1738" t="str">
            <v>Catatan :</v>
          </cell>
        </row>
        <row r="1739">
          <cell r="D1739" t="str">
            <v>- Tukang Batu</v>
          </cell>
          <cell r="G1739" t="str">
            <v>Tb</v>
          </cell>
          <cell r="H1739">
            <v>3</v>
          </cell>
          <cell r="I1739" t="str">
            <v>orang</v>
          </cell>
          <cell r="L1739">
            <v>1</v>
          </cell>
          <cell r="N1739" t="str">
            <v>Satuan dapat berdasarkan atas jam operasi untuk Tenaga Kerja dan Peralatan, volume dan/atau ukuran</v>
          </cell>
        </row>
        <row r="1740">
          <cell r="D1740" t="str">
            <v>- Pekerja</v>
          </cell>
          <cell r="G1740" t="str">
            <v>P</v>
          </cell>
          <cell r="H1740">
            <v>12</v>
          </cell>
          <cell r="I1740" t="str">
            <v>orang</v>
          </cell>
          <cell r="N1740" t="str">
            <v>berat untuk bahan-bahan.</v>
          </cell>
        </row>
        <row r="1741">
          <cell r="L1741">
            <v>2</v>
          </cell>
          <cell r="N1741" t="str">
            <v>Kuantitas satuan adalah kuantitas setiap komponen untuk menyelesaikan satu satuan pekerjaan dari nomor</v>
          </cell>
        </row>
        <row r="1742">
          <cell r="N1742" t="str">
            <v>mata pembayaran harga satuan yang disampaikan peserta lelang tidak dapat diubah, kecuali persyaratan.</v>
          </cell>
        </row>
        <row r="1743">
          <cell r="N1743" t="str">
            <v>Ayat 13, 4 dari instruksi kepada Peserta Lelang.</v>
          </cell>
        </row>
        <row r="1744">
          <cell r="J1744" t="str">
            <v>Berlanjut ke hal. berikut.</v>
          </cell>
          <cell r="L1744">
            <v>3</v>
          </cell>
          <cell r="N1744" t="str">
            <v>Biaya satuan untuk peralatan sudah termasuk bahan bakar, bahan habis dipakai dan operator.</v>
          </cell>
        </row>
        <row r="1745">
          <cell r="A1745" t="str">
            <v>ITEM PEMBAYARAN NO.</v>
          </cell>
          <cell r="D1745" t="str">
            <v>:  7.9</v>
          </cell>
          <cell r="J1745" t="str">
            <v>Analisa LI-79</v>
          </cell>
        </row>
        <row r="1746">
          <cell r="A1746" t="str">
            <v>JENIS PEKERJAAN</v>
          </cell>
          <cell r="D1746" t="str">
            <v>:  Pasangan Batu (manual)</v>
          </cell>
        </row>
        <row r="1747">
          <cell r="A1747" t="str">
            <v>SATUAN PEMBAYARAN</v>
          </cell>
          <cell r="D1747" t="str">
            <v>:  M3</v>
          </cell>
          <cell r="H1747" t="str">
            <v xml:space="preserve">        URAIAN ANALISA HARGA SATUAN</v>
          </cell>
        </row>
        <row r="1748">
          <cell r="J1748" t="str">
            <v>Lanjutan</v>
          </cell>
        </row>
        <row r="1750">
          <cell r="A1750" t="str">
            <v>No.</v>
          </cell>
          <cell r="C1750" t="str">
            <v>U R A I A N</v>
          </cell>
          <cell r="G1750" t="str">
            <v>KODE</v>
          </cell>
          <cell r="H1750" t="str">
            <v>KOEF.</v>
          </cell>
          <cell r="I1750" t="str">
            <v>SATUAN</v>
          </cell>
          <cell r="J1750" t="str">
            <v>KETERANGAN</v>
          </cell>
        </row>
        <row r="1754">
          <cell r="C1754" t="str">
            <v>Koefisien Tenaga / M3   :</v>
          </cell>
        </row>
        <row r="1755">
          <cell r="D1755" t="str">
            <v>-  Mandor</v>
          </cell>
          <cell r="E1755" t="str">
            <v>= (Tk x M) : Qt</v>
          </cell>
          <cell r="G1755" t="str">
            <v>(L03)</v>
          </cell>
          <cell r="H1755">
            <v>1.4</v>
          </cell>
          <cell r="I1755" t="str">
            <v>jam</v>
          </cell>
        </row>
        <row r="1756">
          <cell r="D1756" t="str">
            <v>-  Tukang</v>
          </cell>
          <cell r="E1756" t="str">
            <v>= (Tk x Tb) : Qt</v>
          </cell>
          <cell r="G1756" t="str">
            <v>(L02)</v>
          </cell>
          <cell r="H1756">
            <v>4.2</v>
          </cell>
          <cell r="I1756" t="str">
            <v>jam</v>
          </cell>
        </row>
        <row r="1757">
          <cell r="D1757" t="str">
            <v>-  Pekerja</v>
          </cell>
          <cell r="E1757" t="str">
            <v>= (Tk x P) : Qt</v>
          </cell>
          <cell r="G1757" t="str">
            <v>(L01)</v>
          </cell>
          <cell r="H1757">
            <v>16.8</v>
          </cell>
          <cell r="I1757" t="str">
            <v>jam</v>
          </cell>
        </row>
        <row r="1759">
          <cell r="A1759" t="str">
            <v>4.</v>
          </cell>
          <cell r="C1759" t="str">
            <v>HARGA DASAR SATUAN UPAH, BAHAN DAN ALAT</v>
          </cell>
        </row>
        <row r="1760">
          <cell r="C1760" t="str">
            <v>Lihat lampiran.</v>
          </cell>
        </row>
        <row r="1762">
          <cell r="A1762" t="str">
            <v>5.</v>
          </cell>
          <cell r="C1762" t="str">
            <v>ANALISA HARGA SATUAN PEKERJAAN</v>
          </cell>
        </row>
        <row r="1763">
          <cell r="C1763" t="str">
            <v>Lihat perhitungan dalam LAMPIRAN 2 PENAWARAN</v>
          </cell>
        </row>
        <row r="1764">
          <cell r="C1764" t="str">
            <v>PEREKEMAN ANALISA MASING-MASING HARGA</v>
          </cell>
        </row>
        <row r="1765">
          <cell r="C1765" t="str">
            <v>SATUAN.</v>
          </cell>
        </row>
        <row r="1766">
          <cell r="C1766" t="str">
            <v>Didapat Harga Satuan Pekerjaan :</v>
          </cell>
        </row>
        <row r="1768">
          <cell r="C1768" t="str">
            <v xml:space="preserve">Rp.  </v>
          </cell>
          <cell r="D1768">
            <v>371451.37500000006</v>
          </cell>
          <cell r="E1768" t="str">
            <v xml:space="preserve"> / M3</v>
          </cell>
        </row>
        <row r="1771">
          <cell r="A1771" t="str">
            <v>6.</v>
          </cell>
          <cell r="C1771" t="str">
            <v>MASA PELAKSANAAN YANG DIPERLUKAN</v>
          </cell>
        </row>
        <row r="1772">
          <cell r="C1772" t="str">
            <v>Masa Pelaksanaan :</v>
          </cell>
          <cell r="D1772" t="str">
            <v>. . . . . . . . . . . .</v>
          </cell>
        </row>
        <row r="1774">
          <cell r="A1774" t="str">
            <v>7.</v>
          </cell>
          <cell r="C1774" t="str">
            <v>VOLUME PEKERJAAN YANG DIPERLUKAN</v>
          </cell>
        </row>
        <row r="1775">
          <cell r="C1775" t="str">
            <v>Volume pekerjaan  :</v>
          </cell>
          <cell r="D1775">
            <v>0</v>
          </cell>
          <cell r="E1775" t="str">
            <v>M3</v>
          </cell>
        </row>
        <row r="1804">
          <cell r="A1804" t="str">
            <v>ITEM PEMBAYARAN NO.</v>
          </cell>
          <cell r="D1804" t="str">
            <v>:  7.9 (1)</v>
          </cell>
          <cell r="J1804" t="str">
            <v>Analisa EI-79</v>
          </cell>
          <cell r="T1804" t="str">
            <v>Analisa EI-79</v>
          </cell>
        </row>
        <row r="1805">
          <cell r="A1805" t="str">
            <v>JENIS PEKERJAAN</v>
          </cell>
          <cell r="D1805" t="str">
            <v>:  Pasangan Batu (mekanik)</v>
          </cell>
        </row>
        <row r="1806">
          <cell r="A1806" t="str">
            <v>SATUAN PEMBAYARAN</v>
          </cell>
          <cell r="D1806" t="str">
            <v>:  M3</v>
          </cell>
          <cell r="H1806" t="str">
            <v xml:space="preserve">        URAIAN ANALISA HARGA SATUAN</v>
          </cell>
          <cell r="L1806" t="str">
            <v>LAMPIRAN 2 PENAWARAN</v>
          </cell>
        </row>
        <row r="1807">
          <cell r="L1807" t="str">
            <v>ANALISA HARGA SATUAN MATA PEMBAYARAN UTAMA</v>
          </cell>
        </row>
        <row r="1808">
          <cell r="L1808" t="str">
            <v xml:space="preserve">                                                                                                            </v>
          </cell>
        </row>
        <row r="1809">
          <cell r="A1809" t="str">
            <v>No.</v>
          </cell>
          <cell r="C1809" t="str">
            <v>U R A I A N</v>
          </cell>
          <cell r="G1809" t="str">
            <v>KODE</v>
          </cell>
          <cell r="H1809" t="str">
            <v>KOEF.</v>
          </cell>
          <cell r="I1809" t="str">
            <v>SATUAN</v>
          </cell>
          <cell r="J1809" t="str">
            <v>KETERANGAN</v>
          </cell>
        </row>
        <row r="1811">
          <cell r="L1811" t="str">
            <v>NAMA PENAWAR</v>
          </cell>
          <cell r="O1811" t="str">
            <v>: PT. Mitra Perdana</v>
          </cell>
        </row>
        <row r="1812">
          <cell r="A1812" t="str">
            <v>I.</v>
          </cell>
          <cell r="C1812" t="str">
            <v>ASUMSI</v>
          </cell>
          <cell r="L1812" t="str">
            <v>NAMA PAKET/NO.PAKET</v>
          </cell>
          <cell r="O1812" t="str">
            <v>: Pembangunan Jalan Lipat Kajang - Lae Paris (P.026)/BANG-07C</v>
          </cell>
        </row>
        <row r="1813">
          <cell r="A1813">
            <v>1</v>
          </cell>
          <cell r="C1813" t="str">
            <v>Menggunakan alat (cara mekanik)</v>
          </cell>
          <cell r="L1813" t="str">
            <v>NO. MATA PEMBAYARAN</v>
          </cell>
          <cell r="O1813" t="str">
            <v>:  7.9 (1)</v>
          </cell>
        </row>
        <row r="1814">
          <cell r="A1814">
            <v>2</v>
          </cell>
          <cell r="C1814" t="str">
            <v>Lokasi pekerjaan : sepanjang jalan</v>
          </cell>
          <cell r="L1814" t="str">
            <v>JENIS PEKERJAAN</v>
          </cell>
          <cell r="O1814" t="str">
            <v>:  Pasangan Batu (mekanik)</v>
          </cell>
        </row>
        <row r="1815">
          <cell r="A1815">
            <v>3</v>
          </cell>
          <cell r="C1815" t="str">
            <v>Bahan dasar (batu, pasir dan semen) diterima</v>
          </cell>
          <cell r="L1815" t="str">
            <v>SATUAN PEMBAYARAN</v>
          </cell>
          <cell r="O1815" t="str">
            <v>:  M3</v>
          </cell>
        </row>
        <row r="1816">
          <cell r="C1816" t="str">
            <v>seluruhnya di lokasi pekerjaan</v>
          </cell>
          <cell r="L1816" t="str">
            <v>KUANTITAS PEKERJAAN =</v>
          </cell>
          <cell r="O1816">
            <v>7500</v>
          </cell>
        </row>
        <row r="1817">
          <cell r="A1817">
            <v>4</v>
          </cell>
          <cell r="C1817" t="str">
            <v>Jarak rata-rata Base camp ke lokasi pekerjaan</v>
          </cell>
          <cell r="G1817" t="str">
            <v>L</v>
          </cell>
          <cell r="H1817">
            <v>23.5</v>
          </cell>
          <cell r="I1817" t="str">
            <v>KM</v>
          </cell>
          <cell r="L1817" t="str">
            <v>PRODUKSI / JAM =</v>
          </cell>
          <cell r="O1817">
            <v>0</v>
          </cell>
        </row>
        <row r="1818">
          <cell r="A1818">
            <v>5</v>
          </cell>
          <cell r="C1818" t="str">
            <v>Jam kerja efektif per-hari</v>
          </cell>
          <cell r="G1818" t="str">
            <v>Tk</v>
          </cell>
          <cell r="H1818">
            <v>7</v>
          </cell>
          <cell r="I1818" t="str">
            <v>jam</v>
          </cell>
        </row>
        <row r="1819">
          <cell r="A1819">
            <v>6</v>
          </cell>
          <cell r="C1819" t="str">
            <v>Perbandingan Pasir &amp; Semen</v>
          </cell>
          <cell r="E1819" t="str">
            <v>: - Volume Semen</v>
          </cell>
          <cell r="G1819" t="str">
            <v>Sm</v>
          </cell>
          <cell r="H1819">
            <v>25</v>
          </cell>
          <cell r="I1819" t="str">
            <v>%</v>
          </cell>
          <cell r="J1819" t="str">
            <v xml:space="preserve"> Spec.</v>
          </cell>
        </row>
        <row r="1820">
          <cell r="E1820" t="str">
            <v>: - Volume Pasir</v>
          </cell>
          <cell r="G1820" t="str">
            <v>Ps</v>
          </cell>
          <cell r="H1820">
            <v>75</v>
          </cell>
          <cell r="I1820" t="str">
            <v>%</v>
          </cell>
          <cell r="J1820" t="str">
            <v xml:space="preserve"> Spec.</v>
          </cell>
          <cell r="Q1820" t="str">
            <v>PERKIRAAN</v>
          </cell>
          <cell r="R1820" t="str">
            <v>HARGA</v>
          </cell>
          <cell r="S1820" t="str">
            <v>JUMLAH</v>
          </cell>
        </row>
        <row r="1821">
          <cell r="A1821">
            <v>7</v>
          </cell>
          <cell r="C1821" t="str">
            <v>Perbandingan Batu &amp; Mortar  :</v>
          </cell>
          <cell r="L1821" t="str">
            <v>NO.</v>
          </cell>
          <cell r="N1821" t="str">
            <v>KOMPONEN</v>
          </cell>
          <cell r="P1821" t="str">
            <v>SATUAN</v>
          </cell>
          <cell r="Q1821" t="str">
            <v>KUANTITAS</v>
          </cell>
          <cell r="R1821" t="str">
            <v>SATUAN</v>
          </cell>
          <cell r="S1821" t="str">
            <v>HARGA</v>
          </cell>
        </row>
        <row r="1822">
          <cell r="C1822" t="str">
            <v>- Batu</v>
          </cell>
          <cell r="G1822" t="str">
            <v>Bt</v>
          </cell>
          <cell r="H1822">
            <v>65</v>
          </cell>
          <cell r="I1822" t="str">
            <v>%</v>
          </cell>
          <cell r="R1822" t="str">
            <v>(Rp.)</v>
          </cell>
          <cell r="S1822" t="str">
            <v>(Rp.)</v>
          </cell>
        </row>
        <row r="1823">
          <cell r="C1823" t="str">
            <v>- Mortar (campuran semen &amp; pasir)</v>
          </cell>
          <cell r="G1823" t="str">
            <v>Mr</v>
          </cell>
          <cell r="H1823">
            <v>35</v>
          </cell>
          <cell r="I1823" t="str">
            <v>%</v>
          </cell>
        </row>
        <row r="1824">
          <cell r="A1824">
            <v>8</v>
          </cell>
          <cell r="C1824" t="str">
            <v>Berat Jenis Bahan  :</v>
          </cell>
        </row>
        <row r="1825">
          <cell r="C1825" t="str">
            <v>- Pasangan Batu Dengan Mortar</v>
          </cell>
          <cell r="G1825" t="str">
            <v>D1</v>
          </cell>
          <cell r="H1825">
            <v>2.4</v>
          </cell>
          <cell r="I1825" t="str">
            <v>ton/M3</v>
          </cell>
          <cell r="L1825" t="str">
            <v>A.</v>
          </cell>
          <cell r="N1825" t="str">
            <v>TENAGA</v>
          </cell>
        </row>
        <row r="1826">
          <cell r="C1826" t="str">
            <v>- Batu</v>
          </cell>
          <cell r="G1826" t="str">
            <v>D2</v>
          </cell>
          <cell r="H1826">
            <v>1.65</v>
          </cell>
          <cell r="I1826" t="str">
            <v>ton/M3</v>
          </cell>
        </row>
        <row r="1827">
          <cell r="C1827" t="str">
            <v>- Adukan (mortar)</v>
          </cell>
          <cell r="G1827" t="str">
            <v>D3</v>
          </cell>
          <cell r="H1827">
            <v>1.8</v>
          </cell>
          <cell r="I1827" t="str">
            <v>ton/M3</v>
          </cell>
          <cell r="L1827" t="str">
            <v>1.</v>
          </cell>
          <cell r="N1827" t="str">
            <v>Pekerja Biasa</v>
          </cell>
          <cell r="O1827" t="str">
            <v>(L01)</v>
          </cell>
          <cell r="P1827" t="str">
            <v>jam</v>
          </cell>
          <cell r="Q1827">
            <v>7.0682730923694779</v>
          </cell>
          <cell r="R1827">
            <v>3928.5714285714284</v>
          </cell>
          <cell r="U1827">
            <v>27768.215720022949</v>
          </cell>
        </row>
        <row r="1828">
          <cell r="C1828" t="str">
            <v>- Pasir</v>
          </cell>
          <cell r="G1828" t="str">
            <v>D4</v>
          </cell>
          <cell r="H1828">
            <v>1.5999999999999999</v>
          </cell>
          <cell r="I1828" t="str">
            <v>ton/M3</v>
          </cell>
          <cell r="L1828" t="str">
            <v>2.</v>
          </cell>
          <cell r="N1828" t="str">
            <v>Tukang</v>
          </cell>
          <cell r="O1828" t="str">
            <v>(L02)</v>
          </cell>
          <cell r="P1828" t="str">
            <v>jam</v>
          </cell>
          <cell r="Q1828">
            <v>1.7670682730923695</v>
          </cell>
          <cell r="R1828">
            <v>5928.5714285714284</v>
          </cell>
          <cell r="U1828">
            <v>10476.190476190475</v>
          </cell>
        </row>
        <row r="1829">
          <cell r="C1829" t="str">
            <v>- Semen Portland</v>
          </cell>
          <cell r="G1829" t="str">
            <v>D5</v>
          </cell>
          <cell r="H1829">
            <v>1.25</v>
          </cell>
          <cell r="I1829" t="str">
            <v>ton/M3</v>
          </cell>
          <cell r="L1829" t="str">
            <v>3.</v>
          </cell>
          <cell r="N1829" t="str">
            <v>Mandor</v>
          </cell>
          <cell r="O1829" t="str">
            <v>(L03)</v>
          </cell>
          <cell r="P1829" t="str">
            <v>jam</v>
          </cell>
          <cell r="Q1829">
            <v>0.88353413654618473</v>
          </cell>
          <cell r="R1829">
            <v>5428.5714285714284</v>
          </cell>
          <cell r="U1829">
            <v>4796.3281698221454</v>
          </cell>
        </row>
        <row r="1831">
          <cell r="A1831" t="str">
            <v>II.</v>
          </cell>
          <cell r="C1831" t="str">
            <v>URUTAN KERJA</v>
          </cell>
          <cell r="Q1831" t="str">
            <v xml:space="preserve">JUMLAH HARGA TENAGA   </v>
          </cell>
          <cell r="U1831">
            <v>43040.734366035569</v>
          </cell>
        </row>
        <row r="1832">
          <cell r="A1832">
            <v>1</v>
          </cell>
          <cell r="C1832" t="str">
            <v>Semen, pasir dan air dicampur dan diaduk menjadi</v>
          </cell>
        </row>
        <row r="1833">
          <cell r="C1833" t="str">
            <v>mortar dengan menggunakan Concrete Mixer</v>
          </cell>
          <cell r="L1833" t="str">
            <v>B.</v>
          </cell>
          <cell r="N1833" t="str">
            <v>BAHAN</v>
          </cell>
        </row>
        <row r="1834">
          <cell r="A1834">
            <v>2</v>
          </cell>
          <cell r="C1834" t="str">
            <v>Batu dibersihkan dan dibasahi seluruh permukaannya</v>
          </cell>
        </row>
        <row r="1835">
          <cell r="C1835" t="str">
            <v>sebelum dipasang</v>
          </cell>
          <cell r="L1835" t="str">
            <v>1.</v>
          </cell>
          <cell r="N1835" t="str">
            <v>Batu Kali</v>
          </cell>
          <cell r="O1835" t="str">
            <v>(M02)</v>
          </cell>
          <cell r="P1835" t="str">
            <v>M3</v>
          </cell>
          <cell r="Q1835">
            <v>1.1345454545454547</v>
          </cell>
          <cell r="R1835">
            <v>84000</v>
          </cell>
          <cell r="U1835">
            <v>95301.818181818206</v>
          </cell>
        </row>
        <row r="1836">
          <cell r="A1836">
            <v>3</v>
          </cell>
          <cell r="C1836" t="str">
            <v>Penyelesaian dan perapihan setelah pemasangan</v>
          </cell>
          <cell r="L1836" t="str">
            <v>2.</v>
          </cell>
          <cell r="N1836" t="str">
            <v>Semen (PC)</v>
          </cell>
          <cell r="O1836" t="str">
            <v>(M12)</v>
          </cell>
          <cell r="P1836" t="str">
            <v>Kg</v>
          </cell>
          <cell r="Q1836">
            <v>153</v>
          </cell>
          <cell r="R1836">
            <v>775</v>
          </cell>
          <cell r="U1836">
            <v>118575</v>
          </cell>
        </row>
        <row r="1837">
          <cell r="L1837" t="str">
            <v>3.</v>
          </cell>
          <cell r="N1837" t="str">
            <v>Pasir</v>
          </cell>
          <cell r="O1837" t="str">
            <v>(M01)</v>
          </cell>
          <cell r="P1837" t="str">
            <v>M3</v>
          </cell>
          <cell r="Q1837">
            <v>0.41343750000000007</v>
          </cell>
          <cell r="R1837">
            <v>60000</v>
          </cell>
          <cell r="U1837">
            <v>24806.250000000004</v>
          </cell>
        </row>
        <row r="1838">
          <cell r="A1838" t="str">
            <v>III.</v>
          </cell>
          <cell r="C1838" t="str">
            <v>PEMAKAIAN BAHAN, ALAT DAN TENAGA</v>
          </cell>
        </row>
        <row r="1840">
          <cell r="A1840" t="str">
            <v xml:space="preserve">   1.</v>
          </cell>
          <cell r="C1840" t="str">
            <v>BAHAN</v>
          </cell>
        </row>
        <row r="1841">
          <cell r="A1841" t="str">
            <v>1.a.</v>
          </cell>
          <cell r="C1841" t="str">
            <v>Batu     -----&gt;</v>
          </cell>
          <cell r="D1841" t="str">
            <v>{(Bt x D1 x 1 M3) : D2} x 1.20</v>
          </cell>
          <cell r="G1841" t="str">
            <v>(M02)</v>
          </cell>
          <cell r="H1841">
            <v>1.1345454545454547</v>
          </cell>
          <cell r="I1841" t="str">
            <v>M3</v>
          </cell>
          <cell r="J1841" t="str">
            <v xml:space="preserve"> Lepas</v>
          </cell>
          <cell r="Q1841" t="str">
            <v xml:space="preserve">JUMLAH HARGA BAHAN   </v>
          </cell>
          <cell r="U1841">
            <v>238683.06818181821</v>
          </cell>
        </row>
        <row r="1842">
          <cell r="A1842" t="str">
            <v>1.b.</v>
          </cell>
          <cell r="C1842" t="str">
            <v>Semen    ----&gt;</v>
          </cell>
          <cell r="D1842" t="str">
            <v>Sm x {(Mr x D1 x 1 M3} : D3} x 1.05</v>
          </cell>
          <cell r="G1842" t="str">
            <v>(M12)</v>
          </cell>
          <cell r="H1842">
            <v>0.1225</v>
          </cell>
          <cell r="I1842" t="str">
            <v>M3</v>
          </cell>
        </row>
        <row r="1843">
          <cell r="D1843" t="str">
            <v>x {D5 x (1000)}</v>
          </cell>
          <cell r="G1843" t="str">
            <v>(M12)</v>
          </cell>
          <cell r="H1843">
            <v>153</v>
          </cell>
          <cell r="I1843" t="str">
            <v>Kg</v>
          </cell>
          <cell r="L1843" t="str">
            <v>C.</v>
          </cell>
          <cell r="N1843" t="str">
            <v>PERALATAN</v>
          </cell>
        </row>
        <row r="1844">
          <cell r="A1844" t="str">
            <v>1.c.</v>
          </cell>
          <cell r="C1844" t="str">
            <v>Pasir    -----&gt;</v>
          </cell>
          <cell r="D1844" t="str">
            <v>Ps x {(Mr x D1 x 1 M3) : D4} x 1.05</v>
          </cell>
          <cell r="G1844" t="str">
            <v>(M01)</v>
          </cell>
          <cell r="H1844">
            <v>0.41343750000000007</v>
          </cell>
          <cell r="I1844" t="str">
            <v>M3</v>
          </cell>
        </row>
        <row r="1845">
          <cell r="L1845" t="str">
            <v>1.</v>
          </cell>
          <cell r="N1845" t="str">
            <v>Conc. Mixer</v>
          </cell>
          <cell r="O1845" t="str">
            <v>(E06)</v>
          </cell>
          <cell r="P1845" t="str">
            <v>jam</v>
          </cell>
          <cell r="Q1845">
            <v>0.88353413654618473</v>
          </cell>
          <cell r="R1845">
            <v>32737.557845433257</v>
          </cell>
          <cell r="U1845">
            <v>28924.74990359565</v>
          </cell>
        </row>
        <row r="1846">
          <cell r="A1846" t="str">
            <v>2.</v>
          </cell>
          <cell r="C1846" t="str">
            <v>ALAT</v>
          </cell>
          <cell r="L1846" t="str">
            <v>2.</v>
          </cell>
          <cell r="N1846" t="str">
            <v>Water Tanker</v>
          </cell>
          <cell r="O1846" t="str">
            <v>(E23)</v>
          </cell>
          <cell r="P1846" t="str">
            <v>jam</v>
          </cell>
          <cell r="Q1846">
            <v>0.36867469879518072</v>
          </cell>
          <cell r="R1846">
            <v>103282.85552722917</v>
          </cell>
          <cell r="U1846">
            <v>38077.775652207383</v>
          </cell>
        </row>
        <row r="1847">
          <cell r="A1847" t="str">
            <v>2.a.</v>
          </cell>
          <cell r="C1847" t="str">
            <v>CONCRETE MIXER</v>
          </cell>
          <cell r="G1847" t="str">
            <v>(E06)</v>
          </cell>
          <cell r="L1847" t="str">
            <v>3.</v>
          </cell>
          <cell r="N1847" t="str">
            <v>Alat Bantu</v>
          </cell>
          <cell r="P1847" t="str">
            <v>Ls</v>
          </cell>
          <cell r="Q1847">
            <v>1</v>
          </cell>
          <cell r="R1847">
            <v>100</v>
          </cell>
          <cell r="U1847">
            <v>100</v>
          </cell>
        </row>
        <row r="1848">
          <cell r="C1848" t="str">
            <v>Kapasitas Alat</v>
          </cell>
          <cell r="G1848" t="str">
            <v>V</v>
          </cell>
          <cell r="H1848">
            <v>500</v>
          </cell>
          <cell r="I1848" t="str">
            <v>liter</v>
          </cell>
        </row>
        <row r="1849">
          <cell r="C1849" t="str">
            <v>Faktor Efisiensi Alat</v>
          </cell>
          <cell r="G1849" t="str">
            <v>Fa</v>
          </cell>
          <cell r="H1849">
            <v>0.83</v>
          </cell>
          <cell r="I1849" t="str">
            <v>-</v>
          </cell>
        </row>
        <row r="1850">
          <cell r="C1850" t="str">
            <v>Waktu siklus   :</v>
          </cell>
          <cell r="D1850" t="str">
            <v>(T1 + T2 + T3 + T4)</v>
          </cell>
          <cell r="G1850" t="str">
            <v>Ts</v>
          </cell>
        </row>
        <row r="1851">
          <cell r="C1851" t="str">
            <v>-  Memuat</v>
          </cell>
          <cell r="G1851" t="str">
            <v>T1</v>
          </cell>
          <cell r="H1851">
            <v>6</v>
          </cell>
          <cell r="I1851" t="str">
            <v>menit</v>
          </cell>
        </row>
        <row r="1852">
          <cell r="C1852" t="str">
            <v>-  Mengaduk</v>
          </cell>
          <cell r="G1852" t="str">
            <v>T2</v>
          </cell>
          <cell r="H1852">
            <v>4</v>
          </cell>
          <cell r="I1852" t="str">
            <v>menit</v>
          </cell>
        </row>
        <row r="1853">
          <cell r="C1853" t="str">
            <v>-  Menuang</v>
          </cell>
          <cell r="G1853" t="str">
            <v>T3</v>
          </cell>
          <cell r="H1853">
            <v>2</v>
          </cell>
          <cell r="I1853" t="str">
            <v>menit</v>
          </cell>
          <cell r="Q1853" t="str">
            <v xml:space="preserve">JUMLAH HARGA PERALATAN   </v>
          </cell>
          <cell r="U1853">
            <v>67102.525555803033</v>
          </cell>
        </row>
        <row r="1854">
          <cell r="C1854" t="str">
            <v>-  Tunggu, dll.</v>
          </cell>
          <cell r="G1854" t="str">
            <v>T4</v>
          </cell>
          <cell r="H1854">
            <v>10</v>
          </cell>
          <cell r="I1854" t="str">
            <v>menit</v>
          </cell>
        </row>
        <row r="1855">
          <cell r="G1855" t="str">
            <v>Ts</v>
          </cell>
          <cell r="H1855">
            <v>22</v>
          </cell>
          <cell r="I1855" t="str">
            <v>menit</v>
          </cell>
          <cell r="L1855" t="str">
            <v>D.</v>
          </cell>
          <cell r="N1855" t="str">
            <v>JUMLAH HARGA TENAGA, BAHAN DAN PERALATAN  ( A + B + C )</v>
          </cell>
          <cell r="U1855">
            <v>348826.32810365676</v>
          </cell>
        </row>
        <row r="1856">
          <cell r="L1856" t="str">
            <v>E.</v>
          </cell>
          <cell r="N1856" t="str">
            <v>OVERHEAD &amp; PROFIT</v>
          </cell>
          <cell r="P1856">
            <v>10</v>
          </cell>
          <cell r="Q1856" t="str">
            <v>%  x  D</v>
          </cell>
          <cell r="U1856">
            <v>34882.632810365678</v>
          </cell>
        </row>
        <row r="1857">
          <cell r="C1857" t="str">
            <v>Kap. Prod. / jam  =</v>
          </cell>
          <cell r="D1857" t="str">
            <v>V x Fa x 60</v>
          </cell>
          <cell r="G1857" t="str">
            <v>Q1</v>
          </cell>
          <cell r="H1857">
            <v>1.1318181818181818</v>
          </cell>
          <cell r="I1857" t="str">
            <v>M3</v>
          </cell>
          <cell r="L1857" t="str">
            <v>F.</v>
          </cell>
          <cell r="N1857" t="str">
            <v>HARGA SATUAN PEKERJAAN  ( D + E )</v>
          </cell>
          <cell r="U1857">
            <v>383708.96091402246</v>
          </cell>
        </row>
        <row r="1858">
          <cell r="D1858" t="str">
            <v>1000 x Ts</v>
          </cell>
          <cell r="L1858" t="str">
            <v>Catatan :</v>
          </cell>
        </row>
        <row r="1859">
          <cell r="L1859">
            <v>1</v>
          </cell>
          <cell r="N1859" t="str">
            <v>Satuan dapat berdasarkan atas jam operasi untuk Tenaga Kerja dan Peralatan, volume dan/atau ukuran</v>
          </cell>
        </row>
        <row r="1860">
          <cell r="C1860" t="str">
            <v>Koefisien Alat / M3</v>
          </cell>
          <cell r="D1860" t="str">
            <v xml:space="preserve">  =   1  :  Q1</v>
          </cell>
          <cell r="G1860" t="str">
            <v>(E06)</v>
          </cell>
          <cell r="H1860">
            <v>0.88353413654618473</v>
          </cell>
          <cell r="I1860" t="str">
            <v>jam</v>
          </cell>
          <cell r="N1860" t="str">
            <v>berat untuk bahan-bahan.</v>
          </cell>
        </row>
        <row r="1861">
          <cell r="L1861">
            <v>2</v>
          </cell>
          <cell r="N1861" t="str">
            <v>Kuantitas satuan adalah kuantitas setiap komponen untuk menyelesaikan satu satuan pekerjaan dari nomor</v>
          </cell>
        </row>
        <row r="1862">
          <cell r="N1862" t="str">
            <v>mata pembayaran harga satuan yang disampaikan peserta lelang tidak dapat diubah, kecuali persyaratan.</v>
          </cell>
        </row>
        <row r="1863">
          <cell r="N1863" t="str">
            <v>Ayat 13, 4 dari instruksi kepada Peserta Lelang.</v>
          </cell>
        </row>
        <row r="1864">
          <cell r="J1864" t="str">
            <v>Berlanjut ke hal. berikut.</v>
          </cell>
          <cell r="L1864">
            <v>3</v>
          </cell>
          <cell r="N1864" t="str">
            <v>Biaya satuan untuk peralatan sudah termasuk bahan bakar, bahan habis dipakai dan operator.</v>
          </cell>
        </row>
        <row r="1865">
          <cell r="A1865" t="str">
            <v>ITEM PEMBAYARAN NO.</v>
          </cell>
          <cell r="D1865" t="str">
            <v>:  7.9 (1)</v>
          </cell>
          <cell r="J1865" t="str">
            <v>Analisa EI-79</v>
          </cell>
        </row>
        <row r="1866">
          <cell r="A1866" t="str">
            <v>JENIS PEKERJAAN</v>
          </cell>
          <cell r="D1866" t="str">
            <v>:  Pasangan Batu (mekanik)</v>
          </cell>
        </row>
        <row r="1867">
          <cell r="A1867" t="str">
            <v>SATUAN PEMBAYARAN</v>
          </cell>
          <cell r="D1867" t="str">
            <v>:  M3</v>
          </cell>
          <cell r="H1867" t="str">
            <v xml:space="preserve">        URAIAN ANALISA HARGA SATUAN</v>
          </cell>
        </row>
        <row r="1868">
          <cell r="J1868" t="str">
            <v>Lanjutan</v>
          </cell>
        </row>
        <row r="1870">
          <cell r="A1870" t="str">
            <v>No.</v>
          </cell>
          <cell r="C1870" t="str">
            <v>U R A I A N</v>
          </cell>
          <cell r="G1870" t="str">
            <v>KODE</v>
          </cell>
          <cell r="H1870" t="str">
            <v>KOEF.</v>
          </cell>
          <cell r="I1870" t="str">
            <v>SATUAN</v>
          </cell>
          <cell r="J1870" t="str">
            <v>KETERANGAN</v>
          </cell>
        </row>
        <row r="1873">
          <cell r="A1873" t="str">
            <v>2.b.</v>
          </cell>
          <cell r="C1873" t="str">
            <v>WATER TANK TRUCK</v>
          </cell>
          <cell r="G1873" t="str">
            <v>(E23)</v>
          </cell>
        </row>
        <row r="1874">
          <cell r="C1874" t="str">
            <v>Volume Tanki Air</v>
          </cell>
          <cell r="G1874" t="str">
            <v>V</v>
          </cell>
          <cell r="H1874">
            <v>4</v>
          </cell>
          <cell r="I1874" t="str">
            <v>M3</v>
          </cell>
        </row>
        <row r="1875">
          <cell r="C1875" t="str">
            <v>Kebutuhan air / M3 pasangan batu</v>
          </cell>
          <cell r="G1875" t="str">
            <v>Wc</v>
          </cell>
          <cell r="H1875">
            <v>2.448</v>
          </cell>
          <cell r="I1875" t="str">
            <v>M3</v>
          </cell>
        </row>
        <row r="1876">
          <cell r="C1876" t="str">
            <v>Faktor Efiesiensi Alat</v>
          </cell>
          <cell r="G1876" t="str">
            <v>Fa</v>
          </cell>
          <cell r="H1876">
            <v>0.83</v>
          </cell>
          <cell r="I1876" t="str">
            <v>-</v>
          </cell>
        </row>
        <row r="1877">
          <cell r="C1877" t="str">
            <v>Pengisian Tanki / jam</v>
          </cell>
          <cell r="G1877" t="str">
            <v>n</v>
          </cell>
          <cell r="H1877">
            <v>2</v>
          </cell>
          <cell r="I1877" t="str">
            <v>kali</v>
          </cell>
        </row>
        <row r="1879">
          <cell r="C1879" t="str">
            <v>Kap. Prod. / jam  =</v>
          </cell>
          <cell r="D1879" t="str">
            <v>V x Fa x n</v>
          </cell>
          <cell r="G1879" t="str">
            <v>Q2</v>
          </cell>
          <cell r="H1879">
            <v>2.7124183006535949</v>
          </cell>
          <cell r="I1879" t="str">
            <v>M3</v>
          </cell>
        </row>
        <row r="1880">
          <cell r="D1880" t="str">
            <v>Wc</v>
          </cell>
        </row>
        <row r="1882">
          <cell r="C1882" t="str">
            <v>Koefisien Alat / M3</v>
          </cell>
          <cell r="D1882" t="str">
            <v xml:space="preserve">  =   1  :  Q2</v>
          </cell>
          <cell r="G1882" t="str">
            <v>(E23)</v>
          </cell>
          <cell r="H1882">
            <v>0.36867469879518072</v>
          </cell>
          <cell r="I1882" t="str">
            <v>jam</v>
          </cell>
        </row>
        <row r="1884">
          <cell r="A1884" t="str">
            <v>2.c.</v>
          </cell>
          <cell r="C1884" t="str">
            <v>ALAT BANTU</v>
          </cell>
        </row>
        <row r="1885">
          <cell r="C1885" t="str">
            <v>Diperlukan  :</v>
          </cell>
        </row>
        <row r="1886">
          <cell r="C1886" t="str">
            <v>- Sekop</v>
          </cell>
          <cell r="D1886" t="str">
            <v>=  2  buah</v>
          </cell>
        </row>
        <row r="1887">
          <cell r="C1887" t="str">
            <v>- Pacul</v>
          </cell>
          <cell r="D1887" t="str">
            <v>=  2  buah</v>
          </cell>
        </row>
        <row r="1888">
          <cell r="C1888" t="str">
            <v>- Sendok Semen</v>
          </cell>
          <cell r="D1888" t="str">
            <v>=  2  buah</v>
          </cell>
        </row>
        <row r="1889">
          <cell r="C1889" t="str">
            <v>- Ember Cor</v>
          </cell>
          <cell r="D1889" t="str">
            <v>=  4  buah</v>
          </cell>
        </row>
        <row r="1890">
          <cell r="C1890" t="str">
            <v>- Gerobak Dorong</v>
          </cell>
          <cell r="D1890" t="str">
            <v>=  1  buah</v>
          </cell>
        </row>
        <row r="1892">
          <cell r="A1892" t="str">
            <v>3.</v>
          </cell>
          <cell r="C1892" t="str">
            <v>TENAGA</v>
          </cell>
        </row>
        <row r="1893">
          <cell r="C1893" t="str">
            <v>Produksi menetukan :  Produksi Concrete Mxer</v>
          </cell>
          <cell r="G1893" t="str">
            <v>Q1</v>
          </cell>
          <cell r="H1893">
            <v>1.1318181818181818</v>
          </cell>
          <cell r="I1893" t="str">
            <v>M3/Jam</v>
          </cell>
        </row>
        <row r="1894">
          <cell r="C1894" t="str">
            <v>Produksi Pasangan Batu dengan Mortar / hari =  Tk x Q1</v>
          </cell>
          <cell r="G1894" t="str">
            <v>Qt</v>
          </cell>
          <cell r="H1894">
            <v>7.9227272727272728</v>
          </cell>
          <cell r="I1894" t="str">
            <v>M3</v>
          </cell>
        </row>
        <row r="1895">
          <cell r="C1895" t="str">
            <v>Kebutuhan tenaga :</v>
          </cell>
          <cell r="D1895" t="str">
            <v>- Mandor</v>
          </cell>
          <cell r="G1895" t="str">
            <v>M</v>
          </cell>
          <cell r="H1895">
            <v>1</v>
          </cell>
          <cell r="I1895" t="str">
            <v>orang</v>
          </cell>
        </row>
        <row r="1896">
          <cell r="D1896" t="str">
            <v>- Tukang Batu</v>
          </cell>
          <cell r="G1896" t="str">
            <v>Tb</v>
          </cell>
          <cell r="H1896">
            <v>2</v>
          </cell>
          <cell r="I1896" t="str">
            <v>orang</v>
          </cell>
        </row>
        <row r="1897">
          <cell r="D1897" t="str">
            <v>- Pekerja</v>
          </cell>
          <cell r="G1897" t="str">
            <v>P</v>
          </cell>
          <cell r="H1897">
            <v>8</v>
          </cell>
          <cell r="I1897" t="str">
            <v>orang</v>
          </cell>
        </row>
        <row r="1899">
          <cell r="C1899" t="str">
            <v>Koefisien Tenaga / M3   :</v>
          </cell>
        </row>
        <row r="1900">
          <cell r="D1900" t="str">
            <v>-  Mandor</v>
          </cell>
          <cell r="E1900" t="str">
            <v>= (Tk x M) : Qt</v>
          </cell>
          <cell r="G1900" t="str">
            <v>(L03)</v>
          </cell>
          <cell r="H1900">
            <v>0.88353413654618473</v>
          </cell>
          <cell r="I1900" t="str">
            <v>jam</v>
          </cell>
        </row>
        <row r="1901">
          <cell r="D1901" t="str">
            <v>-  Tukang</v>
          </cell>
          <cell r="E1901" t="str">
            <v>= (Tk x Tb) : Qt</v>
          </cell>
          <cell r="G1901" t="str">
            <v>(L02)</v>
          </cell>
          <cell r="H1901">
            <v>1.7670682730923695</v>
          </cell>
          <cell r="I1901" t="str">
            <v>jam</v>
          </cell>
        </row>
        <row r="1902">
          <cell r="D1902" t="str">
            <v>-  Pekerja</v>
          </cell>
          <cell r="E1902" t="str">
            <v>= (Tk x P) : Qt</v>
          </cell>
          <cell r="G1902" t="str">
            <v>(L01)</v>
          </cell>
          <cell r="H1902">
            <v>7.0682730923694779</v>
          </cell>
          <cell r="I1902" t="str">
            <v>jam</v>
          </cell>
        </row>
        <row r="1904">
          <cell r="A1904" t="str">
            <v>4.</v>
          </cell>
          <cell r="C1904" t="str">
            <v>HARGA DASAR SATUAN UPAH, BAHAN DAN ALAT</v>
          </cell>
        </row>
        <row r="1905">
          <cell r="C1905" t="str">
            <v>Lihat lampiran.</v>
          </cell>
        </row>
        <row r="1907">
          <cell r="A1907" t="str">
            <v>5.</v>
          </cell>
          <cell r="C1907" t="str">
            <v>ANALISA HARGA SATUAN PEKERJAAN</v>
          </cell>
        </row>
        <row r="1908">
          <cell r="C1908" t="str">
            <v>Lihat perhitungan dalam LAMPIRAN 2 PENAWARAN</v>
          </cell>
        </row>
        <row r="1909">
          <cell r="C1909" t="str">
            <v>PEREKEMAN ANALISA MASING-MASING HARGA</v>
          </cell>
        </row>
        <row r="1910">
          <cell r="C1910" t="str">
            <v>SATUAN.</v>
          </cell>
        </row>
        <row r="1911">
          <cell r="C1911" t="str">
            <v>Didapat Harga Satuan Pekerjaan :</v>
          </cell>
        </row>
        <row r="1913">
          <cell r="C1913" t="str">
            <v xml:space="preserve">Rp.  </v>
          </cell>
          <cell r="D1913">
            <v>383708.96091402246</v>
          </cell>
          <cell r="E1913" t="str">
            <v xml:space="preserve"> / M3</v>
          </cell>
        </row>
        <row r="1916">
          <cell r="A1916" t="str">
            <v>6.</v>
          </cell>
          <cell r="C1916" t="str">
            <v>MASA PELAKSANAAN YANG DIPERLUKAN</v>
          </cell>
        </row>
        <row r="1917">
          <cell r="C1917" t="str">
            <v>Masa Pelaksanaan :</v>
          </cell>
          <cell r="D1917" t="str">
            <v>. . . . . . . . . . . .</v>
          </cell>
        </row>
        <row r="1919">
          <cell r="A1919" t="str">
            <v>7.</v>
          </cell>
          <cell r="C1919" t="str">
            <v>VOLUME PEKERJAAN YANG DIPERLUKAN</v>
          </cell>
        </row>
        <row r="1920">
          <cell r="C1920" t="str">
            <v>Volume pekerjaan  :</v>
          </cell>
          <cell r="D1920">
            <v>0</v>
          </cell>
          <cell r="E1920" t="str">
            <v>M3</v>
          </cell>
        </row>
        <row r="1924">
          <cell r="A1924" t="str">
            <v>ITEM PEMBAYARAN NO.</v>
          </cell>
          <cell r="D1924" t="str">
            <v>:  7.10 (1)</v>
          </cell>
          <cell r="J1924" t="str">
            <v>Analisa EI-7101</v>
          </cell>
          <cell r="T1924" t="str">
            <v>Analisa EI-7101</v>
          </cell>
        </row>
        <row r="1925">
          <cell r="A1925" t="str">
            <v>JENIS PEKERJAAN</v>
          </cell>
          <cell r="D1925" t="str">
            <v>:  Pasangan Batu Kosong + Adukan</v>
          </cell>
        </row>
        <row r="1926">
          <cell r="A1926" t="str">
            <v>SATUAN PEMBAYARAN</v>
          </cell>
          <cell r="D1926" t="str">
            <v>:  M3</v>
          </cell>
          <cell r="H1926" t="str">
            <v xml:space="preserve">        URAIAN ANALISA HARGA SATUAN</v>
          </cell>
          <cell r="L1926" t="str">
            <v>LAMPIRAN 2 PENAWARAN</v>
          </cell>
        </row>
        <row r="1927">
          <cell r="L1927" t="str">
            <v>ANALISA HARGA SATUAN MATA PEMBAYARAN UTAMA</v>
          </cell>
        </row>
        <row r="1928">
          <cell r="L1928" t="str">
            <v xml:space="preserve">                                                                                                            </v>
          </cell>
        </row>
        <row r="1929">
          <cell r="A1929" t="str">
            <v>No.</v>
          </cell>
          <cell r="C1929" t="str">
            <v>U R A I A N</v>
          </cell>
          <cell r="G1929" t="str">
            <v>KODE</v>
          </cell>
          <cell r="H1929" t="str">
            <v>KOEF.</v>
          </cell>
          <cell r="I1929" t="str">
            <v>SATUAN</v>
          </cell>
          <cell r="J1929" t="str">
            <v>KETERANGAN</v>
          </cell>
        </row>
        <row r="1931">
          <cell r="L1931" t="str">
            <v>NAMA PENAWAR</v>
          </cell>
          <cell r="O1931" t="str">
            <v>: PT. Mitra Perdana</v>
          </cell>
        </row>
        <row r="1932">
          <cell r="A1932" t="str">
            <v>I.</v>
          </cell>
          <cell r="C1932" t="str">
            <v>ASUMSI</v>
          </cell>
          <cell r="L1932" t="str">
            <v>NAMA PAKET/NO.PAKET</v>
          </cell>
          <cell r="O1932" t="str">
            <v>: Pembangunan Jalan Lipat Kajang - Lae Paris (P.026)/BANG-07C</v>
          </cell>
        </row>
        <row r="1933">
          <cell r="A1933">
            <v>1</v>
          </cell>
          <cell r="C1933" t="str">
            <v>Menggunakan alat (cara mekanik)</v>
          </cell>
          <cell r="L1933" t="str">
            <v>NO. MATA PEMBAYARAN</v>
          </cell>
          <cell r="O1933" t="str">
            <v>:  7.10 (1)</v>
          </cell>
        </row>
        <row r="1934">
          <cell r="A1934">
            <v>2</v>
          </cell>
          <cell r="C1934" t="str">
            <v>Lokasi pekerjaan : sepanjang jalan</v>
          </cell>
          <cell r="L1934" t="str">
            <v>JENIS PEKERJAAN</v>
          </cell>
          <cell r="O1934" t="str">
            <v>:  Pasangan Batu Kosong + Adukan</v>
          </cell>
        </row>
        <row r="1935">
          <cell r="A1935">
            <v>3</v>
          </cell>
          <cell r="C1935" t="str">
            <v>Bahan dasar (batu, pasir dan semen) diterima</v>
          </cell>
          <cell r="L1935" t="str">
            <v>SATUAN PEMBAYARAN</v>
          </cell>
          <cell r="O1935" t="str">
            <v>:  M3</v>
          </cell>
        </row>
        <row r="1936">
          <cell r="C1936" t="str">
            <v>seluruhnya di lokasi pekerjaan</v>
          </cell>
          <cell r="L1936" t="str">
            <v>KUANTITAS PEKERJAAN =</v>
          </cell>
          <cell r="O1936">
            <v>7500</v>
          </cell>
        </row>
        <row r="1937">
          <cell r="A1937">
            <v>4</v>
          </cell>
          <cell r="C1937" t="str">
            <v>Jarak rata-rata Base camp ke lokasi pekerjaan</v>
          </cell>
          <cell r="G1937" t="str">
            <v>L</v>
          </cell>
          <cell r="H1937">
            <v>23.5</v>
          </cell>
          <cell r="I1937" t="str">
            <v>KM</v>
          </cell>
          <cell r="L1937" t="str">
            <v>PRODUKSI / JAM =</v>
          </cell>
          <cell r="O1937">
            <v>0</v>
          </cell>
        </row>
        <row r="1938">
          <cell r="A1938">
            <v>5</v>
          </cell>
          <cell r="C1938" t="str">
            <v>Jam kerja efektif per-hari</v>
          </cell>
          <cell r="G1938" t="str">
            <v>Tk</v>
          </cell>
          <cell r="H1938">
            <v>7</v>
          </cell>
          <cell r="I1938" t="str">
            <v>jam</v>
          </cell>
        </row>
        <row r="1939">
          <cell r="A1939">
            <v>6</v>
          </cell>
          <cell r="C1939" t="str">
            <v>Adukan encer sebagai pengisi adalah beton K-175</v>
          </cell>
          <cell r="G1939" t="str">
            <v>-</v>
          </cell>
          <cell r="H1939" t="str">
            <v xml:space="preserve">-   </v>
          </cell>
          <cell r="I1939" t="str">
            <v>-</v>
          </cell>
          <cell r="J1939" t="str">
            <v xml:space="preserve"> Spec.</v>
          </cell>
        </row>
        <row r="1940">
          <cell r="A1940">
            <v>7</v>
          </cell>
          <cell r="C1940" t="str">
            <v>Kadar Semen Adukan (Spec.K-175)</v>
          </cell>
          <cell r="E1940" t="str">
            <v>: - Minimum</v>
          </cell>
          <cell r="G1940" t="str">
            <v>Ks1</v>
          </cell>
          <cell r="H1940">
            <v>220</v>
          </cell>
          <cell r="I1940" t="str">
            <v>Kg/M3</v>
          </cell>
          <cell r="J1940" t="str">
            <v xml:space="preserve"> Spec.</v>
          </cell>
          <cell r="Q1940" t="str">
            <v>PERKIRAAN</v>
          </cell>
          <cell r="R1940" t="str">
            <v>HARGA</v>
          </cell>
          <cell r="S1940" t="str">
            <v>JUMLAH</v>
          </cell>
        </row>
        <row r="1941">
          <cell r="E1941" t="str">
            <v>: - Maksimum</v>
          </cell>
          <cell r="G1941" t="str">
            <v>Ks2</v>
          </cell>
          <cell r="H1941">
            <v>300</v>
          </cell>
          <cell r="I1941" t="str">
            <v>Kg/M3</v>
          </cell>
          <cell r="J1941" t="str">
            <v xml:space="preserve"> Spec.</v>
          </cell>
          <cell r="L1941" t="str">
            <v>NO.</v>
          </cell>
          <cell r="N1941" t="str">
            <v>KOMPONEN</v>
          </cell>
          <cell r="P1941" t="str">
            <v>SATUAN</v>
          </cell>
          <cell r="Q1941" t="str">
            <v>KUANTITAS</v>
          </cell>
          <cell r="R1941" t="str">
            <v>SATUAN</v>
          </cell>
          <cell r="S1941" t="str">
            <v>HARGA</v>
          </cell>
        </row>
        <row r="1942">
          <cell r="A1942">
            <v>8</v>
          </cell>
          <cell r="C1942" t="str">
            <v>Perbandingan Air/Semen Maksimum (Spec.K-175)</v>
          </cell>
          <cell r="G1942" t="str">
            <v>Wcr</v>
          </cell>
          <cell r="H1942">
            <v>0.56999999999999995</v>
          </cell>
          <cell r="I1942" t="str">
            <v>-</v>
          </cell>
          <cell r="J1942" t="str">
            <v xml:space="preserve"> Spec.</v>
          </cell>
          <cell r="R1942" t="str">
            <v>(Rp.)</v>
          </cell>
          <cell r="S1942" t="str">
            <v>(Rp.)</v>
          </cell>
        </row>
        <row r="1943">
          <cell r="A1943">
            <v>9</v>
          </cell>
          <cell r="C1943" t="str">
            <v>Perbandingan Adukan (K-175)</v>
          </cell>
          <cell r="E1943" t="str">
            <v>:  Semen</v>
          </cell>
          <cell r="G1943" t="str">
            <v>Sm</v>
          </cell>
          <cell r="H1943">
            <v>12.5</v>
          </cell>
          <cell r="I1943" t="str">
            <v>%</v>
          </cell>
        </row>
        <row r="1944">
          <cell r="E1944" t="str">
            <v>:  Pasir</v>
          </cell>
          <cell r="G1944" t="str">
            <v>Ps</v>
          </cell>
          <cell r="H1944">
            <v>37.5</v>
          </cell>
          <cell r="I1944" t="str">
            <v>%</v>
          </cell>
        </row>
        <row r="1945">
          <cell r="E1945" t="str">
            <v>:  Kerikil</v>
          </cell>
          <cell r="G1945" t="str">
            <v>Kr</v>
          </cell>
          <cell r="H1945">
            <v>50</v>
          </cell>
          <cell r="I1945" t="str">
            <v>%</v>
          </cell>
          <cell r="L1945" t="str">
            <v>A.</v>
          </cell>
          <cell r="N1945" t="str">
            <v>TENAGA</v>
          </cell>
        </row>
        <row r="1946">
          <cell r="A1946">
            <v>10</v>
          </cell>
          <cell r="C1946" t="str">
            <v>Berat Jenis Material :</v>
          </cell>
        </row>
        <row r="1947">
          <cell r="C1947" t="str">
            <v>-  Beton / Pasangan Batu Kosong Diisi Adukan</v>
          </cell>
          <cell r="G1947" t="str">
            <v>D1</v>
          </cell>
          <cell r="H1947">
            <v>2.4</v>
          </cell>
          <cell r="I1947" t="str">
            <v>T/M3</v>
          </cell>
          <cell r="L1947" t="str">
            <v>1.</v>
          </cell>
          <cell r="N1947" t="str">
            <v>Pekerja Biasa</v>
          </cell>
          <cell r="O1947" t="str">
            <v>(L01)</v>
          </cell>
          <cell r="P1947" t="str">
            <v>jam</v>
          </cell>
          <cell r="Q1947">
            <v>4.8192771084337345</v>
          </cell>
          <cell r="R1947">
            <v>3928.5714285714284</v>
          </cell>
          <cell r="U1947">
            <v>18932.8743545611</v>
          </cell>
        </row>
        <row r="1948">
          <cell r="C1948" t="str">
            <v>-  Semen</v>
          </cell>
          <cell r="G1948" t="str">
            <v>D2</v>
          </cell>
          <cell r="H1948">
            <v>1.44</v>
          </cell>
          <cell r="I1948" t="str">
            <v>T/M3</v>
          </cell>
          <cell r="L1948" t="str">
            <v>2.</v>
          </cell>
          <cell r="N1948" t="str">
            <v>Tukang</v>
          </cell>
          <cell r="O1948" t="str">
            <v>(L02)</v>
          </cell>
          <cell r="P1948" t="str">
            <v>jam</v>
          </cell>
          <cell r="Q1948">
            <v>1.4457831325301203</v>
          </cell>
          <cell r="R1948">
            <v>5928.5714285714284</v>
          </cell>
          <cell r="U1948">
            <v>8571.4285714285706</v>
          </cell>
        </row>
        <row r="1949">
          <cell r="C1949" t="str">
            <v>-  Pasir</v>
          </cell>
          <cell r="G1949" t="str">
            <v>D3</v>
          </cell>
          <cell r="H1949">
            <v>1.67</v>
          </cell>
          <cell r="I1949" t="str">
            <v>T/M3</v>
          </cell>
          <cell r="L1949" t="str">
            <v>3.</v>
          </cell>
          <cell r="N1949" t="str">
            <v>Mandor</v>
          </cell>
          <cell r="O1949" t="str">
            <v>(L03)</v>
          </cell>
          <cell r="P1949" t="str">
            <v>jam</v>
          </cell>
          <cell r="Q1949">
            <v>0.48192771084337344</v>
          </cell>
          <cell r="R1949">
            <v>5428.5714285714284</v>
          </cell>
          <cell r="U1949">
            <v>2616.1790017211702</v>
          </cell>
        </row>
        <row r="1950">
          <cell r="C1950" t="str">
            <v>-  Kerikil / Batu</v>
          </cell>
          <cell r="G1950" t="str">
            <v>D4</v>
          </cell>
          <cell r="H1950">
            <v>1.6</v>
          </cell>
          <cell r="I1950" t="str">
            <v>T/M3</v>
          </cell>
        </row>
        <row r="1951">
          <cell r="A1951">
            <v>11</v>
          </cell>
          <cell r="C1951" t="str">
            <v>Perbandingan Batu &amp; Adukan :</v>
          </cell>
          <cell r="E1951" t="str">
            <v>- Batu</v>
          </cell>
          <cell r="G1951" t="str">
            <v>Bt</v>
          </cell>
          <cell r="H1951">
            <v>70</v>
          </cell>
          <cell r="I1951" t="str">
            <v>%</v>
          </cell>
          <cell r="Q1951" t="str">
            <v xml:space="preserve">JUMLAH HARGA TENAGA   </v>
          </cell>
          <cell r="U1951">
            <v>30120.481927710844</v>
          </cell>
        </row>
        <row r="1952">
          <cell r="E1952" t="str">
            <v>- Adukan encer</v>
          </cell>
          <cell r="G1952" t="str">
            <v>Ae</v>
          </cell>
          <cell r="H1952">
            <v>30</v>
          </cell>
          <cell r="I1952" t="str">
            <v>%</v>
          </cell>
        </row>
        <row r="1953">
          <cell r="L1953" t="str">
            <v>B.</v>
          </cell>
          <cell r="N1953" t="str">
            <v>BAHAN</v>
          </cell>
        </row>
        <row r="1954">
          <cell r="A1954" t="str">
            <v>II.</v>
          </cell>
          <cell r="C1954" t="str">
            <v>URUTAN KERJA</v>
          </cell>
        </row>
        <row r="1955">
          <cell r="A1955">
            <v>1</v>
          </cell>
          <cell r="C1955" t="str">
            <v>Semen, pasir, batu kerikil dan air dicampur dan diaduk</v>
          </cell>
          <cell r="L1955" t="str">
            <v>1.</v>
          </cell>
          <cell r="N1955" t="str">
            <v>Semen (PC)</v>
          </cell>
          <cell r="O1955" t="str">
            <v>(M12)</v>
          </cell>
          <cell r="P1955" t="str">
            <v>Zak</v>
          </cell>
          <cell r="Q1955">
            <v>1.171875</v>
          </cell>
          <cell r="R1955">
            <v>31000</v>
          </cell>
          <cell r="U1955">
            <v>36328.125</v>
          </cell>
        </row>
        <row r="1956">
          <cell r="C1956" t="str">
            <v>menjadi beton dengan menggunakan Concrete Mixer</v>
          </cell>
          <cell r="L1956" t="str">
            <v>2.</v>
          </cell>
          <cell r="N1956" t="str">
            <v>Pasir</v>
          </cell>
          <cell r="O1956" t="str">
            <v>(M01)</v>
          </cell>
          <cell r="P1956" t="str">
            <v>M3</v>
          </cell>
          <cell r="Q1956">
            <v>8.8416916167664686E-2</v>
          </cell>
          <cell r="R1956">
            <v>60000</v>
          </cell>
          <cell r="U1956">
            <v>5305.0149700598813</v>
          </cell>
        </row>
        <row r="1957">
          <cell r="A1957">
            <v>2</v>
          </cell>
          <cell r="C1957" t="str">
            <v>Batu dipasang dan diisi dengan adukan encer</v>
          </cell>
          <cell r="L1957" t="str">
            <v>3.</v>
          </cell>
          <cell r="N1957" t="str">
            <v>Agregat Kasar</v>
          </cell>
          <cell r="O1957" t="str">
            <v>(M03)</v>
          </cell>
          <cell r="P1957" t="str">
            <v>M3</v>
          </cell>
          <cell r="Q1957">
            <v>0.12890625000000003</v>
          </cell>
          <cell r="R1957">
            <v>129811.18917272033</v>
          </cell>
          <cell r="U1957">
            <v>16733.473604295985</v>
          </cell>
        </row>
        <row r="1958">
          <cell r="A1958">
            <v>3</v>
          </cell>
          <cell r="C1958" t="str">
            <v>Penyelesaian dan perapihan setelah pemasangan</v>
          </cell>
          <cell r="L1958" t="str">
            <v>4.</v>
          </cell>
          <cell r="N1958" t="str">
            <v>Batu Belah</v>
          </cell>
          <cell r="O1958" t="str">
            <v>(M06)</v>
          </cell>
          <cell r="P1958" t="str">
            <v>M3</v>
          </cell>
          <cell r="Q1958">
            <v>1.1549999999999998</v>
          </cell>
          <cell r="R1958">
            <v>86800</v>
          </cell>
          <cell r="U1958">
            <v>100253.99999999999</v>
          </cell>
        </row>
        <row r="1960">
          <cell r="A1960" t="str">
            <v>III.</v>
          </cell>
          <cell r="C1960" t="str">
            <v>PEMAKAIAN BAHAN, ALAT DAN TENAGA</v>
          </cell>
        </row>
        <row r="1961">
          <cell r="Q1961" t="str">
            <v xml:space="preserve">JUMLAH HARGA BAHAN   </v>
          </cell>
          <cell r="U1961">
            <v>158620.61357435584</v>
          </cell>
        </row>
        <row r="1962">
          <cell r="A1962" t="str">
            <v xml:space="preserve">   1.</v>
          </cell>
          <cell r="C1962" t="str">
            <v>BAHAN</v>
          </cell>
        </row>
        <row r="1963">
          <cell r="A1963" t="str">
            <v>1.a.</v>
          </cell>
          <cell r="C1963" t="str">
            <v>Semen (PC)</v>
          </cell>
          <cell r="D1963" t="str">
            <v>=   {Sm x D1 x Ae x 1000} : 40</v>
          </cell>
          <cell r="G1963" t="str">
            <v>(M12)</v>
          </cell>
          <cell r="H1963">
            <v>1.171875</v>
          </cell>
          <cell r="I1963" t="str">
            <v>Zak</v>
          </cell>
          <cell r="L1963" t="str">
            <v>C.</v>
          </cell>
          <cell r="N1963" t="str">
            <v>PERALATAN</v>
          </cell>
        </row>
        <row r="1964">
          <cell r="A1964" t="str">
            <v>1.b.</v>
          </cell>
          <cell r="C1964" t="str">
            <v>Pasir</v>
          </cell>
          <cell r="D1964" t="str">
            <v>=   {(Ps x D1) : D3} x Ae x 1.05</v>
          </cell>
          <cell r="G1964" t="str">
            <v>(M01)</v>
          </cell>
          <cell r="H1964">
            <v>8.8416916167664686E-2</v>
          </cell>
          <cell r="I1964" t="str">
            <v>M3</v>
          </cell>
        </row>
        <row r="1965">
          <cell r="A1965" t="str">
            <v>1.c.</v>
          </cell>
          <cell r="C1965" t="str">
            <v>Agregat Kasar</v>
          </cell>
          <cell r="D1965" t="str">
            <v>=   {(Kr x D1) : D4} x Ae x 1.1</v>
          </cell>
          <cell r="G1965" t="str">
            <v>(M03)</v>
          </cell>
          <cell r="H1965">
            <v>0.12890625000000003</v>
          </cell>
          <cell r="I1965" t="str">
            <v>M3</v>
          </cell>
          <cell r="J1965" t="str">
            <v xml:space="preserve"> Agregat Kasar</v>
          </cell>
          <cell r="L1965" t="str">
            <v>1.</v>
          </cell>
          <cell r="N1965" t="str">
            <v>Conc. Mixer</v>
          </cell>
          <cell r="O1965" t="str">
            <v>(E06)</v>
          </cell>
          <cell r="P1965" t="str">
            <v>jam</v>
          </cell>
          <cell r="Q1965">
            <v>0.48192771084337344</v>
          </cell>
          <cell r="R1965">
            <v>32737.557845433257</v>
          </cell>
          <cell r="U1965">
            <v>15777.136311052171</v>
          </cell>
        </row>
        <row r="1966">
          <cell r="A1966" t="str">
            <v>1.d.</v>
          </cell>
          <cell r="C1966" t="str">
            <v>Batu Belah</v>
          </cell>
          <cell r="D1966" t="str">
            <v>=   {(Bt x D1) : D4 x 1.1</v>
          </cell>
          <cell r="G1966" t="str">
            <v>(M06)</v>
          </cell>
          <cell r="H1966">
            <v>1.1549999999999998</v>
          </cell>
          <cell r="I1966" t="str">
            <v>M3</v>
          </cell>
          <cell r="L1966" t="str">
            <v>2.</v>
          </cell>
          <cell r="N1966" t="str">
            <v>Water Tanker</v>
          </cell>
          <cell r="O1966" t="str">
            <v>(E23)</v>
          </cell>
          <cell r="P1966" t="str">
            <v>jam</v>
          </cell>
          <cell r="Q1966">
            <v>1.00597703313253E-4</v>
          </cell>
          <cell r="R1966">
            <v>103282.85552722917</v>
          </cell>
          <cell r="U1966">
            <v>10.390018057673773</v>
          </cell>
        </row>
        <row r="1967">
          <cell r="L1967" t="str">
            <v>3.</v>
          </cell>
          <cell r="N1967" t="str">
            <v>Alat Bantu</v>
          </cell>
          <cell r="P1967" t="str">
            <v>Ls</v>
          </cell>
          <cell r="Q1967">
            <v>1</v>
          </cell>
          <cell r="R1967">
            <v>1000</v>
          </cell>
          <cell r="U1967">
            <v>1000</v>
          </cell>
        </row>
        <row r="1968">
          <cell r="A1968" t="str">
            <v>2.</v>
          </cell>
          <cell r="C1968" t="str">
            <v>ALAT</v>
          </cell>
        </row>
        <row r="1969">
          <cell r="A1969" t="str">
            <v>2.a.</v>
          </cell>
          <cell r="C1969" t="str">
            <v>CONCRETE MIXER</v>
          </cell>
          <cell r="G1969" t="str">
            <v>(E06)</v>
          </cell>
        </row>
        <row r="1970">
          <cell r="C1970" t="str">
            <v>Kapasitas Alat</v>
          </cell>
          <cell r="G1970" t="str">
            <v>V</v>
          </cell>
          <cell r="H1970">
            <v>500</v>
          </cell>
          <cell r="I1970" t="str">
            <v>liter</v>
          </cell>
        </row>
        <row r="1971">
          <cell r="C1971" t="str">
            <v>Faktor Efisiensi Alat</v>
          </cell>
          <cell r="G1971" t="str">
            <v>Fa</v>
          </cell>
          <cell r="H1971">
            <v>0.83</v>
          </cell>
          <cell r="I1971" t="str">
            <v>-</v>
          </cell>
        </row>
        <row r="1972">
          <cell r="C1972" t="str">
            <v>Waktu siklus   :</v>
          </cell>
          <cell r="D1972" t="str">
            <v>(T1 + T2 + T3 + T4)</v>
          </cell>
          <cell r="G1972" t="str">
            <v>Ts</v>
          </cell>
        </row>
        <row r="1973">
          <cell r="C1973" t="str">
            <v>-  Memuat</v>
          </cell>
          <cell r="G1973" t="str">
            <v>T1</v>
          </cell>
          <cell r="H1973">
            <v>5</v>
          </cell>
          <cell r="I1973" t="str">
            <v>menit</v>
          </cell>
          <cell r="Q1973" t="str">
            <v xml:space="preserve">JUMLAH HARGA PERALATAN   </v>
          </cell>
          <cell r="U1973">
            <v>16787.526329109845</v>
          </cell>
        </row>
        <row r="1974">
          <cell r="C1974" t="str">
            <v>-  Mengaduk</v>
          </cell>
          <cell r="G1974" t="str">
            <v>T2</v>
          </cell>
          <cell r="H1974">
            <v>2</v>
          </cell>
          <cell r="I1974" t="str">
            <v>menit</v>
          </cell>
        </row>
        <row r="1975">
          <cell r="C1975" t="str">
            <v>-  Menuang</v>
          </cell>
          <cell r="G1975" t="str">
            <v>T3</v>
          </cell>
          <cell r="H1975">
            <v>3</v>
          </cell>
          <cell r="I1975" t="str">
            <v>menit</v>
          </cell>
          <cell r="L1975" t="str">
            <v>D.</v>
          </cell>
          <cell r="N1975" t="str">
            <v>JUMLAH HARGA TENAGA, BAHAN DAN PERALATAN  ( A + B + C )</v>
          </cell>
          <cell r="U1975">
            <v>205528.62183117654</v>
          </cell>
        </row>
        <row r="1976">
          <cell r="C1976" t="str">
            <v>-  Tunggu, dll.</v>
          </cell>
          <cell r="G1976" t="str">
            <v>T4</v>
          </cell>
          <cell r="H1976">
            <v>2</v>
          </cell>
          <cell r="I1976" t="str">
            <v>menit</v>
          </cell>
          <cell r="L1976" t="str">
            <v>E.</v>
          </cell>
          <cell r="N1976" t="str">
            <v>OVERHEAD &amp; PROFIT</v>
          </cell>
          <cell r="P1976">
            <v>10</v>
          </cell>
          <cell r="Q1976" t="str">
            <v>%  x  D</v>
          </cell>
          <cell r="U1976">
            <v>20552.862183117657</v>
          </cell>
        </row>
        <row r="1977">
          <cell r="G1977" t="str">
            <v>Ts</v>
          </cell>
          <cell r="H1977">
            <v>12</v>
          </cell>
          <cell r="I1977" t="str">
            <v>menit</v>
          </cell>
          <cell r="L1977" t="str">
            <v>F.</v>
          </cell>
          <cell r="N1977" t="str">
            <v>HARGA SATUAN PEKERJAAN  ( D + E )</v>
          </cell>
          <cell r="U1977">
            <v>226081.4840142942</v>
          </cell>
        </row>
        <row r="1978">
          <cell r="L1978" t="str">
            <v>Catatan :</v>
          </cell>
        </row>
        <row r="1979">
          <cell r="C1979" t="str">
            <v>Kap. Prod. / jam  =</v>
          </cell>
          <cell r="D1979" t="str">
            <v>V x Fa x 60</v>
          </cell>
          <cell r="G1979" t="str">
            <v>Q1</v>
          </cell>
          <cell r="H1979">
            <v>2.0750000000000002</v>
          </cell>
          <cell r="I1979" t="str">
            <v>M3</v>
          </cell>
          <cell r="L1979">
            <v>1</v>
          </cell>
          <cell r="N1979" t="str">
            <v>Satuan dapat berdasarkan atas jam operasi untuk Tenaga Kerja dan Peralatan, volume dan/atau ukuran</v>
          </cell>
        </row>
        <row r="1980">
          <cell r="D1980" t="str">
            <v>1000 x Ts</v>
          </cell>
          <cell r="N1980" t="str">
            <v>berat untuk bahan-bahan.</v>
          </cell>
        </row>
        <row r="1981">
          <cell r="L1981">
            <v>2</v>
          </cell>
          <cell r="N1981" t="str">
            <v>Kuantitas satuan adalah kuantitas setiap komponen untuk menyelesaikan satu satuan pekerjaan dari nomor</v>
          </cell>
        </row>
        <row r="1982">
          <cell r="C1982" t="str">
            <v>Koefisien Alat / M3</v>
          </cell>
          <cell r="D1982" t="str">
            <v xml:space="preserve">  =   1  :  Q1</v>
          </cell>
          <cell r="G1982" t="str">
            <v>(E06)</v>
          </cell>
          <cell r="H1982">
            <v>0.48192771084337344</v>
          </cell>
          <cell r="I1982" t="str">
            <v>jam</v>
          </cell>
          <cell r="N1982" t="str">
            <v>mata pembayaran harga satuan yang disampaikan peserta lelang tidak dapat diubah, kecuali persyaratan.</v>
          </cell>
        </row>
        <row r="1983">
          <cell r="N1983" t="str">
            <v>Ayat 13, 4 dari instruksi kepada Peserta Lelang.</v>
          </cell>
        </row>
        <row r="1984">
          <cell r="J1984" t="str">
            <v>Berlanjut ke hal. berikut.</v>
          </cell>
          <cell r="L1984">
            <v>3</v>
          </cell>
          <cell r="N1984" t="str">
            <v>Biaya satuan untuk peralatan sudah termasuk bahan bakar, bahan habis dipakai dan operator.</v>
          </cell>
        </row>
        <row r="1985">
          <cell r="A1985" t="str">
            <v>ITEM PEMBAYARAN NO.</v>
          </cell>
          <cell r="D1985" t="str">
            <v>:  7.10 (1)</v>
          </cell>
          <cell r="J1985" t="str">
            <v>Analisa EI-7101</v>
          </cell>
        </row>
        <row r="1986">
          <cell r="A1986" t="str">
            <v>JENIS PEKERJAAN</v>
          </cell>
          <cell r="D1986" t="str">
            <v>:  Pasangan Batu Kosong + Adukan</v>
          </cell>
        </row>
        <row r="1987">
          <cell r="A1987" t="str">
            <v>SATUAN PEMBAYARAN</v>
          </cell>
          <cell r="D1987" t="str">
            <v>:  M3</v>
          </cell>
          <cell r="H1987" t="str">
            <v xml:space="preserve">        URAIAN ANALISA HARGA SATUAN</v>
          </cell>
        </row>
        <row r="1988">
          <cell r="J1988" t="str">
            <v>Lanjutan</v>
          </cell>
        </row>
        <row r="1990">
          <cell r="A1990" t="str">
            <v>No.</v>
          </cell>
          <cell r="C1990" t="str">
            <v>U R A I A N</v>
          </cell>
          <cell r="G1990" t="str">
            <v>KODE</v>
          </cell>
          <cell r="H1990" t="str">
            <v>KOEF.</v>
          </cell>
          <cell r="I1990" t="str">
            <v>SATUAN</v>
          </cell>
          <cell r="J1990" t="str">
            <v>KETERANGAN</v>
          </cell>
        </row>
        <row r="1993">
          <cell r="A1993" t="str">
            <v>2.b.</v>
          </cell>
          <cell r="C1993" t="str">
            <v>WATER TANK TRUCK</v>
          </cell>
          <cell r="G1993" t="str">
            <v>(E23)</v>
          </cell>
        </row>
        <row r="1994">
          <cell r="C1994" t="str">
            <v>Volume Tanki Air</v>
          </cell>
          <cell r="G1994" t="str">
            <v>V</v>
          </cell>
          <cell r="H1994">
            <v>4</v>
          </cell>
          <cell r="I1994" t="str">
            <v>M3</v>
          </cell>
        </row>
        <row r="1995">
          <cell r="C1995" t="str">
            <v>Kebutuhan air untuk adukan</v>
          </cell>
          <cell r="G1995" t="str">
            <v>Wc</v>
          </cell>
          <cell r="H1995">
            <v>6.6796874999999994E-4</v>
          </cell>
          <cell r="I1995" t="str">
            <v>M3</v>
          </cell>
        </row>
        <row r="1996">
          <cell r="C1996" t="str">
            <v>Faktor Efiesiensi Alat</v>
          </cell>
          <cell r="G1996" t="str">
            <v>Fa</v>
          </cell>
          <cell r="H1996">
            <v>0.83</v>
          </cell>
          <cell r="I1996" t="str">
            <v>-</v>
          </cell>
        </row>
        <row r="1997">
          <cell r="C1997" t="str">
            <v>Pengisian Tanki / jam</v>
          </cell>
          <cell r="G1997" t="str">
            <v>n</v>
          </cell>
          <cell r="H1997">
            <v>2</v>
          </cell>
          <cell r="I1997" t="str">
            <v>kali</v>
          </cell>
        </row>
        <row r="1999">
          <cell r="C1999" t="str">
            <v>Kap. Prod. / jam  =</v>
          </cell>
          <cell r="D1999" t="str">
            <v>V x Fa x n</v>
          </cell>
          <cell r="G1999" t="str">
            <v>Q2</v>
          </cell>
          <cell r="H1999">
            <v>9940.584795321638</v>
          </cell>
          <cell r="I1999" t="str">
            <v>M3</v>
          </cell>
        </row>
        <row r="2000">
          <cell r="D2000" t="str">
            <v>Wc</v>
          </cell>
        </row>
        <row r="2002">
          <cell r="C2002" t="str">
            <v>Koefisien Alat / M3</v>
          </cell>
          <cell r="D2002" t="str">
            <v xml:space="preserve">  =   1  :  Q2</v>
          </cell>
          <cell r="G2002" t="str">
            <v>(E23)</v>
          </cell>
          <cell r="H2002">
            <v>1.00597703313253E-4</v>
          </cell>
          <cell r="I2002" t="str">
            <v>jam</v>
          </cell>
        </row>
        <row r="2004">
          <cell r="A2004" t="str">
            <v>2.c.</v>
          </cell>
          <cell r="C2004" t="str">
            <v>ALAT BANTU</v>
          </cell>
        </row>
        <row r="2005">
          <cell r="C2005" t="str">
            <v>Diperlukan  :</v>
          </cell>
        </row>
        <row r="2006">
          <cell r="C2006" t="str">
            <v>- Sekop</v>
          </cell>
          <cell r="D2006" t="str">
            <v>=  2  buah</v>
          </cell>
        </row>
        <row r="2007">
          <cell r="C2007" t="str">
            <v>- Sendok Semen</v>
          </cell>
          <cell r="D2007" t="str">
            <v>=  3  buah</v>
          </cell>
        </row>
        <row r="2008">
          <cell r="C2008" t="str">
            <v>- Ember Cor</v>
          </cell>
          <cell r="D2008" t="str">
            <v>=  4  buah</v>
          </cell>
        </row>
        <row r="2009">
          <cell r="C2009" t="str">
            <v>- Gerobak Dorong</v>
          </cell>
          <cell r="D2009" t="str">
            <v>=  1  buah</v>
          </cell>
        </row>
        <row r="2012">
          <cell r="A2012" t="str">
            <v>3.</v>
          </cell>
          <cell r="C2012" t="str">
            <v>TENAGA</v>
          </cell>
        </row>
        <row r="2013">
          <cell r="C2013" t="str">
            <v>Produksi Beton dalam 1 hari</v>
          </cell>
          <cell r="E2013" t="str">
            <v>=  Tk x Q1</v>
          </cell>
          <cell r="G2013" t="str">
            <v>Qt</v>
          </cell>
          <cell r="H2013">
            <v>14.525000000000002</v>
          </cell>
          <cell r="I2013" t="str">
            <v>M3</v>
          </cell>
        </row>
        <row r="2015">
          <cell r="C2015" t="str">
            <v>Kebutuhan tenaga :</v>
          </cell>
          <cell r="D2015" t="str">
            <v>- Mandor</v>
          </cell>
          <cell r="G2015" t="str">
            <v>M</v>
          </cell>
          <cell r="H2015">
            <v>1</v>
          </cell>
          <cell r="I2015" t="str">
            <v>orang</v>
          </cell>
        </row>
        <row r="2016">
          <cell r="D2016" t="str">
            <v>- Tukang</v>
          </cell>
          <cell r="G2016" t="str">
            <v>Tb</v>
          </cell>
          <cell r="H2016">
            <v>3</v>
          </cell>
          <cell r="I2016" t="str">
            <v>orang</v>
          </cell>
        </row>
        <row r="2017">
          <cell r="D2017" t="str">
            <v>- Pekerja</v>
          </cell>
          <cell r="G2017" t="str">
            <v>P</v>
          </cell>
          <cell r="H2017">
            <v>10</v>
          </cell>
          <cell r="I2017" t="str">
            <v>orang</v>
          </cell>
        </row>
        <row r="2019">
          <cell r="C2019" t="str">
            <v>Koefisien Tenaga / M3   :</v>
          </cell>
        </row>
        <row r="2020">
          <cell r="D2020" t="str">
            <v>-  Mandor</v>
          </cell>
          <cell r="E2020" t="str">
            <v>= (Tk x M) : Qt</v>
          </cell>
          <cell r="G2020" t="str">
            <v>(L03)</v>
          </cell>
          <cell r="H2020">
            <v>0.48192771084337344</v>
          </cell>
          <cell r="I2020" t="str">
            <v>jam</v>
          </cell>
        </row>
        <row r="2021">
          <cell r="D2021" t="str">
            <v>-  Tukang</v>
          </cell>
          <cell r="E2021" t="str">
            <v>= (Tk x Tb) : Qt</v>
          </cell>
          <cell r="G2021" t="str">
            <v>(L02)</v>
          </cell>
          <cell r="H2021">
            <v>1.4457831325301203</v>
          </cell>
          <cell r="I2021" t="str">
            <v>jam</v>
          </cell>
        </row>
        <row r="2022">
          <cell r="D2022" t="str">
            <v>-  Pekerja</v>
          </cell>
          <cell r="E2022" t="str">
            <v>= (Tk x P) : Qt</v>
          </cell>
          <cell r="G2022" t="str">
            <v>(L01)</v>
          </cell>
          <cell r="H2022">
            <v>4.8192771084337345</v>
          </cell>
          <cell r="I2022" t="str">
            <v>jam</v>
          </cell>
        </row>
        <row r="2025">
          <cell r="A2025" t="str">
            <v>4.</v>
          </cell>
          <cell r="C2025" t="str">
            <v>HARGA DASAR SATUAN UPAH, BAHAN DAN ALAT</v>
          </cell>
        </row>
        <row r="2026">
          <cell r="C2026" t="str">
            <v>Lihat lampiran.</v>
          </cell>
        </row>
        <row r="2028">
          <cell r="A2028" t="str">
            <v>5.</v>
          </cell>
          <cell r="C2028" t="str">
            <v>ANALISA HARGA SATUAN PEKERJAAN</v>
          </cell>
        </row>
        <row r="2029">
          <cell r="C2029" t="str">
            <v>Lihat perhitungan dalam LAMPIRAN 2 PENAWARAN</v>
          </cell>
        </row>
        <row r="2030">
          <cell r="C2030" t="str">
            <v>PEREKEMAN ANALISA MASING-MASING HARGA</v>
          </cell>
        </row>
        <row r="2031">
          <cell r="C2031" t="str">
            <v>SATUAN.</v>
          </cell>
        </row>
        <row r="2032">
          <cell r="C2032" t="str">
            <v>Didapat Harga Satuan Pekerjaan :</v>
          </cell>
        </row>
        <row r="2034">
          <cell r="C2034" t="str">
            <v xml:space="preserve">Rp.  </v>
          </cell>
          <cell r="D2034">
            <v>226081.4840142942</v>
          </cell>
          <cell r="E2034" t="str">
            <v xml:space="preserve"> / M3</v>
          </cell>
        </row>
        <row r="2037">
          <cell r="A2037" t="str">
            <v>6.</v>
          </cell>
          <cell r="C2037" t="str">
            <v>MASA PELAKSANAAN YANG DIPERLUKAN</v>
          </cell>
        </row>
        <row r="2038">
          <cell r="C2038" t="str">
            <v>Masa Pelaksanaan :</v>
          </cell>
          <cell r="D2038" t="str">
            <v>. . . . . . . . . . . .</v>
          </cell>
        </row>
        <row r="2040">
          <cell r="A2040" t="str">
            <v>7.</v>
          </cell>
          <cell r="C2040" t="str">
            <v>VOLUME PEKERJAAN YANG DIPERLUKAN</v>
          </cell>
        </row>
        <row r="2041">
          <cell r="C2041" t="str">
            <v>Volume pekerjaan  :</v>
          </cell>
          <cell r="D2041">
            <v>0</v>
          </cell>
          <cell r="E2041" t="str">
            <v>M3</v>
          </cell>
        </row>
        <row r="2044">
          <cell r="A2044" t="str">
            <v>ITEM PEMBAYARAN NO.</v>
          </cell>
          <cell r="D2044" t="str">
            <v>:  7.10 (2)</v>
          </cell>
          <cell r="J2044" t="str">
            <v>Analisa LI-7102</v>
          </cell>
          <cell r="T2044" t="str">
            <v>Analisa LI-7102</v>
          </cell>
        </row>
        <row r="2045">
          <cell r="A2045" t="str">
            <v>JENIS PEKERJAAN</v>
          </cell>
          <cell r="D2045" t="str">
            <v>:  Pasangan Batu Kosong</v>
          </cell>
        </row>
        <row r="2046">
          <cell r="A2046" t="str">
            <v>SATUAN PEMBAYARAN</v>
          </cell>
          <cell r="D2046" t="str">
            <v>:  M3</v>
          </cell>
          <cell r="H2046" t="str">
            <v xml:space="preserve">        URAIAN ANALISA HARGA SATUAN</v>
          </cell>
          <cell r="L2046" t="str">
            <v>LAMPIRAN 2 PENAWARAN</v>
          </cell>
        </row>
        <row r="2047">
          <cell r="L2047" t="str">
            <v>ANALISA HARGA SATUAN MATA PEMBAYARAN UTAMA</v>
          </cell>
        </row>
        <row r="2048">
          <cell r="L2048" t="str">
            <v xml:space="preserve">                                                                                                            </v>
          </cell>
        </row>
        <row r="2049">
          <cell r="A2049" t="str">
            <v>No.</v>
          </cell>
          <cell r="C2049" t="str">
            <v>U R A I A N</v>
          </cell>
          <cell r="G2049" t="str">
            <v>KODE</v>
          </cell>
          <cell r="H2049" t="str">
            <v>KOEF.</v>
          </cell>
          <cell r="I2049" t="str">
            <v>SATUAN</v>
          </cell>
          <cell r="J2049" t="str">
            <v>KETERANGAN</v>
          </cell>
        </row>
        <row r="2051">
          <cell r="L2051" t="str">
            <v>NAMA PENAWAR</v>
          </cell>
          <cell r="O2051" t="str">
            <v>: PT. Mitra Perdana</v>
          </cell>
        </row>
        <row r="2052">
          <cell r="A2052" t="str">
            <v>I.</v>
          </cell>
          <cell r="C2052" t="str">
            <v>ASUMSI</v>
          </cell>
          <cell r="L2052" t="str">
            <v>NAMA PAKET/NO.PAKET</v>
          </cell>
          <cell r="O2052" t="str">
            <v>: Pembangunan Jalan Lipat Kajang - Lae Paris (P.026)/BANG-07C</v>
          </cell>
        </row>
        <row r="2053">
          <cell r="A2053">
            <v>1</v>
          </cell>
          <cell r="C2053" t="str">
            <v>Menggunakan cara manual</v>
          </cell>
          <cell r="L2053" t="str">
            <v>NO. MATA PEMBAYARAN</v>
          </cell>
          <cell r="O2053" t="str">
            <v>:  7.10 (2)</v>
          </cell>
        </row>
        <row r="2054">
          <cell r="A2054">
            <v>2</v>
          </cell>
          <cell r="C2054" t="str">
            <v>Lokasi pekerjaan : sepanjang jalan</v>
          </cell>
          <cell r="L2054" t="str">
            <v>JENIS PEKERJAAN</v>
          </cell>
          <cell r="O2054" t="str">
            <v>:  Pasangan Batu Kosong</v>
          </cell>
        </row>
        <row r="2055">
          <cell r="A2055">
            <v>3</v>
          </cell>
          <cell r="C2055" t="str">
            <v>Bahan dasar (batu dan pasir) diterima seluruhnya</v>
          </cell>
          <cell r="L2055" t="str">
            <v>SATUAN PEMBAYARAN</v>
          </cell>
          <cell r="O2055" t="str">
            <v>:  M3</v>
          </cell>
        </row>
        <row r="2056">
          <cell r="C2056" t="str">
            <v>di lokasi pekerjaan</v>
          </cell>
          <cell r="L2056" t="str">
            <v>KUANTITAS PEKERJAAN =</v>
          </cell>
          <cell r="O2056">
            <v>7500</v>
          </cell>
        </row>
        <row r="2057">
          <cell r="A2057">
            <v>4</v>
          </cell>
          <cell r="C2057" t="str">
            <v>Jarak rata-rata Base camp ke lokasi pekerjaan</v>
          </cell>
          <cell r="G2057" t="str">
            <v>L</v>
          </cell>
          <cell r="H2057">
            <v>23.5</v>
          </cell>
          <cell r="I2057" t="str">
            <v>KM</v>
          </cell>
          <cell r="L2057" t="str">
            <v>PRODUKSI / JAM =</v>
          </cell>
          <cell r="O2057">
            <v>0</v>
          </cell>
        </row>
        <row r="2058">
          <cell r="A2058">
            <v>5</v>
          </cell>
          <cell r="C2058" t="str">
            <v>Jam kerja efektif per-hari</v>
          </cell>
          <cell r="G2058" t="str">
            <v>Tk</v>
          </cell>
          <cell r="H2058">
            <v>7</v>
          </cell>
          <cell r="I2058" t="str">
            <v>jam</v>
          </cell>
        </row>
        <row r="2059">
          <cell r="A2059">
            <v>6</v>
          </cell>
          <cell r="C2059" t="str">
            <v>Faktor kehilangan material</v>
          </cell>
          <cell r="G2059" t="str">
            <v>Fh</v>
          </cell>
          <cell r="H2059">
            <v>1.1000000000000001</v>
          </cell>
          <cell r="I2059" t="str">
            <v>-</v>
          </cell>
        </row>
        <row r="2060">
          <cell r="Q2060" t="str">
            <v>PERKIRAAN</v>
          </cell>
          <cell r="R2060" t="str">
            <v>HARGA</v>
          </cell>
          <cell r="S2060" t="str">
            <v>JUMLAH</v>
          </cell>
        </row>
        <row r="2061">
          <cell r="A2061" t="str">
            <v>II.</v>
          </cell>
          <cell r="C2061" t="str">
            <v>URUTAN KERJA</v>
          </cell>
          <cell r="L2061" t="str">
            <v>NO.</v>
          </cell>
          <cell r="N2061" t="str">
            <v>KOMPONEN</v>
          </cell>
          <cell r="P2061" t="str">
            <v>SATUAN</v>
          </cell>
          <cell r="Q2061" t="str">
            <v>KUANTITAS</v>
          </cell>
          <cell r="R2061" t="str">
            <v>SATUAN</v>
          </cell>
          <cell r="S2061" t="str">
            <v>HARGA</v>
          </cell>
        </row>
        <row r="2062">
          <cell r="A2062">
            <v>1</v>
          </cell>
          <cell r="C2062" t="str">
            <v>Batu disusun sedemikian rupa sehingga kokoh dan</v>
          </cell>
          <cell r="R2062" t="str">
            <v>(Rp.)</v>
          </cell>
          <cell r="S2062" t="str">
            <v>(Rp.)</v>
          </cell>
        </row>
        <row r="2063">
          <cell r="C2063" t="str">
            <v>saling mengunci satu sama lain</v>
          </cell>
        </row>
        <row r="2065">
          <cell r="A2065" t="str">
            <v>III.</v>
          </cell>
          <cell r="C2065" t="str">
            <v>PEMAKAIAN BAHAN, ALAT DAN TENAGA</v>
          </cell>
          <cell r="L2065" t="str">
            <v>A.</v>
          </cell>
          <cell r="N2065" t="str">
            <v>TENAGA</v>
          </cell>
        </row>
        <row r="2067">
          <cell r="A2067" t="str">
            <v xml:space="preserve">   1.</v>
          </cell>
          <cell r="C2067" t="str">
            <v>BAHAN</v>
          </cell>
          <cell r="L2067" t="str">
            <v>1.</v>
          </cell>
          <cell r="N2067" t="str">
            <v>Pekerja Biasa</v>
          </cell>
          <cell r="O2067" t="str">
            <v>(L01)</v>
          </cell>
          <cell r="P2067" t="str">
            <v>jam</v>
          </cell>
          <cell r="Q2067">
            <v>5.25</v>
          </cell>
          <cell r="R2067">
            <v>3928.5714285714284</v>
          </cell>
          <cell r="U2067">
            <v>20625</v>
          </cell>
        </row>
        <row r="2068">
          <cell r="A2068" t="str">
            <v>1.a.</v>
          </cell>
          <cell r="C2068" t="str">
            <v>Batu Belah</v>
          </cell>
          <cell r="G2068" t="str">
            <v>(M06)</v>
          </cell>
          <cell r="H2068">
            <v>1.1000000000000001</v>
          </cell>
          <cell r="I2068" t="str">
            <v>M3</v>
          </cell>
          <cell r="L2068" t="str">
            <v>2.</v>
          </cell>
          <cell r="N2068" t="str">
            <v>Tukang</v>
          </cell>
          <cell r="O2068" t="str">
            <v>(L02)</v>
          </cell>
          <cell r="P2068" t="str">
            <v>jam</v>
          </cell>
          <cell r="Q2068">
            <v>1.75</v>
          </cell>
          <cell r="R2068">
            <v>5928.5714285714284</v>
          </cell>
          <cell r="U2068">
            <v>10375</v>
          </cell>
        </row>
        <row r="2069">
          <cell r="L2069" t="str">
            <v>3.</v>
          </cell>
          <cell r="N2069" t="str">
            <v>Mandor</v>
          </cell>
          <cell r="O2069" t="str">
            <v>(L03)</v>
          </cell>
          <cell r="P2069" t="str">
            <v>jam</v>
          </cell>
          <cell r="Q2069">
            <v>0.875</v>
          </cell>
          <cell r="R2069">
            <v>5428.5714285714284</v>
          </cell>
          <cell r="U2069">
            <v>4750</v>
          </cell>
        </row>
        <row r="2070">
          <cell r="A2070" t="str">
            <v>2.</v>
          </cell>
          <cell r="C2070" t="str">
            <v>ALAT</v>
          </cell>
        </row>
        <row r="2071">
          <cell r="A2071" t="str">
            <v>2.a.</v>
          </cell>
          <cell r="C2071" t="str">
            <v>ALAT BANTU</v>
          </cell>
          <cell r="Q2071" t="str">
            <v xml:space="preserve">JUMLAH HARGA TENAGA   </v>
          </cell>
          <cell r="U2071">
            <v>35750</v>
          </cell>
        </row>
        <row r="2072">
          <cell r="C2072" t="str">
            <v>Diperlukan  :</v>
          </cell>
        </row>
        <row r="2073">
          <cell r="C2073" t="str">
            <v>- Gerobak Dorong</v>
          </cell>
          <cell r="D2073" t="str">
            <v>=  4  buah</v>
          </cell>
          <cell r="L2073" t="str">
            <v>B.</v>
          </cell>
          <cell r="N2073" t="str">
            <v>BAHAN</v>
          </cell>
        </row>
        <row r="2074">
          <cell r="C2074" t="str">
            <v>- Palu Batu</v>
          </cell>
          <cell r="D2074" t="str">
            <v>=  2  buah</v>
          </cell>
        </row>
        <row r="2075">
          <cell r="L2075" t="str">
            <v>1.</v>
          </cell>
          <cell r="N2075" t="str">
            <v>Batu Belah</v>
          </cell>
          <cell r="O2075" t="str">
            <v>(M06)</v>
          </cell>
          <cell r="P2075" t="str">
            <v>M3</v>
          </cell>
          <cell r="Q2075">
            <v>1.1000000000000001</v>
          </cell>
          <cell r="R2075">
            <v>86800</v>
          </cell>
          <cell r="U2075">
            <v>95480.000000000015</v>
          </cell>
        </row>
        <row r="2076">
          <cell r="A2076" t="str">
            <v>3.</v>
          </cell>
          <cell r="C2076" t="str">
            <v>TENAGA</v>
          </cell>
        </row>
        <row r="2077">
          <cell r="C2077" t="str">
            <v>Produksi pasangan batu kosong dalam 1 hari</v>
          </cell>
          <cell r="G2077" t="str">
            <v>Qt</v>
          </cell>
          <cell r="H2077">
            <v>8</v>
          </cell>
          <cell r="I2077" t="str">
            <v>M3</v>
          </cell>
        </row>
        <row r="2078">
          <cell r="C2078" t="str">
            <v>Kebutuhan tenaga :</v>
          </cell>
          <cell r="D2078" t="str">
            <v>- Mandor</v>
          </cell>
          <cell r="G2078" t="str">
            <v>M</v>
          </cell>
          <cell r="H2078">
            <v>1</v>
          </cell>
          <cell r="I2078" t="str">
            <v>orang</v>
          </cell>
        </row>
        <row r="2079">
          <cell r="D2079" t="str">
            <v>- Tukang</v>
          </cell>
          <cell r="G2079" t="str">
            <v>Tb</v>
          </cell>
          <cell r="H2079">
            <v>2</v>
          </cell>
          <cell r="I2079" t="str">
            <v>orang</v>
          </cell>
        </row>
        <row r="2080">
          <cell r="D2080" t="str">
            <v>- Pekerja</v>
          </cell>
          <cell r="G2080" t="str">
            <v>P</v>
          </cell>
          <cell r="H2080">
            <v>6</v>
          </cell>
          <cell r="I2080" t="str">
            <v>orang</v>
          </cell>
        </row>
        <row r="2081">
          <cell r="C2081" t="str">
            <v>Koefisien Tenaga / M3   :</v>
          </cell>
          <cell r="Q2081" t="str">
            <v xml:space="preserve">JUMLAH HARGA BAHAN   </v>
          </cell>
          <cell r="U2081">
            <v>95480.000000000015</v>
          </cell>
        </row>
        <row r="2082">
          <cell r="D2082" t="str">
            <v>-  Mandor</v>
          </cell>
          <cell r="E2082" t="str">
            <v>= (Tk x M) : Qt</v>
          </cell>
          <cell r="G2082" t="str">
            <v>(L03)</v>
          </cell>
          <cell r="H2082">
            <v>0.875</v>
          </cell>
          <cell r="I2082" t="str">
            <v>jam</v>
          </cell>
        </row>
        <row r="2083">
          <cell r="D2083" t="str">
            <v>-  Tukang</v>
          </cell>
          <cell r="E2083" t="str">
            <v>= (Tk x Tb) : Qt</v>
          </cell>
          <cell r="G2083" t="str">
            <v>(L02)</v>
          </cell>
          <cell r="H2083">
            <v>1.75</v>
          </cell>
          <cell r="I2083" t="str">
            <v>jam</v>
          </cell>
          <cell r="L2083" t="str">
            <v>C.</v>
          </cell>
          <cell r="N2083" t="str">
            <v>PERALATAN</v>
          </cell>
        </row>
        <row r="2084">
          <cell r="D2084" t="str">
            <v>-  Pekerja</v>
          </cell>
          <cell r="E2084" t="str">
            <v>= (Tk x P) : Qt</v>
          </cell>
          <cell r="G2084" t="str">
            <v>(L01)</v>
          </cell>
          <cell r="H2084">
            <v>5.25</v>
          </cell>
          <cell r="I2084" t="str">
            <v>jam</v>
          </cell>
        </row>
        <row r="2085">
          <cell r="L2085" t="str">
            <v>1.</v>
          </cell>
          <cell r="N2085" t="str">
            <v>Alat Bantu</v>
          </cell>
          <cell r="P2085" t="str">
            <v>Ls</v>
          </cell>
          <cell r="Q2085">
            <v>1</v>
          </cell>
          <cell r="R2085">
            <v>1200</v>
          </cell>
          <cell r="U2085">
            <v>1200</v>
          </cell>
        </row>
        <row r="2086">
          <cell r="A2086" t="str">
            <v>4.</v>
          </cell>
          <cell r="C2086" t="str">
            <v>HARGA DASAR SATUAN UPAH, BAHAN DAN ALAT</v>
          </cell>
        </row>
        <row r="2087">
          <cell r="C2087" t="str">
            <v>Lihat lampiran.</v>
          </cell>
        </row>
        <row r="2089">
          <cell r="A2089" t="str">
            <v>5.</v>
          </cell>
          <cell r="C2089" t="str">
            <v>ANALISA HARGA SATUAN PEKERJAAN</v>
          </cell>
        </row>
        <row r="2090">
          <cell r="C2090" t="str">
            <v>Lihat perhitungan dalam LAMPIRAN 2 PENAWARAN</v>
          </cell>
        </row>
        <row r="2091">
          <cell r="C2091" t="str">
            <v>PEREKEMAN ANALISA MASING-MASING HARGA</v>
          </cell>
        </row>
        <row r="2092">
          <cell r="C2092" t="str">
            <v>SATUAN.</v>
          </cell>
        </row>
        <row r="2093">
          <cell r="C2093" t="str">
            <v>Didapat Harga Satuan Pekerjaan :</v>
          </cell>
          <cell r="Q2093" t="str">
            <v xml:space="preserve">JUMLAH HARGA PERALATAN   </v>
          </cell>
          <cell r="U2093">
            <v>1200</v>
          </cell>
        </row>
        <row r="2095">
          <cell r="C2095" t="str">
            <v xml:space="preserve">Rp.  </v>
          </cell>
          <cell r="D2095">
            <v>145673</v>
          </cell>
          <cell r="E2095" t="str">
            <v xml:space="preserve"> / M3</v>
          </cell>
          <cell r="L2095" t="str">
            <v>D.</v>
          </cell>
          <cell r="N2095" t="str">
            <v>JUMLAH HARGA TENAGA, BAHAN DAN PERALATAN  ( A + B + C )</v>
          </cell>
          <cell r="U2095">
            <v>132430</v>
          </cell>
        </row>
        <row r="2096">
          <cell r="L2096" t="str">
            <v>E.</v>
          </cell>
          <cell r="N2096" t="str">
            <v>OVERHEAD &amp; PROFIT</v>
          </cell>
          <cell r="P2096">
            <v>10</v>
          </cell>
          <cell r="Q2096" t="str">
            <v>%  x  D</v>
          </cell>
          <cell r="U2096">
            <v>13243</v>
          </cell>
        </row>
        <row r="2097">
          <cell r="L2097" t="str">
            <v>F.</v>
          </cell>
          <cell r="N2097" t="str">
            <v>HARGA SATUAN PEKERJAAN  ( D + E )</v>
          </cell>
          <cell r="U2097">
            <v>145673</v>
          </cell>
        </row>
        <row r="2098">
          <cell r="A2098" t="str">
            <v>6.</v>
          </cell>
          <cell r="C2098" t="str">
            <v>MASA PELAKSANAAN YANG DIPERLUKAN</v>
          </cell>
          <cell r="L2098" t="str">
            <v>Catatan :</v>
          </cell>
        </row>
        <row r="2099">
          <cell r="C2099" t="str">
            <v>Masa Pelaksanaan :</v>
          </cell>
          <cell r="D2099" t="str">
            <v>. . . . . . . . . . . .</v>
          </cell>
          <cell r="L2099">
            <v>1</v>
          </cell>
          <cell r="N2099" t="str">
            <v>Satuan dapat berdasarkan atas jam operasi untuk Tenaga Kerja dan Peralatan, volume dan/atau ukuran</v>
          </cell>
        </row>
        <row r="2100">
          <cell r="N2100" t="str">
            <v>berat untuk bahan-bahan.</v>
          </cell>
        </row>
        <row r="2101">
          <cell r="A2101" t="str">
            <v>7.</v>
          </cell>
          <cell r="C2101" t="str">
            <v>VOLUME PEKERJAAN YANG DIPERLUKAN</v>
          </cell>
          <cell r="L2101">
            <v>2</v>
          </cell>
          <cell r="N2101" t="str">
            <v>Kuantitas satuan adalah kuantitas setiap komponen untuk menyelesaikan satu satuan pekerjaan dari nomor</v>
          </cell>
        </row>
        <row r="2102">
          <cell r="C2102" t="str">
            <v>Volume pekerjaan  :</v>
          </cell>
          <cell r="D2102">
            <v>0</v>
          </cell>
          <cell r="E2102" t="str">
            <v>M3</v>
          </cell>
          <cell r="N2102" t="str">
            <v>mata pembayaran harga satuan yang disampaikan peserta lelang tidak dapat diubah, kecuali persyaratan.</v>
          </cell>
        </row>
        <row r="2103">
          <cell r="N2103" t="str">
            <v>Ayat 13, 4 dari instruksi kepada Peserta Lelang.</v>
          </cell>
        </row>
        <row r="2104">
          <cell r="L2104">
            <v>3</v>
          </cell>
          <cell r="N2104" t="str">
            <v>Biaya satuan untuk peralatan sudah termasuk bahan bakar, bahan habis dipakai dan operator.</v>
          </cell>
        </row>
        <row r="2105">
          <cell r="A2105" t="str">
            <v>ITEM PEMBAYARAN NO.</v>
          </cell>
          <cell r="D2105" t="str">
            <v>:  7.10 (3)</v>
          </cell>
          <cell r="J2105">
            <v>0</v>
          </cell>
          <cell r="L2105">
            <v>4</v>
          </cell>
          <cell r="N2105" t="str">
            <v>Biaya satuan sudah termasuk pengeluaran untuk seluruh pajak yang berkaitan (tetapi tidak termasuk PPN</v>
          </cell>
        </row>
        <row r="2106">
          <cell r="A2106" t="str">
            <v>JENIS PEKERJAAN</v>
          </cell>
          <cell r="D2106" t="str">
            <v>:  Bronjong (Gabions)</v>
          </cell>
          <cell r="N2106" t="str">
            <v>yang dibayar dari kontrak) dan biaya-biaya lainnya.</v>
          </cell>
        </row>
        <row r="2107">
          <cell r="A2107" t="str">
            <v>SATUAN PEMBAYARAN</v>
          </cell>
          <cell r="D2107" t="str">
            <v>:  M3</v>
          </cell>
          <cell r="H2107" t="str">
            <v xml:space="preserve">        URAIAN ANALISA HARGA SATUAN</v>
          </cell>
          <cell r="L2107">
            <v>5</v>
          </cell>
          <cell r="N2107" t="str">
            <v xml:space="preserve">Harga satuan yang diajukan peserta lelang harus mencakup seluruh tambahan tenaga kerja, peralatan </v>
          </cell>
        </row>
        <row r="2108">
          <cell r="N2108" t="str">
            <v>atau kerugian yang mungkin diperlukan untuk menyelesaikan pekerjaan sesuai dengan spesifikasi dan gambar.</v>
          </cell>
        </row>
        <row r="2109">
          <cell r="L2109" t="str">
            <v xml:space="preserve">                                                                                                            </v>
          </cell>
        </row>
        <row r="2110">
          <cell r="A2110" t="str">
            <v>No.</v>
          </cell>
          <cell r="C2110" t="str">
            <v>U R A I A N</v>
          </cell>
          <cell r="G2110" t="str">
            <v>KODE</v>
          </cell>
          <cell r="H2110" t="str">
            <v>KOEF.</v>
          </cell>
          <cell r="I2110" t="str">
            <v>SATUAN</v>
          </cell>
          <cell r="J2110" t="str">
            <v>KETERANGAN</v>
          </cell>
        </row>
        <row r="2112">
          <cell r="L2112" t="str">
            <v>NAMA PENAWAR</v>
          </cell>
          <cell r="O2112" t="str">
            <v>: PT. Mitra Perdana</v>
          </cell>
        </row>
        <row r="2113">
          <cell r="A2113" t="str">
            <v>I.</v>
          </cell>
          <cell r="C2113" t="str">
            <v>ASUMSI</v>
          </cell>
          <cell r="L2113" t="str">
            <v>NAMA PAKET/NO.PAKET</v>
          </cell>
          <cell r="O2113" t="str">
            <v>: Pembangunan Jalan Lipat Kajang - Lae Paris (P.026)/BANG-07C</v>
          </cell>
        </row>
        <row r="2114">
          <cell r="A2114">
            <v>1</v>
          </cell>
          <cell r="C2114" t="str">
            <v>Pekerjaan dilakukan secara manual</v>
          </cell>
          <cell r="L2114" t="str">
            <v>NO. MATA PEMBAYARAN</v>
          </cell>
          <cell r="O2114" t="str">
            <v>:  7.10 (3)</v>
          </cell>
        </row>
        <row r="2115">
          <cell r="A2115">
            <v>2</v>
          </cell>
          <cell r="C2115" t="str">
            <v>Lokasi pekerjaan : sepanjang jalan</v>
          </cell>
          <cell r="L2115" t="str">
            <v>JENIS PEKERJAAN</v>
          </cell>
          <cell r="O2115" t="str">
            <v>:  Bronjong (Gabions)</v>
          </cell>
        </row>
        <row r="2116">
          <cell r="A2116">
            <v>3</v>
          </cell>
          <cell r="C2116" t="str">
            <v>Bahan dasar (besi, anyaman kawat dan batu) diterima</v>
          </cell>
          <cell r="L2116" t="str">
            <v>SATUAN PEMBAYARAN</v>
          </cell>
          <cell r="O2116" t="str">
            <v>:  M3</v>
          </cell>
        </row>
        <row r="2117">
          <cell r="C2117" t="str">
            <v>seluruhnya di lokasi pekerjaan</v>
          </cell>
          <cell r="L2117" t="str">
            <v>KUANTITAS PEKERJAAN =</v>
          </cell>
          <cell r="O2117">
            <v>150</v>
          </cell>
        </row>
        <row r="2118">
          <cell r="A2118">
            <v>4</v>
          </cell>
          <cell r="C2118" t="str">
            <v>Jarak rata-rata Base camp ke lokasi pekerjaan</v>
          </cell>
          <cell r="G2118" t="str">
            <v>L</v>
          </cell>
          <cell r="H2118">
            <v>23.5</v>
          </cell>
          <cell r="I2118" t="str">
            <v>KM</v>
          </cell>
          <cell r="L2118" t="str">
            <v>PRODUKSI / HARI =</v>
          </cell>
          <cell r="O2118">
            <v>10</v>
          </cell>
        </row>
        <row r="2119">
          <cell r="A2119">
            <v>5</v>
          </cell>
          <cell r="C2119" t="str">
            <v>Jam kerja efektif per-hari</v>
          </cell>
          <cell r="G2119" t="str">
            <v>Tk</v>
          </cell>
          <cell r="H2119">
            <v>7</v>
          </cell>
          <cell r="I2119" t="str">
            <v>jam</v>
          </cell>
        </row>
        <row r="2120">
          <cell r="A2120">
            <v>6</v>
          </cell>
          <cell r="C2120" t="str">
            <v>Faktor Kehilangan Material</v>
          </cell>
          <cell r="G2120" t="str">
            <v>Fh</v>
          </cell>
          <cell r="H2120">
            <v>1.1000000000000001</v>
          </cell>
          <cell r="I2120" t="str">
            <v>-</v>
          </cell>
        </row>
        <row r="2121">
          <cell r="Q2121" t="str">
            <v>PERKIRAAN</v>
          </cell>
          <cell r="R2121" t="str">
            <v>HARGA</v>
          </cell>
          <cell r="S2121" t="str">
            <v>JUMLAH</v>
          </cell>
        </row>
        <row r="2122">
          <cell r="A2122" t="str">
            <v>II.</v>
          </cell>
          <cell r="C2122" t="str">
            <v>URUTAN KERJA</v>
          </cell>
          <cell r="L2122" t="str">
            <v>NO.</v>
          </cell>
          <cell r="N2122" t="str">
            <v>KOMPONEN</v>
          </cell>
          <cell r="P2122" t="str">
            <v>SATUAN</v>
          </cell>
          <cell r="Q2122" t="str">
            <v>KUANTITAS</v>
          </cell>
          <cell r="R2122" t="str">
            <v>SATUAN</v>
          </cell>
          <cell r="S2122" t="str">
            <v>HARGA</v>
          </cell>
        </row>
        <row r="2123">
          <cell r="A2123">
            <v>1</v>
          </cell>
          <cell r="C2123" t="str">
            <v>Keranjang kawat bronjong direntangkana dan dibentuk</v>
          </cell>
          <cell r="R2123" t="str">
            <v>(Rp.)</v>
          </cell>
          <cell r="S2123" t="str">
            <v>(Rp.)</v>
          </cell>
        </row>
        <row r="2124">
          <cell r="C2124" t="str">
            <v>sesuai dengan konstruksi yang diinginkan</v>
          </cell>
        </row>
        <row r="2125">
          <cell r="A2125">
            <v>2</v>
          </cell>
          <cell r="C2125" t="str">
            <v>Batu ditempatkan satu demi satu sehingga rongga</v>
          </cell>
        </row>
        <row r="2126">
          <cell r="C2126" t="str">
            <v>sesedikit mungkin</v>
          </cell>
          <cell r="L2126" t="str">
            <v>A.</v>
          </cell>
          <cell r="N2126" t="str">
            <v>TENAGA</v>
          </cell>
        </row>
        <row r="2127">
          <cell r="A2127">
            <v>3</v>
          </cell>
          <cell r="C2127" t="str">
            <v>Anyaman kawat ditutup dan diikat</v>
          </cell>
        </row>
        <row r="2128">
          <cell r="L2128" t="str">
            <v>1.</v>
          </cell>
          <cell r="N2128" t="str">
            <v>Pekerja Biasa</v>
          </cell>
          <cell r="O2128" t="str">
            <v>(L01)</v>
          </cell>
          <cell r="P2128" t="str">
            <v>jam</v>
          </cell>
          <cell r="Q2128">
            <v>4.2</v>
          </cell>
          <cell r="R2128">
            <v>3928.5714285714284</v>
          </cell>
          <cell r="U2128">
            <v>16500</v>
          </cell>
        </row>
        <row r="2129">
          <cell r="A2129" t="str">
            <v>III.</v>
          </cell>
          <cell r="C2129" t="str">
            <v>PEMAKAIAN BAHAN, ALAT DAN TENAGA</v>
          </cell>
          <cell r="L2129" t="str">
            <v>2.</v>
          </cell>
          <cell r="N2129" t="str">
            <v>Tukang</v>
          </cell>
          <cell r="O2129" t="str">
            <v>(L02)</v>
          </cell>
          <cell r="P2129" t="str">
            <v>jam</v>
          </cell>
          <cell r="Q2129">
            <v>2.1</v>
          </cell>
          <cell r="R2129">
            <v>5928.5714285714284</v>
          </cell>
          <cell r="U2129">
            <v>12450</v>
          </cell>
        </row>
        <row r="2130">
          <cell r="L2130" t="str">
            <v>3.</v>
          </cell>
          <cell r="N2130" t="str">
            <v>Mandor</v>
          </cell>
          <cell r="O2130" t="str">
            <v>(L03)</v>
          </cell>
          <cell r="P2130" t="str">
            <v>jam</v>
          </cell>
          <cell r="Q2130">
            <v>0.7</v>
          </cell>
          <cell r="R2130">
            <v>5428.5714285714284</v>
          </cell>
          <cell r="U2130">
            <v>3799.9999999999995</v>
          </cell>
        </row>
        <row r="2131">
          <cell r="A2131" t="str">
            <v xml:space="preserve">   1.</v>
          </cell>
          <cell r="C2131" t="str">
            <v>BAHAN</v>
          </cell>
        </row>
        <row r="2132">
          <cell r="A2132" t="str">
            <v>1.a.</v>
          </cell>
          <cell r="C2132" t="str">
            <v>Kawat Bronjong</v>
          </cell>
          <cell r="G2132" t="str">
            <v>(M15)</v>
          </cell>
          <cell r="H2132">
            <v>15</v>
          </cell>
          <cell r="I2132" t="str">
            <v>Kg</v>
          </cell>
          <cell r="Q2132" t="str">
            <v xml:space="preserve">JUMLAH HARGA TENAGA   </v>
          </cell>
          <cell r="U2132">
            <v>32750</v>
          </cell>
        </row>
        <row r="2133">
          <cell r="A2133" t="str">
            <v>1.b.</v>
          </cell>
          <cell r="C2133" t="str">
            <v>Batu</v>
          </cell>
          <cell r="G2133" t="str">
            <v>(M02)</v>
          </cell>
          <cell r="H2133">
            <v>1.1000000000000001</v>
          </cell>
          <cell r="I2133" t="str">
            <v>M3</v>
          </cell>
        </row>
        <row r="2134">
          <cell r="L2134" t="str">
            <v>B.</v>
          </cell>
          <cell r="N2134" t="str">
            <v>BAHAN</v>
          </cell>
        </row>
        <row r="2135">
          <cell r="A2135" t="str">
            <v>2.</v>
          </cell>
          <cell r="C2135" t="str">
            <v>ALAT</v>
          </cell>
        </row>
        <row r="2136">
          <cell r="A2136" t="str">
            <v>2.a.</v>
          </cell>
          <cell r="C2136" t="str">
            <v>ALAT BANTU</v>
          </cell>
          <cell r="L2136" t="str">
            <v>1.</v>
          </cell>
          <cell r="N2136" t="str">
            <v>Kawat Bronjong  (M15)</v>
          </cell>
          <cell r="P2136" t="str">
            <v>Kg</v>
          </cell>
          <cell r="Q2136">
            <v>15</v>
          </cell>
          <cell r="R2136">
            <v>10500</v>
          </cell>
          <cell r="U2136">
            <v>157500</v>
          </cell>
        </row>
        <row r="2137">
          <cell r="C2137" t="str">
            <v>Diperlukan  :</v>
          </cell>
          <cell r="L2137" t="str">
            <v>2.</v>
          </cell>
          <cell r="N2137" t="str">
            <v>Batu Kali</v>
          </cell>
          <cell r="O2137" t="str">
            <v>(M02)</v>
          </cell>
          <cell r="P2137" t="str">
            <v>M3</v>
          </cell>
          <cell r="Q2137">
            <v>1.1000000000000001</v>
          </cell>
          <cell r="R2137">
            <v>84000</v>
          </cell>
          <cell r="U2137">
            <v>92400.000000000015</v>
          </cell>
        </row>
        <row r="2138">
          <cell r="C2138" t="str">
            <v>- Tang</v>
          </cell>
          <cell r="E2138" t="str">
            <v>=  2  buah</v>
          </cell>
        </row>
        <row r="2139">
          <cell r="C2139" t="str">
            <v>- Pemotong kawat</v>
          </cell>
          <cell r="E2139" t="str">
            <v>=  2  buah</v>
          </cell>
        </row>
        <row r="2140">
          <cell r="C2140" t="str">
            <v>- Palu pemecah batu</v>
          </cell>
          <cell r="E2140" t="str">
            <v>=  2  buah</v>
          </cell>
        </row>
        <row r="2142">
          <cell r="A2142" t="str">
            <v>3.</v>
          </cell>
          <cell r="C2142" t="str">
            <v>TENAGA</v>
          </cell>
          <cell r="Q2142" t="str">
            <v xml:space="preserve">JUMLAH HARGA BAHAN   </v>
          </cell>
          <cell r="U2142">
            <v>249900</v>
          </cell>
        </row>
        <row r="2143">
          <cell r="C2143" t="str">
            <v>Produksi pekerjaan per hari</v>
          </cell>
          <cell r="G2143" t="str">
            <v>Qt</v>
          </cell>
          <cell r="H2143">
            <v>10</v>
          </cell>
          <cell r="I2143" t="str">
            <v>M2</v>
          </cell>
        </row>
        <row r="2144">
          <cell r="C2144" t="str">
            <v>dibutuhkan tenaga :</v>
          </cell>
          <cell r="D2144" t="str">
            <v>- Mandor</v>
          </cell>
          <cell r="G2144" t="str">
            <v>M</v>
          </cell>
          <cell r="H2144">
            <v>1</v>
          </cell>
          <cell r="I2144" t="str">
            <v>orang</v>
          </cell>
          <cell r="L2144" t="str">
            <v>C.</v>
          </cell>
          <cell r="N2144" t="str">
            <v>PERALATAN</v>
          </cell>
        </row>
        <row r="2145">
          <cell r="D2145" t="str">
            <v>- Tukang</v>
          </cell>
          <cell r="G2145" t="str">
            <v>Tb</v>
          </cell>
          <cell r="H2145">
            <v>3</v>
          </cell>
          <cell r="I2145" t="str">
            <v>orang</v>
          </cell>
        </row>
        <row r="2146">
          <cell r="D2146" t="str">
            <v>- Pekerja</v>
          </cell>
          <cell r="G2146" t="str">
            <v>P</v>
          </cell>
          <cell r="H2146">
            <v>6</v>
          </cell>
          <cell r="I2146" t="str">
            <v>orang</v>
          </cell>
          <cell r="L2146" t="str">
            <v>1.</v>
          </cell>
          <cell r="N2146" t="str">
            <v>Alat Bantu</v>
          </cell>
          <cell r="P2146" t="str">
            <v>Ls</v>
          </cell>
          <cell r="Q2146">
            <v>1</v>
          </cell>
          <cell r="R2146">
            <v>500</v>
          </cell>
          <cell r="U2146">
            <v>500</v>
          </cell>
        </row>
        <row r="2148">
          <cell r="C2148" t="str">
            <v>Koefisien Tenaga / Kg  :</v>
          </cell>
        </row>
        <row r="2149">
          <cell r="D2149" t="str">
            <v>-  Mandor</v>
          </cell>
          <cell r="E2149" t="str">
            <v>=  ( M x Tk ) : Qt</v>
          </cell>
          <cell r="G2149" t="str">
            <v>(L03)</v>
          </cell>
          <cell r="H2149">
            <v>0.7</v>
          </cell>
          <cell r="I2149" t="str">
            <v>jam</v>
          </cell>
        </row>
        <row r="2150">
          <cell r="D2150" t="str">
            <v>- Tukang</v>
          </cell>
          <cell r="E2150" t="str">
            <v>=  ( Tb x Tk ) : Qt</v>
          </cell>
          <cell r="G2150" t="str">
            <v>(L02)</v>
          </cell>
          <cell r="H2150">
            <v>2.1</v>
          </cell>
          <cell r="I2150" t="str">
            <v>jam</v>
          </cell>
        </row>
        <row r="2151">
          <cell r="D2151" t="str">
            <v>-  Pekerja</v>
          </cell>
          <cell r="E2151" t="str">
            <v>=  ( P x Tk ) : Qt</v>
          </cell>
          <cell r="G2151" t="str">
            <v>(L01)</v>
          </cell>
          <cell r="H2151">
            <v>4.2</v>
          </cell>
          <cell r="I2151" t="str">
            <v>jam</v>
          </cell>
        </row>
        <row r="2153">
          <cell r="A2153" t="str">
            <v>4.</v>
          </cell>
          <cell r="C2153" t="str">
            <v>HARGA DASAR SATUAN UPAH, BAHAN DAN ALAT</v>
          </cell>
        </row>
        <row r="2154">
          <cell r="C2154" t="str">
            <v>Lihat lampiran.</v>
          </cell>
          <cell r="Q2154" t="str">
            <v xml:space="preserve">JUMLAH HARGA PERALATAN   </v>
          </cell>
          <cell r="U2154">
            <v>500</v>
          </cell>
        </row>
        <row r="2156">
          <cell r="A2156" t="str">
            <v>5.</v>
          </cell>
          <cell r="C2156" t="str">
            <v>ANALISA HARGA SATUAN PEKERJAAN</v>
          </cell>
          <cell r="L2156" t="str">
            <v>D.</v>
          </cell>
          <cell r="N2156" t="str">
            <v>JUMLAH HARGA TENAGA, BAHAN DAN PERALATAN  ( A + B + C )</v>
          </cell>
          <cell r="U2156">
            <v>283150</v>
          </cell>
        </row>
        <row r="2157">
          <cell r="C2157" t="str">
            <v>Lihat perhitungan dalam LAMPIRAN 2 PENAWARAN</v>
          </cell>
          <cell r="L2157" t="str">
            <v>E.</v>
          </cell>
          <cell r="N2157" t="str">
            <v>OVERHEAD &amp; PROFIT</v>
          </cell>
          <cell r="P2157">
            <v>10</v>
          </cell>
          <cell r="Q2157" t="str">
            <v>%  x  D</v>
          </cell>
          <cell r="U2157">
            <v>28315</v>
          </cell>
        </row>
        <row r="2158">
          <cell r="C2158" t="str">
            <v>PEREKEMAN ANALISA MASING-MASING HARGA</v>
          </cell>
          <cell r="L2158" t="str">
            <v>F.</v>
          </cell>
          <cell r="N2158" t="str">
            <v>HARGA SATUAN PEKERJAAN  ( D + E )</v>
          </cell>
          <cell r="U2158">
            <v>311465</v>
          </cell>
        </row>
        <row r="2159">
          <cell r="C2159" t="str">
            <v>SATUAN.</v>
          </cell>
          <cell r="L2159" t="str">
            <v>Catatan :</v>
          </cell>
        </row>
        <row r="2160">
          <cell r="C2160" t="str">
            <v>Didapat Harga Satuan Pekerjaan :</v>
          </cell>
          <cell r="L2160">
            <v>1</v>
          </cell>
          <cell r="N2160" t="str">
            <v>Satuan dapat berdasarkan atas jam operasi untuk Tenaga Kerja dan Peralatan, volume dan/atau ukuran</v>
          </cell>
        </row>
        <row r="2161">
          <cell r="N2161" t="str">
            <v>berat untuk bahan-bahan.</v>
          </cell>
        </row>
        <row r="2162">
          <cell r="C2162" t="str">
            <v xml:space="preserve">Rp.  </v>
          </cell>
          <cell r="D2162">
            <v>311465</v>
          </cell>
          <cell r="E2162" t="str">
            <v xml:space="preserve"> / M3</v>
          </cell>
          <cell r="L2162">
            <v>2</v>
          </cell>
          <cell r="N2162" t="str">
            <v>Kuantitas satuan adalah kuantitas setiap komponen untuk menyelesaikan satu satuan pekerjaan dari nomor</v>
          </cell>
        </row>
        <row r="2163">
          <cell r="N2163" t="str">
            <v>mata pembayaran harga satuan yang disampaikan peserta lelang tidak dapat diubah, kecuali persyaratan.</v>
          </cell>
        </row>
        <row r="2164">
          <cell r="N2164" t="str">
            <v>Ayat 13, 4 dari instruksi kepada Peserta Lelang.</v>
          </cell>
        </row>
        <row r="2165">
          <cell r="J2165" t="str">
            <v>Berlanjut ke hal. berikut.</v>
          </cell>
          <cell r="L2165">
            <v>3</v>
          </cell>
          <cell r="N2165" t="str">
            <v>Biaya satuan untuk peralatan sudah termasuk bahan bakar, bahan habis dipakai dan operator.</v>
          </cell>
        </row>
        <row r="2166">
          <cell r="A2166" t="str">
            <v>ITEM PEMBAYARAN NO.</v>
          </cell>
          <cell r="D2166" t="str">
            <v>:  7.10 (3)</v>
          </cell>
          <cell r="J2166">
            <v>0</v>
          </cell>
        </row>
        <row r="2167">
          <cell r="A2167" t="str">
            <v>JENIS PEKERJAAN</v>
          </cell>
          <cell r="D2167" t="str">
            <v>:  Bronjong (Gabions)</v>
          </cell>
        </row>
        <row r="2168">
          <cell r="A2168" t="str">
            <v>SATUAN PEMBAYARAN</v>
          </cell>
          <cell r="D2168" t="str">
            <v>:  M3</v>
          </cell>
          <cell r="H2168" t="str">
            <v xml:space="preserve">        URAIAN ANALISA HARGA SATUAN</v>
          </cell>
        </row>
        <row r="2169">
          <cell r="J2169" t="str">
            <v>Lanjutan</v>
          </cell>
        </row>
        <row r="2171">
          <cell r="A2171" t="str">
            <v>No.</v>
          </cell>
          <cell r="C2171" t="str">
            <v>U R A I A N</v>
          </cell>
          <cell r="G2171" t="str">
            <v>KODE</v>
          </cell>
          <cell r="H2171" t="str">
            <v>KOEF.</v>
          </cell>
          <cell r="I2171" t="str">
            <v>SATUAN</v>
          </cell>
          <cell r="J2171" t="str">
            <v>KETERANGAN</v>
          </cell>
        </row>
        <row r="2174">
          <cell r="A2174" t="str">
            <v>6.</v>
          </cell>
          <cell r="C2174" t="str">
            <v>MASA PELAKSANAAN YANG DIPERLUKAN</v>
          </cell>
        </row>
        <row r="2175">
          <cell r="C2175" t="str">
            <v>Masa Pelaksanaan :</v>
          </cell>
          <cell r="D2175" t="str">
            <v>. . . . . . . . . . . .</v>
          </cell>
        </row>
        <row r="2177">
          <cell r="A2177" t="str">
            <v>7.</v>
          </cell>
          <cell r="C2177" t="str">
            <v>VOLUME PEKERJAAN YANG DIPERLUKAN</v>
          </cell>
        </row>
        <row r="2178">
          <cell r="C2178" t="str">
            <v>Volume pekerjaan  :</v>
          </cell>
          <cell r="D2178">
            <v>0</v>
          </cell>
          <cell r="E2178" t="str">
            <v>M3</v>
          </cell>
        </row>
      </sheetData>
      <sheetData sheetId="7" refreshError="1">
        <row r="1">
          <cell r="A1" t="str">
            <v>URAIAN ANALISA ALAT</v>
          </cell>
          <cell r="L1" t="str">
            <v>ANALISA BIAYA SEWA PERALATAN PER JAM KERJA (I)</v>
          </cell>
          <cell r="AO1" t="str">
            <v>DAFTAR BIAYA SEWA PERALATAN PER JAM KERJA</v>
          </cell>
          <cell r="AZ1" t="str">
            <v>PERHITUNGAN ALAT UTAMA</v>
          </cell>
        </row>
        <row r="2">
          <cell r="AZ2" t="str">
            <v>STONE CRUSHER</v>
          </cell>
        </row>
        <row r="3">
          <cell r="AW3" t="str">
            <v>BIAYA</v>
          </cell>
        </row>
        <row r="4">
          <cell r="A4" t="str">
            <v>No.</v>
          </cell>
          <cell r="C4" t="str">
            <v>U R A I A N</v>
          </cell>
          <cell r="G4" t="str">
            <v>KODE</v>
          </cell>
          <cell r="H4" t="str">
            <v>KOEF.</v>
          </cell>
          <cell r="I4" t="str">
            <v>SATUAN</v>
          </cell>
          <cell r="J4" t="str">
            <v>KET.</v>
          </cell>
          <cell r="P4" t="str">
            <v>TENAGA</v>
          </cell>
          <cell r="Q4" t="str">
            <v>KAPASITAS</v>
          </cell>
          <cell r="S4" t="str">
            <v>HARGA</v>
          </cell>
          <cell r="T4" t="str">
            <v>ALAT  YANG  DIPAKAI</v>
          </cell>
          <cell r="W4" t="str">
            <v>NILAI</v>
          </cell>
          <cell r="X4" t="str">
            <v>FAKTOR</v>
          </cell>
          <cell r="Y4" t="str">
            <v>BIAYA PASTI PER JAM</v>
          </cell>
          <cell r="AB4" t="str">
            <v>BIAYA OPERASI PER JAM KERJA</v>
          </cell>
          <cell r="AL4" t="str">
            <v>TOTAL</v>
          </cell>
          <cell r="AO4" t="str">
            <v>No.</v>
          </cell>
          <cell r="AP4" t="str">
            <v>URAIAN</v>
          </cell>
          <cell r="AR4" t="str">
            <v>KO</v>
          </cell>
          <cell r="AS4" t="str">
            <v>HP</v>
          </cell>
          <cell r="AT4" t="str">
            <v>KAP.</v>
          </cell>
          <cell r="AV4" t="str">
            <v>HARGA</v>
          </cell>
          <cell r="AW4" t="str">
            <v>SEWA</v>
          </cell>
          <cell r="AX4" t="str">
            <v>KET.</v>
          </cell>
        </row>
        <row r="5">
          <cell r="P5" t="str">
            <v>ALAT</v>
          </cell>
          <cell r="Q5" t="str">
            <v>ALAT</v>
          </cell>
          <cell r="S5" t="str">
            <v>ALAT</v>
          </cell>
          <cell r="U5" t="str">
            <v>JAM</v>
          </cell>
          <cell r="W5" t="str">
            <v>SISA</v>
          </cell>
          <cell r="X5" t="str">
            <v>PENGEM-</v>
          </cell>
          <cell r="Y5" t="str">
            <v>BIAYA</v>
          </cell>
          <cell r="Z5" t="str">
            <v>ASURANSI</v>
          </cell>
          <cell r="AA5" t="str">
            <v>TOTAL</v>
          </cell>
          <cell r="AB5" t="str">
            <v>BAHAN BAKAR &amp; PELUMAS</v>
          </cell>
          <cell r="AE5" t="str">
            <v>WORKSHOP</v>
          </cell>
          <cell r="AG5" t="str">
            <v>PERBAIKAN &amp; PERAWATAN</v>
          </cell>
          <cell r="AI5" t="str">
            <v>UPAH</v>
          </cell>
          <cell r="AK5" t="str">
            <v>TOTAL</v>
          </cell>
          <cell r="AL5" t="str">
            <v>BIAYA</v>
          </cell>
          <cell r="AR5" t="str">
            <v>DE</v>
          </cell>
          <cell r="AV5" t="str">
            <v>ALAT</v>
          </cell>
          <cell r="AW5" t="str">
            <v>ALAT/JAM</v>
          </cell>
          <cell r="AZ5" t="str">
            <v>No.</v>
          </cell>
          <cell r="BB5" t="str">
            <v>U R A I A N</v>
          </cell>
          <cell r="BF5" t="str">
            <v>KODE</v>
          </cell>
          <cell r="BG5" t="str">
            <v>KOEF.</v>
          </cell>
          <cell r="BH5" t="str">
            <v>SATUAN</v>
          </cell>
          <cell r="BI5" t="str">
            <v>KET.</v>
          </cell>
        </row>
        <row r="6">
          <cell r="T6" t="str">
            <v>UMUR</v>
          </cell>
          <cell r="U6" t="str">
            <v>KERJA</v>
          </cell>
          <cell r="V6" t="str">
            <v>HARGA</v>
          </cell>
          <cell r="W6" t="str">
            <v>ALAT</v>
          </cell>
          <cell r="X6" t="str">
            <v>BALIAN</v>
          </cell>
          <cell r="Y6" t="str">
            <v>PENGEM-</v>
          </cell>
          <cell r="Z6" t="str">
            <v>DAN</v>
          </cell>
          <cell r="AA6" t="str">
            <v>BIAYA</v>
          </cell>
          <cell r="AB6" t="str">
            <v>BAHAN</v>
          </cell>
          <cell r="AC6" t="str">
            <v>MINYAK</v>
          </cell>
          <cell r="AI6" t="str">
            <v>OPERATOR</v>
          </cell>
          <cell r="AJ6" t="str">
            <v>PEMBANTU</v>
          </cell>
          <cell r="AK6" t="str">
            <v>BIAYA</v>
          </cell>
          <cell r="AL6" t="str">
            <v>SEWA ALAT</v>
          </cell>
          <cell r="AW6" t="str">
            <v>(di luar PPN)</v>
          </cell>
        </row>
        <row r="7">
          <cell r="A7" t="str">
            <v>A.</v>
          </cell>
          <cell r="C7" t="str">
            <v>URAIAN PERALATAN</v>
          </cell>
          <cell r="T7" t="str">
            <v>ALAT</v>
          </cell>
          <cell r="U7" t="str">
            <v>1 TAHUN</v>
          </cell>
          <cell r="V7" t="str">
            <v>ALAT</v>
          </cell>
          <cell r="X7" t="str">
            <v>MODAL</v>
          </cell>
          <cell r="Y7" t="str">
            <v>BALIAN</v>
          </cell>
          <cell r="Z7" t="str">
            <v>LAIN-LAIN</v>
          </cell>
          <cell r="AA7" t="str">
            <v>PASTI / JAM</v>
          </cell>
          <cell r="AB7" t="str">
            <v>BAKAR</v>
          </cell>
          <cell r="AC7" t="str">
            <v>PELUMAS</v>
          </cell>
          <cell r="AD7" t="str">
            <v>BIAYA</v>
          </cell>
          <cell r="AE7" t="str">
            <v>KOEF.</v>
          </cell>
          <cell r="AF7" t="str">
            <v>BIAYA</v>
          </cell>
          <cell r="AG7" t="str">
            <v>KOEF.</v>
          </cell>
          <cell r="AH7" t="str">
            <v>BIAYA</v>
          </cell>
          <cell r="AI7" t="str">
            <v>/ SOPIR</v>
          </cell>
          <cell r="AJ7" t="str">
            <v>OPERATOR</v>
          </cell>
          <cell r="AK7" t="str">
            <v>OPERASI</v>
          </cell>
          <cell r="AL7" t="str">
            <v>PER</v>
          </cell>
        </row>
        <row r="8">
          <cell r="A8" t="str">
            <v xml:space="preserve">       1.</v>
          </cell>
          <cell r="C8" t="str">
            <v>Jenis Peralatan</v>
          </cell>
          <cell r="G8" t="str">
            <v>ASPHALT MIXING PLANT</v>
          </cell>
          <cell r="J8" t="str">
            <v>E01</v>
          </cell>
          <cell r="Y8" t="str">
            <v>MODAL</v>
          </cell>
          <cell r="AJ8" t="str">
            <v>/ SOPIR</v>
          </cell>
          <cell r="AK8" t="str">
            <v>/ JAM</v>
          </cell>
          <cell r="AL8" t="str">
            <v>JAM KERJA</v>
          </cell>
          <cell r="AO8" t="str">
            <v>1.</v>
          </cell>
          <cell r="AQ8" t="str">
            <v>ASPHALT MIXING PLANT</v>
          </cell>
          <cell r="AR8" t="str">
            <v>E01</v>
          </cell>
          <cell r="AS8">
            <v>150</v>
          </cell>
          <cell r="AT8">
            <v>50</v>
          </cell>
          <cell r="AU8" t="str">
            <v>T/Jam</v>
          </cell>
          <cell r="AV8">
            <v>1917000000</v>
          </cell>
          <cell r="AW8">
            <v>1469619.1606809502</v>
          </cell>
          <cell r="AX8" t="str">
            <v xml:space="preserve"> Alat Baru</v>
          </cell>
          <cell r="AZ8" t="str">
            <v>I</v>
          </cell>
          <cell r="BB8" t="str">
            <v>BERAT JENIS BAHAN</v>
          </cell>
        </row>
        <row r="9">
          <cell r="A9" t="str">
            <v xml:space="preserve">       2.</v>
          </cell>
          <cell r="C9" t="str">
            <v>Tenaga</v>
          </cell>
          <cell r="G9" t="str">
            <v>Pw</v>
          </cell>
          <cell r="H9">
            <v>150</v>
          </cell>
          <cell r="I9" t="str">
            <v>HP</v>
          </cell>
          <cell r="P9" t="str">
            <v>(HP)</v>
          </cell>
          <cell r="Q9" t="str">
            <v>-</v>
          </cell>
          <cell r="S9" t="str">
            <v>(Tahun)</v>
          </cell>
          <cell r="T9" t="str">
            <v>(Tahun)</v>
          </cell>
          <cell r="U9" t="str">
            <v>(Jam)</v>
          </cell>
          <cell r="V9" t="str">
            <v>(Rp.)</v>
          </cell>
          <cell r="W9" t="str">
            <v>(Rp.)</v>
          </cell>
          <cell r="X9" t="str">
            <v>-</v>
          </cell>
          <cell r="Y9" t="str">
            <v>(Rp.)</v>
          </cell>
          <cell r="Z9" t="str">
            <v>(Rp.)</v>
          </cell>
          <cell r="AA9" t="str">
            <v>(Rp.)</v>
          </cell>
          <cell r="AB9" t="str">
            <v>Lt/HP/Jam</v>
          </cell>
          <cell r="AC9" t="str">
            <v>Ltr/HP/Jam</v>
          </cell>
          <cell r="AD9" t="str">
            <v>(Rp.)</v>
          </cell>
          <cell r="AE9" t="str">
            <v>-</v>
          </cell>
          <cell r="AF9" t="str">
            <v>(Rp.)</v>
          </cell>
          <cell r="AG9" t="str">
            <v>-</v>
          </cell>
          <cell r="AH9" t="str">
            <v>(Rp.)</v>
          </cell>
          <cell r="AI9" t="str">
            <v>(Rp.)</v>
          </cell>
          <cell r="AJ9" t="str">
            <v>(Rp.)</v>
          </cell>
          <cell r="AK9" t="str">
            <v>(Rp.)</v>
          </cell>
          <cell r="AL9" t="str">
            <v>(Rp.)</v>
          </cell>
          <cell r="AM9" t="str">
            <v>KET.</v>
          </cell>
          <cell r="AO9" t="str">
            <v>2.</v>
          </cell>
          <cell r="AQ9" t="str">
            <v>ASPHALT FINISHER</v>
          </cell>
          <cell r="AR9" t="str">
            <v>E02</v>
          </cell>
          <cell r="AS9">
            <v>47</v>
          </cell>
          <cell r="AT9">
            <v>6</v>
          </cell>
          <cell r="AU9" t="str">
            <v>Ton</v>
          </cell>
          <cell r="AV9">
            <v>402600000.00000006</v>
          </cell>
          <cell r="AW9">
            <v>121783.24569301667</v>
          </cell>
          <cell r="AX9" t="str">
            <v xml:space="preserve"> Alat Baru</v>
          </cell>
        </row>
        <row r="10">
          <cell r="A10" t="str">
            <v xml:space="preserve">       3.</v>
          </cell>
          <cell r="C10" t="str">
            <v>Kapasitas</v>
          </cell>
          <cell r="G10" t="str">
            <v>Cp</v>
          </cell>
          <cell r="H10">
            <v>50</v>
          </cell>
          <cell r="I10" t="str">
            <v>T/Jam</v>
          </cell>
          <cell r="L10" t="str">
            <v>No.</v>
          </cell>
          <cell r="M10" t="str">
            <v>JENIS PERALATAN</v>
          </cell>
          <cell r="O10" t="str">
            <v>KODE</v>
          </cell>
          <cell r="AD10" t="str">
            <v>f1 x HP x</v>
          </cell>
          <cell r="AI10" t="str">
            <v>1 Orang</v>
          </cell>
          <cell r="AJ10" t="str">
            <v>1 Orang</v>
          </cell>
          <cell r="AO10" t="str">
            <v>3.</v>
          </cell>
          <cell r="AQ10" t="str">
            <v>ASPHALT SPRAYER</v>
          </cell>
          <cell r="AR10" t="str">
            <v>E03</v>
          </cell>
          <cell r="AS10">
            <v>15</v>
          </cell>
          <cell r="AT10">
            <v>800</v>
          </cell>
          <cell r="AU10" t="str">
            <v>Liter</v>
          </cell>
          <cell r="AV10">
            <v>132000000.00000001</v>
          </cell>
          <cell r="AW10">
            <v>51583.440089688855</v>
          </cell>
          <cell r="AX10" t="str">
            <v xml:space="preserve"> Alat Baru</v>
          </cell>
          <cell r="AZ10" t="str">
            <v>1.</v>
          </cell>
          <cell r="BB10" t="str">
            <v>Agregat Base</v>
          </cell>
          <cell r="BF10" t="str">
            <v>D1</v>
          </cell>
          <cell r="BG10">
            <v>2.2000000000000002</v>
          </cell>
          <cell r="BH10" t="str">
            <v>Ton/M3</v>
          </cell>
        </row>
        <row r="11">
          <cell r="A11" t="str">
            <v xml:space="preserve">       4.</v>
          </cell>
          <cell r="C11" t="str">
            <v>Alat Baru              :</v>
          </cell>
          <cell r="D11" t="str">
            <v xml:space="preserve">  a.  Umur Ekonomis</v>
          </cell>
          <cell r="G11" t="str">
            <v>A</v>
          </cell>
          <cell r="H11">
            <v>10</v>
          </cell>
          <cell r="I11" t="str">
            <v>Tahun</v>
          </cell>
          <cell r="O11" t="str">
            <v>ALAT</v>
          </cell>
          <cell r="X11" t="str">
            <v>i(1+i)^A</v>
          </cell>
          <cell r="Y11" t="str">
            <v>(B - C) x D</v>
          </cell>
          <cell r="Z11" t="str">
            <v>0.002 x B</v>
          </cell>
          <cell r="AB11" t="str">
            <v>0.125</v>
          </cell>
          <cell r="AC11" t="str">
            <v>0.01</v>
          </cell>
          <cell r="AD11" t="str">
            <v>Harga BBM</v>
          </cell>
          <cell r="AE11" t="str">
            <v>0.0625</v>
          </cell>
          <cell r="AF11" t="str">
            <v>(g1 x B')</v>
          </cell>
          <cell r="AG11" t="str">
            <v>0.125</v>
          </cell>
          <cell r="AH11" t="str">
            <v>(g1 x B')</v>
          </cell>
          <cell r="AI11" t="str">
            <v>Per</v>
          </cell>
          <cell r="AJ11" t="str">
            <v>Per</v>
          </cell>
          <cell r="AO11" t="str">
            <v>4.</v>
          </cell>
          <cell r="AQ11" t="str">
            <v>BULLDOZER 100-150 HP</v>
          </cell>
          <cell r="AR11" t="str">
            <v>E04</v>
          </cell>
          <cell r="AS11">
            <v>140</v>
          </cell>
          <cell r="AT11" t="str">
            <v xml:space="preserve">          -</v>
          </cell>
          <cell r="AU11" t="str">
            <v/>
          </cell>
          <cell r="AV11">
            <v>1100000000</v>
          </cell>
          <cell r="AW11">
            <v>367332.23884264519</v>
          </cell>
          <cell r="AX11" t="str">
            <v xml:space="preserve"> Alat Baru</v>
          </cell>
          <cell r="AZ11" t="str">
            <v>2.</v>
          </cell>
          <cell r="BB11" t="str">
            <v>ATB / ATBL / AC / HRS</v>
          </cell>
          <cell r="BF11" t="str">
            <v>D2</v>
          </cell>
          <cell r="BG11">
            <v>2.2999999999999998</v>
          </cell>
          <cell r="BH11" t="str">
            <v>Ton/M3</v>
          </cell>
        </row>
        <row r="12">
          <cell r="D12" t="str">
            <v xml:space="preserve">  b.  Jam Kerja Dalam 1 Tahun</v>
          </cell>
          <cell r="G12" t="str">
            <v>W</v>
          </cell>
          <cell r="H12">
            <v>1500</v>
          </cell>
          <cell r="I12" t="str">
            <v>Jam</v>
          </cell>
          <cell r="W12" t="str">
            <v>(10% X B)</v>
          </cell>
          <cell r="X12" t="str">
            <v>-----------</v>
          </cell>
          <cell r="Y12" t="str">
            <v>-----------</v>
          </cell>
          <cell r="Z12" t="str">
            <v>-----------</v>
          </cell>
          <cell r="AA12" t="str">
            <v>(e1 + e2)</v>
          </cell>
          <cell r="AB12" t="str">
            <v>s / d</v>
          </cell>
          <cell r="AC12" t="str">
            <v>s / d</v>
          </cell>
          <cell r="AD12" t="str">
            <v>+</v>
          </cell>
          <cell r="AE12" t="str">
            <v>s / d</v>
          </cell>
          <cell r="AF12" t="str">
            <v>-----</v>
          </cell>
          <cell r="AG12" t="str">
            <v>s / d</v>
          </cell>
          <cell r="AH12" t="str">
            <v>-----------</v>
          </cell>
          <cell r="AI12" t="str">
            <v>Jam Kerja</v>
          </cell>
          <cell r="AJ12" t="str">
            <v>Jam Kerja</v>
          </cell>
          <cell r="AK12" t="str">
            <v>F+G+H+I</v>
          </cell>
          <cell r="AL12" t="str">
            <v>E + J</v>
          </cell>
          <cell r="AO12" t="str">
            <v>5.</v>
          </cell>
          <cell r="AQ12" t="str">
            <v>COMPRESSOR 4000-6500 L\M</v>
          </cell>
          <cell r="AR12" t="str">
            <v>E05</v>
          </cell>
          <cell r="AS12">
            <v>80</v>
          </cell>
          <cell r="AT12" t="str">
            <v xml:space="preserve">          -</v>
          </cell>
          <cell r="AU12" t="str">
            <v/>
          </cell>
          <cell r="AV12">
            <v>101400000</v>
          </cell>
          <cell r="AW12">
            <v>74169.838417851759</v>
          </cell>
          <cell r="AX12" t="str">
            <v xml:space="preserve"> Alat Baru</v>
          </cell>
          <cell r="AZ12" t="str">
            <v>3.</v>
          </cell>
          <cell r="BB12" t="str">
            <v>SBST / DBST</v>
          </cell>
          <cell r="BF12" t="str">
            <v>D3</v>
          </cell>
          <cell r="BG12">
            <v>2</v>
          </cell>
          <cell r="BH12" t="str">
            <v>Ton/M3</v>
          </cell>
        </row>
        <row r="13">
          <cell r="D13" t="str">
            <v xml:space="preserve">  c.  Harga Alat</v>
          </cell>
          <cell r="G13" t="str">
            <v>B</v>
          </cell>
          <cell r="H13">
            <v>1917000000</v>
          </cell>
          <cell r="I13" t="str">
            <v>Rupiah</v>
          </cell>
          <cell r="X13" t="str">
            <v>(1+i)^A-1</v>
          </cell>
          <cell r="Y13" t="str">
            <v>W</v>
          </cell>
          <cell r="Z13" t="str">
            <v>W</v>
          </cell>
          <cell r="AB13" t="str">
            <v>0.175</v>
          </cell>
          <cell r="AC13" t="str">
            <v>0.02</v>
          </cell>
          <cell r="AD13" t="str">
            <v>f2 x HP x</v>
          </cell>
          <cell r="AE13" t="str">
            <v>0.0875</v>
          </cell>
          <cell r="AF13" t="str">
            <v>W</v>
          </cell>
          <cell r="AG13" t="str">
            <v>0.175</v>
          </cell>
          <cell r="AH13" t="str">
            <v>W</v>
          </cell>
          <cell r="AI13" t="str">
            <v>=</v>
          </cell>
          <cell r="AJ13" t="str">
            <v>=</v>
          </cell>
          <cell r="AO13" t="str">
            <v>6.</v>
          </cell>
          <cell r="AQ13" t="str">
            <v>CONCRETE MIXER 0.3-0.6 M3</v>
          </cell>
          <cell r="AR13" t="str">
            <v>E06</v>
          </cell>
          <cell r="AS13">
            <v>15</v>
          </cell>
          <cell r="AT13">
            <v>500</v>
          </cell>
          <cell r="AU13" t="str">
            <v>Liter</v>
          </cell>
          <cell r="AV13">
            <v>46800000</v>
          </cell>
          <cell r="AW13">
            <v>34545.451136895892</v>
          </cell>
          <cell r="AX13" t="str">
            <v xml:space="preserve"> Alat Baru</v>
          </cell>
        </row>
        <row r="14">
          <cell r="A14" t="str">
            <v xml:space="preserve">       5.</v>
          </cell>
          <cell r="C14" t="str">
            <v>Alat Yang Dipakai  :</v>
          </cell>
          <cell r="D14" t="str">
            <v xml:space="preserve">  a.  Umur Ekonomis</v>
          </cell>
          <cell r="G14" t="str">
            <v>A'</v>
          </cell>
          <cell r="H14">
            <v>10</v>
          </cell>
          <cell r="I14" t="str">
            <v>Tahun</v>
          </cell>
          <cell r="J14" t="str">
            <v xml:space="preserve"> Alat Baru</v>
          </cell>
          <cell r="AD14" t="str">
            <v>Harga Olie</v>
          </cell>
          <cell r="AI14">
            <v>10714.285714285714</v>
          </cell>
          <cell r="AJ14">
            <v>4000</v>
          </cell>
          <cell r="AO14" t="str">
            <v>7.</v>
          </cell>
          <cell r="AQ14" t="str">
            <v>CRANE 10-15 TON</v>
          </cell>
          <cell r="AR14" t="str">
            <v>E07</v>
          </cell>
          <cell r="AS14">
            <v>150</v>
          </cell>
          <cell r="AT14">
            <v>15</v>
          </cell>
          <cell r="AU14" t="str">
            <v>Ton</v>
          </cell>
          <cell r="AV14">
            <v>836000000.00000012</v>
          </cell>
          <cell r="AW14">
            <v>251859.53708265504</v>
          </cell>
          <cell r="AX14" t="str">
            <v xml:space="preserve"> Alat Baru</v>
          </cell>
          <cell r="AZ14" t="str">
            <v>II</v>
          </cell>
          <cell r="BB14" t="str">
            <v>TEBAL RATA-RATA HAMPARAN PADAT</v>
          </cell>
        </row>
        <row r="15">
          <cell r="D15" t="str">
            <v xml:space="preserve">  b.  Jam Kerja Dalam 1 Tahun </v>
          </cell>
          <cell r="G15" t="str">
            <v>W'</v>
          </cell>
          <cell r="H15">
            <v>1500</v>
          </cell>
          <cell r="I15" t="str">
            <v>Jam</v>
          </cell>
          <cell r="J15" t="str">
            <v xml:space="preserve"> Alat Baru</v>
          </cell>
          <cell r="P15" t="str">
            <v>HP</v>
          </cell>
          <cell r="Q15" t="str">
            <v>Cp</v>
          </cell>
          <cell r="S15" t="str">
            <v>B</v>
          </cell>
          <cell r="T15" t="str">
            <v>A</v>
          </cell>
          <cell r="U15" t="str">
            <v>W</v>
          </cell>
          <cell r="V15" t="str">
            <v>B</v>
          </cell>
          <cell r="W15" t="str">
            <v>C</v>
          </cell>
          <cell r="X15" t="str">
            <v>D</v>
          </cell>
          <cell r="Y15" t="str">
            <v>e1</v>
          </cell>
          <cell r="Z15" t="str">
            <v>e2</v>
          </cell>
          <cell r="AA15" t="str">
            <v>E</v>
          </cell>
          <cell r="AB15" t="str">
            <v>f1</v>
          </cell>
          <cell r="AC15" t="str">
            <v>f2</v>
          </cell>
          <cell r="AD15" t="str">
            <v>F</v>
          </cell>
          <cell r="AE15" t="str">
            <v>g1</v>
          </cell>
          <cell r="AF15" t="str">
            <v>G</v>
          </cell>
          <cell r="AG15" t="str">
            <v>g1</v>
          </cell>
          <cell r="AH15" t="str">
            <v>G</v>
          </cell>
          <cell r="AI15" t="str">
            <v>H</v>
          </cell>
          <cell r="AJ15" t="str">
            <v>I</v>
          </cell>
          <cell r="AK15" t="str">
            <v>J</v>
          </cell>
          <cell r="AL15" t="str">
            <v>K</v>
          </cell>
          <cell r="AM15" t="str">
            <v>L</v>
          </cell>
          <cell r="AO15" t="str">
            <v>8.</v>
          </cell>
          <cell r="AQ15" t="str">
            <v>DUMP TRUCK 3-4 M3</v>
          </cell>
          <cell r="AR15" t="str">
            <v>E08</v>
          </cell>
          <cell r="AS15">
            <v>100</v>
          </cell>
          <cell r="AT15">
            <v>6</v>
          </cell>
          <cell r="AU15" t="str">
            <v>Ton</v>
          </cell>
          <cell r="AV15">
            <v>247000000</v>
          </cell>
          <cell r="AW15">
            <v>136183.58076143381</v>
          </cell>
          <cell r="AX15" t="str">
            <v xml:space="preserve"> Alat Baru</v>
          </cell>
        </row>
        <row r="16">
          <cell r="D16" t="str">
            <v xml:space="preserve">  c.  Harga Alat   (*)</v>
          </cell>
          <cell r="G16" t="str">
            <v>B'</v>
          </cell>
          <cell r="H16">
            <v>1917000000</v>
          </cell>
          <cell r="I16" t="str">
            <v>Rupiah</v>
          </cell>
          <cell r="J16" t="str">
            <v xml:space="preserve"> Alat Baru</v>
          </cell>
          <cell r="L16" t="str">
            <v>1</v>
          </cell>
          <cell r="M16" t="str">
            <v>2</v>
          </cell>
          <cell r="O16" t="str">
            <v>2a</v>
          </cell>
          <cell r="P16" t="str">
            <v>3</v>
          </cell>
          <cell r="Q16" t="str">
            <v>4</v>
          </cell>
          <cell r="S16" t="str">
            <v>5</v>
          </cell>
          <cell r="T16" t="str">
            <v>6</v>
          </cell>
          <cell r="U16" t="str">
            <v>7</v>
          </cell>
          <cell r="V16" t="str">
            <v>8</v>
          </cell>
          <cell r="W16" t="str">
            <v>9</v>
          </cell>
          <cell r="X16" t="str">
            <v>10</v>
          </cell>
          <cell r="Y16" t="str">
            <v>11</v>
          </cell>
          <cell r="Z16" t="str">
            <v>12</v>
          </cell>
          <cell r="AA16" t="str">
            <v>13</v>
          </cell>
          <cell r="AB16" t="str">
            <v>14</v>
          </cell>
          <cell r="AC16" t="str">
            <v>15</v>
          </cell>
          <cell r="AD16" t="str">
            <v>16</v>
          </cell>
          <cell r="AE16" t="str">
            <v>17</v>
          </cell>
          <cell r="AF16" t="str">
            <v>18</v>
          </cell>
          <cell r="AG16" t="str">
            <v>17</v>
          </cell>
          <cell r="AH16" t="str">
            <v>18</v>
          </cell>
          <cell r="AI16" t="str">
            <v>19</v>
          </cell>
          <cell r="AJ16" t="str">
            <v>20</v>
          </cell>
          <cell r="AK16" t="str">
            <v>21</v>
          </cell>
          <cell r="AL16" t="str">
            <v>22</v>
          </cell>
          <cell r="AM16" t="str">
            <v>23</v>
          </cell>
          <cell r="AO16" t="str">
            <v>9.</v>
          </cell>
          <cell r="AQ16" t="str">
            <v>DUMP TRUCK</v>
          </cell>
          <cell r="AR16" t="str">
            <v>E09</v>
          </cell>
          <cell r="AS16">
            <v>125</v>
          </cell>
          <cell r="AT16">
            <v>8</v>
          </cell>
          <cell r="AU16" t="str">
            <v>Ton</v>
          </cell>
          <cell r="AV16">
            <v>390000000</v>
          </cell>
          <cell r="AW16">
            <v>182565.38127745184</v>
          </cell>
          <cell r="AX16" t="str">
            <v xml:space="preserve"> Alat Baru</v>
          </cell>
          <cell r="AZ16" t="str">
            <v>1.</v>
          </cell>
          <cell r="BB16" t="str">
            <v>Agregat Base</v>
          </cell>
          <cell r="BF16" t="str">
            <v>t1</v>
          </cell>
          <cell r="BG16">
            <v>0.15</v>
          </cell>
          <cell r="BH16" t="str">
            <v>M</v>
          </cell>
        </row>
        <row r="17">
          <cell r="AO17" t="str">
            <v>10.</v>
          </cell>
          <cell r="AQ17" t="str">
            <v>EXCAVATOR 80-140 HP</v>
          </cell>
          <cell r="AR17" t="str">
            <v>E10</v>
          </cell>
          <cell r="AS17">
            <v>80</v>
          </cell>
          <cell r="AT17">
            <v>0.5</v>
          </cell>
          <cell r="AU17" t="str">
            <v>M3</v>
          </cell>
          <cell r="AV17">
            <v>910000000</v>
          </cell>
          <cell r="AW17">
            <v>248784.99679024477</v>
          </cell>
          <cell r="AX17" t="str">
            <v xml:space="preserve"> Alat Baru</v>
          </cell>
          <cell r="AZ17" t="str">
            <v>2.</v>
          </cell>
          <cell r="BB17" t="str">
            <v>Asphalt Concrete (AC)</v>
          </cell>
          <cell r="BF17" t="str">
            <v>t2</v>
          </cell>
          <cell r="BG17">
            <v>0.04</v>
          </cell>
          <cell r="BH17" t="str">
            <v>M</v>
          </cell>
        </row>
        <row r="18">
          <cell r="A18" t="str">
            <v>B.</v>
          </cell>
          <cell r="C18" t="str">
            <v>BIAYA PASTI PER JAM KERJA</v>
          </cell>
          <cell r="L18" t="str">
            <v>1.</v>
          </cell>
          <cell r="N18" t="str">
            <v>ASPHALT MIXING PLANT</v>
          </cell>
          <cell r="O18" t="str">
            <v>E01</v>
          </cell>
          <cell r="P18">
            <v>150</v>
          </cell>
          <cell r="Q18">
            <v>50</v>
          </cell>
          <cell r="R18" t="str">
            <v>T/Jam</v>
          </cell>
          <cell r="S18">
            <v>1917000000</v>
          </cell>
          <cell r="T18">
            <v>10</v>
          </cell>
          <cell r="U18">
            <v>1500</v>
          </cell>
          <cell r="V18">
            <v>1917000000</v>
          </cell>
          <cell r="W18">
            <v>191700000</v>
          </cell>
          <cell r="X18">
            <v>0.23852275688285915</v>
          </cell>
          <cell r="Y18">
            <v>274348.87496666459</v>
          </cell>
          <cell r="Z18">
            <v>2556</v>
          </cell>
          <cell r="AA18">
            <v>276904.87496666459</v>
          </cell>
          <cell r="AB18">
            <v>0.125</v>
          </cell>
          <cell r="AC18">
            <v>0.01</v>
          </cell>
          <cell r="AD18">
            <v>1010250</v>
          </cell>
          <cell r="AE18">
            <v>0</v>
          </cell>
          <cell r="AF18">
            <v>0</v>
          </cell>
          <cell r="AG18">
            <v>0.125</v>
          </cell>
          <cell r="AH18">
            <v>159750</v>
          </cell>
          <cell r="AI18">
            <v>10714.285714285714</v>
          </cell>
          <cell r="AJ18">
            <v>12000</v>
          </cell>
          <cell r="AK18">
            <v>1192714.2857142857</v>
          </cell>
          <cell r="AL18">
            <v>1469619.1606809502</v>
          </cell>
          <cell r="AM18" t="str">
            <v xml:space="preserve"> Alat Baru</v>
          </cell>
          <cell r="AO18" t="str">
            <v>11.</v>
          </cell>
          <cell r="AQ18" t="str">
            <v>FLAT BED TRUCK 3-4 M3</v>
          </cell>
          <cell r="AR18" t="str">
            <v>E11</v>
          </cell>
          <cell r="AS18">
            <v>100</v>
          </cell>
          <cell r="AT18">
            <v>4</v>
          </cell>
          <cell r="AU18" t="str">
            <v>M3</v>
          </cell>
          <cell r="AV18">
            <v>195000000</v>
          </cell>
          <cell r="AW18">
            <v>102544.74421015449</v>
          </cell>
          <cell r="AX18" t="str">
            <v xml:space="preserve"> Alat Baru</v>
          </cell>
          <cell r="AZ18" t="str">
            <v>3.</v>
          </cell>
          <cell r="BB18" t="str">
            <v>Hot Rolled Sheet (HRS)</v>
          </cell>
          <cell r="BF18" t="str">
            <v>t3</v>
          </cell>
          <cell r="BG18">
            <v>0.03</v>
          </cell>
          <cell r="BH18" t="str">
            <v>M</v>
          </cell>
        </row>
        <row r="19">
          <cell r="A19" t="str">
            <v xml:space="preserve">       1.</v>
          </cell>
          <cell r="C19" t="str">
            <v>Nilai Sisa Alat</v>
          </cell>
          <cell r="D19" t="str">
            <v>=  10 % x B</v>
          </cell>
          <cell r="G19" t="str">
            <v>C</v>
          </cell>
          <cell r="H19">
            <v>191700000</v>
          </cell>
          <cell r="I19" t="str">
            <v>Rupiah</v>
          </cell>
          <cell r="L19" t="str">
            <v>2.</v>
          </cell>
          <cell r="N19" t="str">
            <v>ASPHALT FINISHER</v>
          </cell>
          <cell r="O19" t="str">
            <v>E02</v>
          </cell>
          <cell r="P19">
            <v>47</v>
          </cell>
          <cell r="Q19">
            <v>6</v>
          </cell>
          <cell r="R19" t="str">
            <v>Ton</v>
          </cell>
          <cell r="S19">
            <v>402600000.00000006</v>
          </cell>
          <cell r="T19">
            <v>6</v>
          </cell>
          <cell r="U19">
            <v>2000</v>
          </cell>
          <cell r="V19">
            <v>402600000.00000006</v>
          </cell>
          <cell r="W19">
            <v>40260000.000000007</v>
          </cell>
          <cell r="X19">
            <v>0.30070574586703619</v>
          </cell>
          <cell r="Y19">
            <v>54478.859978730958</v>
          </cell>
          <cell r="Z19">
            <v>402.60000000000008</v>
          </cell>
          <cell r="AA19">
            <v>54881.459978730956</v>
          </cell>
          <cell r="AB19">
            <v>0.125</v>
          </cell>
          <cell r="AC19">
            <v>0.01</v>
          </cell>
          <cell r="AD19">
            <v>27025</v>
          </cell>
          <cell r="AE19">
            <v>0</v>
          </cell>
          <cell r="AF19">
            <v>0</v>
          </cell>
          <cell r="AG19">
            <v>0.125</v>
          </cell>
          <cell r="AH19">
            <v>25162.500000000004</v>
          </cell>
          <cell r="AI19">
            <v>10714.285714285714</v>
          </cell>
          <cell r="AJ19">
            <v>4000</v>
          </cell>
          <cell r="AK19">
            <v>66901.78571428571</v>
          </cell>
          <cell r="AL19">
            <v>121783.24569301667</v>
          </cell>
          <cell r="AM19" t="str">
            <v xml:space="preserve"> Alat Baru</v>
          </cell>
          <cell r="AO19" t="str">
            <v>12.</v>
          </cell>
          <cell r="AQ19" t="str">
            <v>GENERATOR SET</v>
          </cell>
          <cell r="AR19" t="str">
            <v>E12</v>
          </cell>
          <cell r="AS19">
            <v>175</v>
          </cell>
          <cell r="AT19">
            <v>125</v>
          </cell>
          <cell r="AU19" t="str">
            <v>KVA</v>
          </cell>
          <cell r="AV19">
            <v>166400000</v>
          </cell>
          <cell r="AW19">
            <v>177193.38410695086</v>
          </cell>
          <cell r="AX19" t="str">
            <v xml:space="preserve"> Alat Baru</v>
          </cell>
          <cell r="AZ19" t="str">
            <v>4.</v>
          </cell>
          <cell r="BB19" t="str">
            <v>SBST</v>
          </cell>
          <cell r="BF19" t="str">
            <v>t4</v>
          </cell>
          <cell r="BG19">
            <v>0.02</v>
          </cell>
          <cell r="BH19" t="str">
            <v>M</v>
          </cell>
        </row>
        <row r="20">
          <cell r="L20" t="str">
            <v>3.</v>
          </cell>
          <cell r="N20" t="str">
            <v>ASPHALT SPRAYER</v>
          </cell>
          <cell r="O20" t="str">
            <v>E03</v>
          </cell>
          <cell r="P20">
            <v>15</v>
          </cell>
          <cell r="Q20">
            <v>800</v>
          </cell>
          <cell r="R20" t="str">
            <v>Liter</v>
          </cell>
          <cell r="S20">
            <v>132000000.00000001</v>
          </cell>
          <cell r="T20">
            <v>5</v>
          </cell>
          <cell r="U20">
            <v>2000</v>
          </cell>
          <cell r="V20">
            <v>132000000.00000001</v>
          </cell>
          <cell r="W20">
            <v>13200000.000000002</v>
          </cell>
          <cell r="X20">
            <v>0.33437970328961514</v>
          </cell>
          <cell r="Y20">
            <v>19862.154375403145</v>
          </cell>
          <cell r="Z20">
            <v>132.00000000000003</v>
          </cell>
          <cell r="AA20">
            <v>19994.154375403145</v>
          </cell>
          <cell r="AB20">
            <v>0.125</v>
          </cell>
          <cell r="AC20">
            <v>0.01</v>
          </cell>
          <cell r="AD20">
            <v>8625</v>
          </cell>
          <cell r="AE20">
            <v>0</v>
          </cell>
          <cell r="AF20">
            <v>0</v>
          </cell>
          <cell r="AG20">
            <v>0.125</v>
          </cell>
          <cell r="AH20">
            <v>8250.0000000000018</v>
          </cell>
          <cell r="AI20">
            <v>10714.285714285714</v>
          </cell>
          <cell r="AJ20">
            <v>4000</v>
          </cell>
          <cell r="AK20">
            <v>31589.285714285714</v>
          </cell>
          <cell r="AL20">
            <v>51583.440089688855</v>
          </cell>
          <cell r="AM20" t="str">
            <v xml:space="preserve"> Alat Baru</v>
          </cell>
          <cell r="AO20" t="str">
            <v>13.</v>
          </cell>
          <cell r="AQ20" t="str">
            <v>MOTOR GRADER &gt;100 HP</v>
          </cell>
          <cell r="AR20" t="str">
            <v>E13</v>
          </cell>
          <cell r="AS20">
            <v>125</v>
          </cell>
          <cell r="AT20" t="str">
            <v xml:space="preserve">          -</v>
          </cell>
          <cell r="AU20" t="str">
            <v/>
          </cell>
          <cell r="AV20">
            <v>600000000</v>
          </cell>
          <cell r="AW20">
            <v>193474.62504223362</v>
          </cell>
          <cell r="AX20" t="str">
            <v xml:space="preserve"> Alat Baru</v>
          </cell>
          <cell r="AZ20" t="str">
            <v>5.</v>
          </cell>
          <cell r="BB20" t="str">
            <v>DBST</v>
          </cell>
          <cell r="BF20" t="str">
            <v>t5</v>
          </cell>
          <cell r="BG20">
            <v>0.03</v>
          </cell>
          <cell r="BH20" t="str">
            <v>M</v>
          </cell>
        </row>
        <row r="21">
          <cell r="A21" t="str">
            <v xml:space="preserve">       2.</v>
          </cell>
          <cell r="C21" t="str">
            <v>Faktor Angsuran Modal    =</v>
          </cell>
          <cell r="E21" t="str">
            <v>i x (1 + i)^A'</v>
          </cell>
          <cell r="G21" t="str">
            <v>D</v>
          </cell>
          <cell r="H21">
            <v>0.23852275688285915</v>
          </cell>
          <cell r="I21" t="str">
            <v>-</v>
          </cell>
          <cell r="L21" t="str">
            <v>4.</v>
          </cell>
          <cell r="N21" t="str">
            <v>BULLDOZER 100-150 HP</v>
          </cell>
          <cell r="O21" t="str">
            <v>E04</v>
          </cell>
          <cell r="P21">
            <v>140</v>
          </cell>
          <cell r="Q21" t="str">
            <v xml:space="preserve">          -</v>
          </cell>
          <cell r="R21" t="str">
            <v/>
          </cell>
          <cell r="S21">
            <v>1100000000</v>
          </cell>
          <cell r="T21">
            <v>5</v>
          </cell>
          <cell r="U21">
            <v>2000</v>
          </cell>
          <cell r="V21">
            <v>1100000000</v>
          </cell>
          <cell r="W21">
            <v>110000000</v>
          </cell>
          <cell r="X21">
            <v>0.33437970328961514</v>
          </cell>
          <cell r="Y21">
            <v>165517.95312835948</v>
          </cell>
          <cell r="Z21">
            <v>1100</v>
          </cell>
          <cell r="AA21">
            <v>166617.95312835948</v>
          </cell>
          <cell r="AB21">
            <v>0.125</v>
          </cell>
          <cell r="AC21">
            <v>0.01</v>
          </cell>
          <cell r="AD21">
            <v>80500</v>
          </cell>
          <cell r="AE21">
            <v>0</v>
          </cell>
          <cell r="AF21">
            <v>0</v>
          </cell>
          <cell r="AG21">
            <v>0.125</v>
          </cell>
          <cell r="AH21">
            <v>68750</v>
          </cell>
          <cell r="AI21">
            <v>10714.285714285714</v>
          </cell>
          <cell r="AJ21">
            <v>4000</v>
          </cell>
          <cell r="AK21">
            <v>163964.28571428571</v>
          </cell>
          <cell r="AL21">
            <v>330582.23884264519</v>
          </cell>
          <cell r="AM21" t="str">
            <v xml:space="preserve"> Alat Baru</v>
          </cell>
          <cell r="AO21" t="str">
            <v>14.</v>
          </cell>
          <cell r="AQ21" t="str">
            <v>TRACK LOADER 75-100 HP</v>
          </cell>
          <cell r="AR21" t="str">
            <v>E14</v>
          </cell>
          <cell r="AS21">
            <v>90</v>
          </cell>
          <cell r="AT21">
            <v>1.6</v>
          </cell>
          <cell r="AU21" t="str">
            <v>M3</v>
          </cell>
          <cell r="AV21">
            <v>567000000</v>
          </cell>
          <cell r="AW21">
            <v>169007.19030776792</v>
          </cell>
          <cell r="AX21" t="str">
            <v xml:space="preserve"> Alat Baru</v>
          </cell>
        </row>
        <row r="22">
          <cell r="E22" t="str">
            <v>(1 + i)^A' - 1</v>
          </cell>
          <cell r="L22" t="str">
            <v>5.</v>
          </cell>
          <cell r="N22" t="str">
            <v>COMPRESSOR 4000-6500 L\M</v>
          </cell>
          <cell r="O22" t="str">
            <v>E05</v>
          </cell>
          <cell r="P22">
            <v>80</v>
          </cell>
          <cell r="Q22" t="str">
            <v xml:space="preserve">          -</v>
          </cell>
          <cell r="R22" t="str">
            <v/>
          </cell>
          <cell r="S22">
            <v>101400000</v>
          </cell>
          <cell r="T22">
            <v>5</v>
          </cell>
          <cell r="U22">
            <v>2000</v>
          </cell>
          <cell r="V22">
            <v>101400000</v>
          </cell>
          <cell r="W22">
            <v>10140000</v>
          </cell>
          <cell r="X22">
            <v>0.33437970328961514</v>
          </cell>
          <cell r="Y22">
            <v>15257.745861105139</v>
          </cell>
          <cell r="Z22">
            <v>101.4</v>
          </cell>
          <cell r="AA22">
            <v>15359.145861105138</v>
          </cell>
          <cell r="AB22">
            <v>0.125</v>
          </cell>
          <cell r="AC22">
            <v>0.01</v>
          </cell>
          <cell r="AD22">
            <v>46000</v>
          </cell>
          <cell r="AE22">
            <v>0</v>
          </cell>
          <cell r="AF22">
            <v>0</v>
          </cell>
          <cell r="AG22">
            <v>0.125</v>
          </cell>
          <cell r="AH22">
            <v>6337.5</v>
          </cell>
          <cell r="AI22">
            <v>10714.285714285714</v>
          </cell>
          <cell r="AJ22">
            <v>4000</v>
          </cell>
          <cell r="AK22">
            <v>67051.78571428571</v>
          </cell>
          <cell r="AL22">
            <v>82410.931575390845</v>
          </cell>
          <cell r="AM22" t="str">
            <v xml:space="preserve"> Alat Baru</v>
          </cell>
          <cell r="AO22" t="str">
            <v>15.</v>
          </cell>
          <cell r="AQ22" t="str">
            <v>WHEEL LOADER 1.0-1.6 M3</v>
          </cell>
          <cell r="AR22" t="str">
            <v>E15</v>
          </cell>
          <cell r="AS22">
            <v>105</v>
          </cell>
          <cell r="AT22">
            <v>1.5</v>
          </cell>
          <cell r="AU22" t="str">
            <v>M3</v>
          </cell>
          <cell r="AV22">
            <v>650000000</v>
          </cell>
          <cell r="AW22">
            <v>217559.56403384835</v>
          </cell>
          <cell r="AX22" t="str">
            <v xml:space="preserve"> Alat Baru</v>
          </cell>
          <cell r="AZ22" t="str">
            <v>III</v>
          </cell>
          <cell r="BB22" t="str">
            <v>VOLUME PEKERJAAN</v>
          </cell>
        </row>
        <row r="23">
          <cell r="A23" t="str">
            <v xml:space="preserve">       3.</v>
          </cell>
          <cell r="C23" t="str">
            <v>Biaya Pasti per Jam  :</v>
          </cell>
          <cell r="L23" t="str">
            <v>6.</v>
          </cell>
          <cell r="N23" t="str">
            <v>CONCRETE MIXER 0.3-0.6 M3</v>
          </cell>
          <cell r="O23" t="str">
            <v>E06</v>
          </cell>
          <cell r="P23">
            <v>15</v>
          </cell>
          <cell r="Q23">
            <v>500</v>
          </cell>
          <cell r="R23" t="str">
            <v>Liter</v>
          </cell>
          <cell r="S23">
            <v>46800000</v>
          </cell>
          <cell r="T23">
            <v>4</v>
          </cell>
          <cell r="U23">
            <v>2000</v>
          </cell>
          <cell r="V23">
            <v>46800000</v>
          </cell>
          <cell r="W23">
            <v>4680000</v>
          </cell>
          <cell r="X23">
            <v>0.38628912071535026</v>
          </cell>
          <cell r="Y23">
            <v>8135.2488822652758</v>
          </cell>
          <cell r="Z23">
            <v>46.8</v>
          </cell>
          <cell r="AA23">
            <v>8182.048882265276</v>
          </cell>
          <cell r="AB23">
            <v>0.125</v>
          </cell>
          <cell r="AC23">
            <v>0.01</v>
          </cell>
          <cell r="AD23">
            <v>8625</v>
          </cell>
          <cell r="AE23">
            <v>0</v>
          </cell>
          <cell r="AF23">
            <v>0</v>
          </cell>
          <cell r="AG23">
            <v>0.125</v>
          </cell>
          <cell r="AH23">
            <v>2925</v>
          </cell>
          <cell r="AI23">
            <v>10714.285714285714</v>
          </cell>
          <cell r="AJ23">
            <v>4000</v>
          </cell>
          <cell r="AK23">
            <v>26264.285714285714</v>
          </cell>
          <cell r="AL23">
            <v>34446.334596550987</v>
          </cell>
          <cell r="AM23" t="str">
            <v xml:space="preserve"> Alat Baru</v>
          </cell>
          <cell r="AO23" t="str">
            <v>16.</v>
          </cell>
          <cell r="AQ23" t="str">
            <v>THREE WHEEL ROLLER 6-8 T</v>
          </cell>
          <cell r="AR23" t="str">
            <v>E16</v>
          </cell>
          <cell r="AS23">
            <v>55</v>
          </cell>
          <cell r="AT23">
            <v>8</v>
          </cell>
          <cell r="AU23" t="str">
            <v>Ton</v>
          </cell>
          <cell r="AV23">
            <v>240000000</v>
          </cell>
          <cell r="AW23">
            <v>97692.293669564155</v>
          </cell>
          <cell r="AX23" t="str">
            <v xml:space="preserve"> Alat Baru</v>
          </cell>
        </row>
        <row r="24">
          <cell r="C24" t="str">
            <v>a.  Biaya Pengembalian Modal  =</v>
          </cell>
          <cell r="E24" t="str">
            <v>( B' - C ) x D</v>
          </cell>
          <cell r="G24" t="str">
            <v>E</v>
          </cell>
          <cell r="H24">
            <v>274348.87496666459</v>
          </cell>
          <cell r="I24" t="str">
            <v>Rupiah</v>
          </cell>
          <cell r="L24" t="str">
            <v>7.</v>
          </cell>
          <cell r="N24" t="str">
            <v>CRANE 10-15 TON</v>
          </cell>
          <cell r="O24" t="str">
            <v>E07</v>
          </cell>
          <cell r="P24">
            <v>150</v>
          </cell>
          <cell r="Q24">
            <v>15</v>
          </cell>
          <cell r="R24" t="str">
            <v>Ton</v>
          </cell>
          <cell r="S24">
            <v>836000000.00000012</v>
          </cell>
          <cell r="T24">
            <v>5</v>
          </cell>
          <cell r="U24">
            <v>2000</v>
          </cell>
          <cell r="V24">
            <v>836000000.00000012</v>
          </cell>
          <cell r="W24">
            <v>83600000.000000015</v>
          </cell>
          <cell r="X24">
            <v>0.33437970328961514</v>
          </cell>
          <cell r="Y24">
            <v>125793.64437755324</v>
          </cell>
          <cell r="Z24">
            <v>836.00000000000011</v>
          </cell>
          <cell r="AA24">
            <v>126629.64437755324</v>
          </cell>
          <cell r="AB24">
            <v>0.125</v>
          </cell>
          <cell r="AC24">
            <v>0.01</v>
          </cell>
          <cell r="AD24">
            <v>86250</v>
          </cell>
          <cell r="AE24">
            <v>0</v>
          </cell>
          <cell r="AF24">
            <v>0</v>
          </cell>
          <cell r="AG24">
            <v>0.125</v>
          </cell>
          <cell r="AH24">
            <v>52250.000000000007</v>
          </cell>
          <cell r="AI24">
            <v>10714.285714285714</v>
          </cell>
          <cell r="AJ24">
            <v>4000</v>
          </cell>
          <cell r="AK24">
            <v>153214.28571428571</v>
          </cell>
          <cell r="AL24">
            <v>279843.93009183893</v>
          </cell>
          <cell r="AM24" t="str">
            <v xml:space="preserve"> Alat Baru</v>
          </cell>
          <cell r="AO24" t="str">
            <v>17.</v>
          </cell>
          <cell r="AQ24" t="str">
            <v>TANDEM ROLLER 6-8 T.</v>
          </cell>
          <cell r="AR24" t="str">
            <v>E17</v>
          </cell>
          <cell r="AS24">
            <v>50</v>
          </cell>
          <cell r="AT24">
            <v>8</v>
          </cell>
          <cell r="AU24" t="str">
            <v>Ton</v>
          </cell>
          <cell r="AV24">
            <v>333000000</v>
          </cell>
          <cell r="AW24">
            <v>114716.58425223455</v>
          </cell>
          <cell r="AX24" t="str">
            <v xml:space="preserve"> Alat Baru</v>
          </cell>
          <cell r="AZ24" t="str">
            <v>1.</v>
          </cell>
          <cell r="BB24" t="str">
            <v>Agregat Kelas A</v>
          </cell>
          <cell r="BF24" t="str">
            <v>v1</v>
          </cell>
          <cell r="BG24" t="e">
            <v>#REF!</v>
          </cell>
          <cell r="BH24" t="str">
            <v>M3</v>
          </cell>
        </row>
        <row r="25">
          <cell r="E25" t="str">
            <v>W'</v>
          </cell>
          <cell r="L25" t="str">
            <v>8.</v>
          </cell>
          <cell r="N25" t="str">
            <v>DUMP TRUCK 3-4 M3</v>
          </cell>
          <cell r="O25" t="str">
            <v>E08</v>
          </cell>
          <cell r="P25">
            <v>100</v>
          </cell>
          <cell r="Q25">
            <v>6</v>
          </cell>
          <cell r="R25" t="str">
            <v>Ton</v>
          </cell>
          <cell r="S25">
            <v>247000000</v>
          </cell>
          <cell r="T25">
            <v>5</v>
          </cell>
          <cell r="U25">
            <v>2000</v>
          </cell>
          <cell r="V25">
            <v>247000000</v>
          </cell>
          <cell r="W25">
            <v>24700000</v>
          </cell>
          <cell r="X25">
            <v>0.33437970328961514</v>
          </cell>
          <cell r="Y25">
            <v>37166.304020640724</v>
          </cell>
          <cell r="Z25">
            <v>247</v>
          </cell>
          <cell r="AA25">
            <v>37413.304020640724</v>
          </cell>
          <cell r="AB25">
            <v>0.125</v>
          </cell>
          <cell r="AC25">
            <v>0.01</v>
          </cell>
          <cell r="AD25">
            <v>57500</v>
          </cell>
          <cell r="AE25">
            <v>0</v>
          </cell>
          <cell r="AF25">
            <v>0</v>
          </cell>
          <cell r="AG25">
            <v>0.125</v>
          </cell>
          <cell r="AH25">
            <v>15437.5</v>
          </cell>
          <cell r="AI25">
            <v>10714.285714285714</v>
          </cell>
          <cell r="AJ25">
            <v>4000</v>
          </cell>
          <cell r="AK25">
            <v>87651.78571428571</v>
          </cell>
          <cell r="AL25">
            <v>125065.08973492644</v>
          </cell>
          <cell r="AM25" t="str">
            <v xml:space="preserve"> Alat Baru</v>
          </cell>
          <cell r="AO25" t="str">
            <v>18.</v>
          </cell>
          <cell r="AQ25" t="str">
            <v>TIRE ROLLER 8-10 T.</v>
          </cell>
          <cell r="AR25" t="str">
            <v>E18</v>
          </cell>
          <cell r="AS25">
            <v>60</v>
          </cell>
          <cell r="AT25">
            <v>10</v>
          </cell>
          <cell r="AU25" t="str">
            <v>Ton</v>
          </cell>
          <cell r="AV25">
            <v>351000000</v>
          </cell>
          <cell r="AW25">
            <v>119396.63127745184</v>
          </cell>
          <cell r="AX25" t="str">
            <v xml:space="preserve"> Alat Baru</v>
          </cell>
          <cell r="AZ25" t="str">
            <v>2.</v>
          </cell>
          <cell r="BB25" t="str">
            <v>Agregat Kelas B</v>
          </cell>
          <cell r="BF25" t="str">
            <v>v2</v>
          </cell>
          <cell r="BG25" t="e">
            <v>#REF!</v>
          </cell>
          <cell r="BH25" t="str">
            <v>M3</v>
          </cell>
        </row>
        <row r="26">
          <cell r="L26" t="str">
            <v>9.</v>
          </cell>
          <cell r="N26" t="str">
            <v>DUMP TRUCK</v>
          </cell>
          <cell r="O26" t="str">
            <v>E09</v>
          </cell>
          <cell r="P26">
            <v>125</v>
          </cell>
          <cell r="Q26">
            <v>8</v>
          </cell>
          <cell r="R26" t="str">
            <v>Ton</v>
          </cell>
          <cell r="S26">
            <v>390000000</v>
          </cell>
          <cell r="T26">
            <v>5</v>
          </cell>
          <cell r="U26">
            <v>2000</v>
          </cell>
          <cell r="V26">
            <v>390000000</v>
          </cell>
          <cell r="W26">
            <v>39000000</v>
          </cell>
          <cell r="X26">
            <v>0.33437970328961514</v>
          </cell>
          <cell r="Y26">
            <v>58683.637927327451</v>
          </cell>
          <cell r="Z26">
            <v>390</v>
          </cell>
          <cell r="AA26">
            <v>59073.637927327451</v>
          </cell>
          <cell r="AB26">
            <v>0.125</v>
          </cell>
          <cell r="AC26">
            <v>0.01</v>
          </cell>
          <cell r="AD26">
            <v>71875</v>
          </cell>
          <cell r="AE26">
            <v>0</v>
          </cell>
          <cell r="AF26">
            <v>0</v>
          </cell>
          <cell r="AG26">
            <v>0.125</v>
          </cell>
          <cell r="AH26">
            <v>24375</v>
          </cell>
          <cell r="AI26">
            <v>10714.285714285714</v>
          </cell>
          <cell r="AJ26">
            <v>4000</v>
          </cell>
          <cell r="AK26">
            <v>110964.28571428571</v>
          </cell>
          <cell r="AL26">
            <v>170037.92364161316</v>
          </cell>
          <cell r="AM26" t="str">
            <v xml:space="preserve"> Alat Baru</v>
          </cell>
          <cell r="AO26" t="str">
            <v>19.</v>
          </cell>
          <cell r="AQ26" t="str">
            <v>VIBRATORY ROLLER 5-8 T.</v>
          </cell>
          <cell r="AR26" t="str">
            <v>E19</v>
          </cell>
          <cell r="AS26">
            <v>75</v>
          </cell>
          <cell r="AT26">
            <v>7</v>
          </cell>
          <cell r="AU26" t="str">
            <v>Ton</v>
          </cell>
          <cell r="AV26">
            <v>392000000</v>
          </cell>
          <cell r="AW26">
            <v>170560.18660847351</v>
          </cell>
          <cell r="AX26" t="str">
            <v xml:space="preserve"> Alat Baru</v>
          </cell>
          <cell r="AZ26" t="str">
            <v>3.</v>
          </cell>
          <cell r="BB26" t="str">
            <v>ATB</v>
          </cell>
          <cell r="BF26" t="str">
            <v>v3</v>
          </cell>
          <cell r="BG26" t="e">
            <v>#REF!</v>
          </cell>
          <cell r="BH26" t="str">
            <v>M3</v>
          </cell>
        </row>
        <row r="27">
          <cell r="C27" t="str">
            <v>b.  Asuransi, dll =</v>
          </cell>
          <cell r="D27">
            <v>2E-3</v>
          </cell>
          <cell r="E27" t="str">
            <v xml:space="preserve">  x   B'</v>
          </cell>
          <cell r="G27" t="str">
            <v>F</v>
          </cell>
          <cell r="H27">
            <v>2556</v>
          </cell>
          <cell r="I27" t="str">
            <v>Rupiah</v>
          </cell>
          <cell r="L27" t="str">
            <v>10.</v>
          </cell>
          <cell r="N27" t="str">
            <v>EXCAVATOR 80-140 HP</v>
          </cell>
          <cell r="O27" t="str">
            <v>E10</v>
          </cell>
          <cell r="P27">
            <v>80</v>
          </cell>
          <cell r="Q27">
            <v>0.5</v>
          </cell>
          <cell r="R27" t="str">
            <v>M3</v>
          </cell>
          <cell r="S27">
            <v>910000000</v>
          </cell>
          <cell r="T27">
            <v>5</v>
          </cell>
          <cell r="U27">
            <v>2000</v>
          </cell>
          <cell r="V27">
            <v>910000000</v>
          </cell>
          <cell r="W27">
            <v>91000000</v>
          </cell>
          <cell r="X27">
            <v>0.33437970328961514</v>
          </cell>
          <cell r="Y27">
            <v>136928.48849709739</v>
          </cell>
          <cell r="Z27">
            <v>910</v>
          </cell>
          <cell r="AA27">
            <v>137838.48849709739</v>
          </cell>
          <cell r="AB27">
            <v>0.125</v>
          </cell>
          <cell r="AC27">
            <v>0.01</v>
          </cell>
          <cell r="AD27">
            <v>46000</v>
          </cell>
          <cell r="AE27">
            <v>0</v>
          </cell>
          <cell r="AF27">
            <v>0</v>
          </cell>
          <cell r="AG27">
            <v>0.125</v>
          </cell>
          <cell r="AH27">
            <v>56875</v>
          </cell>
          <cell r="AI27">
            <v>10714.285714285714</v>
          </cell>
          <cell r="AJ27">
            <v>4000</v>
          </cell>
          <cell r="AK27">
            <v>117589.28571428571</v>
          </cell>
          <cell r="AL27">
            <v>255427.7742113831</v>
          </cell>
          <cell r="AM27" t="str">
            <v xml:space="preserve"> Alat Baru</v>
          </cell>
          <cell r="AO27" t="str">
            <v>20.</v>
          </cell>
          <cell r="AQ27" t="str">
            <v>CONCRETE VIBRATOR</v>
          </cell>
          <cell r="AR27" t="str">
            <v>E20</v>
          </cell>
          <cell r="AS27">
            <v>10</v>
          </cell>
          <cell r="AT27" t="str">
            <v xml:space="preserve">          -</v>
          </cell>
          <cell r="AU27" t="str">
            <v/>
          </cell>
          <cell r="AV27">
            <v>24960000</v>
          </cell>
          <cell r="AW27">
            <v>31443.124069831811</v>
          </cell>
          <cell r="AX27" t="str">
            <v xml:space="preserve"> Alat Baru</v>
          </cell>
          <cell r="AZ27" t="str">
            <v>4.</v>
          </cell>
          <cell r="BB27" t="str">
            <v>ATBL</v>
          </cell>
          <cell r="BF27" t="str">
            <v>v4</v>
          </cell>
          <cell r="BG27" t="e">
            <v>#REF!</v>
          </cell>
          <cell r="BH27" t="str">
            <v>Ton</v>
          </cell>
        </row>
        <row r="28">
          <cell r="E28" t="str">
            <v>W'</v>
          </cell>
          <cell r="L28" t="str">
            <v>11.</v>
          </cell>
          <cell r="N28" t="str">
            <v>FLAT BED TRUCK 3-4 M3</v>
          </cell>
          <cell r="O28" t="str">
            <v>E11</v>
          </cell>
          <cell r="P28">
            <v>100</v>
          </cell>
          <cell r="Q28">
            <v>4</v>
          </cell>
          <cell r="R28" t="str">
            <v>M3</v>
          </cell>
          <cell r="S28">
            <v>195000000</v>
          </cell>
          <cell r="T28">
            <v>5</v>
          </cell>
          <cell r="U28">
            <v>2000</v>
          </cell>
          <cell r="V28">
            <v>195000000</v>
          </cell>
          <cell r="W28">
            <v>19500000</v>
          </cell>
          <cell r="X28">
            <v>0.33437970328961514</v>
          </cell>
          <cell r="Y28">
            <v>29341.818963663725</v>
          </cell>
          <cell r="Z28">
            <v>195</v>
          </cell>
          <cell r="AA28">
            <v>29536.818963663725</v>
          </cell>
          <cell r="AB28">
            <v>0.125</v>
          </cell>
          <cell r="AC28">
            <v>0.01</v>
          </cell>
          <cell r="AD28">
            <v>57500</v>
          </cell>
          <cell r="AE28">
            <v>0</v>
          </cell>
          <cell r="AF28">
            <v>0</v>
          </cell>
          <cell r="AG28">
            <v>0.125</v>
          </cell>
          <cell r="AH28">
            <v>12187.5</v>
          </cell>
          <cell r="AI28">
            <v>10714.285714285714</v>
          </cell>
          <cell r="AJ28">
            <v>4000</v>
          </cell>
          <cell r="AK28">
            <v>84401.78571428571</v>
          </cell>
          <cell r="AL28">
            <v>113938.60467794944</v>
          </cell>
          <cell r="AM28" t="str">
            <v xml:space="preserve"> Alat Baru</v>
          </cell>
          <cell r="AO28" t="str">
            <v>21.</v>
          </cell>
          <cell r="AQ28" t="str">
            <v>STONE CRUSHER</v>
          </cell>
          <cell r="AR28" t="str">
            <v>E21</v>
          </cell>
          <cell r="AS28">
            <v>220</v>
          </cell>
          <cell r="AT28">
            <v>30</v>
          </cell>
          <cell r="AU28" t="str">
            <v>T/Jam</v>
          </cell>
          <cell r="AV28">
            <v>819000000</v>
          </cell>
          <cell r="AW28">
            <v>288410.782825506</v>
          </cell>
          <cell r="AX28" t="str">
            <v xml:space="preserve"> Alat Baru</v>
          </cell>
          <cell r="AZ28" t="str">
            <v>5.</v>
          </cell>
          <cell r="BB28" t="str">
            <v>AC</v>
          </cell>
          <cell r="BF28" t="str">
            <v>v5</v>
          </cell>
          <cell r="BG28" t="e">
            <v>#REF!</v>
          </cell>
          <cell r="BH28" t="str">
            <v>M2</v>
          </cell>
        </row>
        <row r="29">
          <cell r="L29" t="str">
            <v>12.</v>
          </cell>
          <cell r="N29" t="str">
            <v>GENERATOR SET</v>
          </cell>
          <cell r="O29" t="str">
            <v>E12</v>
          </cell>
          <cell r="P29">
            <v>175</v>
          </cell>
          <cell r="Q29">
            <v>125</v>
          </cell>
          <cell r="R29" t="str">
            <v>KVA</v>
          </cell>
          <cell r="S29">
            <v>166400000</v>
          </cell>
          <cell r="T29">
            <v>5</v>
          </cell>
          <cell r="U29">
            <v>2000</v>
          </cell>
          <cell r="V29">
            <v>166400000</v>
          </cell>
          <cell r="W29">
            <v>16640000</v>
          </cell>
          <cell r="X29">
            <v>0.33437970328961514</v>
          </cell>
          <cell r="Y29">
            <v>25038.35218232638</v>
          </cell>
          <cell r="Z29">
            <v>166.4</v>
          </cell>
          <cell r="AA29">
            <v>25204.752182326381</v>
          </cell>
          <cell r="AB29">
            <v>0.125</v>
          </cell>
          <cell r="AC29">
            <v>0.01</v>
          </cell>
          <cell r="AD29">
            <v>100625</v>
          </cell>
          <cell r="AE29">
            <v>0</v>
          </cell>
          <cell r="AF29">
            <v>0</v>
          </cell>
          <cell r="AG29">
            <v>0.125</v>
          </cell>
          <cell r="AH29">
            <v>10400</v>
          </cell>
          <cell r="AI29">
            <v>10714.285714285714</v>
          </cell>
          <cell r="AJ29">
            <v>4000</v>
          </cell>
          <cell r="AK29">
            <v>125739.28571428571</v>
          </cell>
          <cell r="AL29">
            <v>150944.03789661208</v>
          </cell>
          <cell r="AM29" t="str">
            <v xml:space="preserve"> Alat Baru</v>
          </cell>
          <cell r="AO29" t="str">
            <v>22.</v>
          </cell>
          <cell r="AQ29" t="str">
            <v>WATER PUMP 70-100 mm</v>
          </cell>
          <cell r="AR29" t="str">
            <v>E22</v>
          </cell>
          <cell r="AS29">
            <v>6</v>
          </cell>
          <cell r="AT29" t="str">
            <v xml:space="preserve">          -</v>
          </cell>
          <cell r="AU29" t="str">
            <v/>
          </cell>
          <cell r="AV29">
            <v>23400000</v>
          </cell>
          <cell r="AW29">
            <v>25305.794415584416</v>
          </cell>
          <cell r="AX29" t="str">
            <v xml:space="preserve"> Alat Baru</v>
          </cell>
          <cell r="AZ29" t="str">
            <v>6.</v>
          </cell>
          <cell r="BB29" t="str">
            <v>HRS</v>
          </cell>
          <cell r="BF29" t="str">
            <v>v6</v>
          </cell>
          <cell r="BG29" t="e">
            <v>#REF!</v>
          </cell>
          <cell r="BH29" t="str">
            <v>M2</v>
          </cell>
        </row>
        <row r="30">
          <cell r="C30" t="str">
            <v>Biaya Pasti per Jam             =</v>
          </cell>
          <cell r="E30" t="str">
            <v>( E + F )</v>
          </cell>
          <cell r="G30" t="str">
            <v>G</v>
          </cell>
          <cell r="H30">
            <v>276904.87496666459</v>
          </cell>
          <cell r="I30" t="str">
            <v>Rupiah</v>
          </cell>
          <cell r="L30" t="str">
            <v>13.</v>
          </cell>
          <cell r="N30" t="str">
            <v>MOTOR GRADER &gt;100 HP</v>
          </cell>
          <cell r="O30" t="str">
            <v>E13</v>
          </cell>
          <cell r="P30">
            <v>125</v>
          </cell>
          <cell r="Q30" t="str">
            <v xml:space="preserve">          -</v>
          </cell>
          <cell r="R30" t="str">
            <v/>
          </cell>
          <cell r="S30">
            <v>600000000</v>
          </cell>
          <cell r="T30">
            <v>5</v>
          </cell>
          <cell r="U30">
            <v>2000</v>
          </cell>
          <cell r="V30">
            <v>600000000</v>
          </cell>
          <cell r="W30">
            <v>60000000</v>
          </cell>
          <cell r="X30">
            <v>0.33437970328961514</v>
          </cell>
          <cell r="Y30">
            <v>90282.519888196082</v>
          </cell>
          <cell r="Z30">
            <v>600</v>
          </cell>
          <cell r="AA30">
            <v>90882.519888196082</v>
          </cell>
          <cell r="AB30">
            <v>0.125</v>
          </cell>
          <cell r="AC30">
            <v>0.01</v>
          </cell>
          <cell r="AD30">
            <v>71875</v>
          </cell>
          <cell r="AE30">
            <v>0</v>
          </cell>
          <cell r="AF30">
            <v>0</v>
          </cell>
          <cell r="AG30">
            <v>0.125</v>
          </cell>
          <cell r="AH30">
            <v>37500</v>
          </cell>
          <cell r="AI30">
            <v>10714.285714285714</v>
          </cell>
          <cell r="AJ30">
            <v>4000</v>
          </cell>
          <cell r="AK30">
            <v>124089.28571428571</v>
          </cell>
          <cell r="AL30">
            <v>214971.80560248179</v>
          </cell>
          <cell r="AM30" t="str">
            <v xml:space="preserve"> Alat Baru</v>
          </cell>
          <cell r="AO30" t="str">
            <v>23.</v>
          </cell>
          <cell r="AQ30" t="str">
            <v>WATER TANKER 3000-4500 L.</v>
          </cell>
          <cell r="AR30" t="str">
            <v>E23</v>
          </cell>
          <cell r="AS30">
            <v>100</v>
          </cell>
          <cell r="AT30">
            <v>4000</v>
          </cell>
          <cell r="AU30" t="str">
            <v>Liter</v>
          </cell>
          <cell r="AV30">
            <v>171600000</v>
          </cell>
          <cell r="AW30">
            <v>108931.68640230979</v>
          </cell>
          <cell r="AX30" t="str">
            <v xml:space="preserve"> Alat Baru</v>
          </cell>
          <cell r="AZ30" t="str">
            <v>7.</v>
          </cell>
          <cell r="BB30" t="str">
            <v>SBST</v>
          </cell>
          <cell r="BF30" t="str">
            <v>v7</v>
          </cell>
          <cell r="BG30" t="e">
            <v>#REF!</v>
          </cell>
          <cell r="BH30" t="str">
            <v>M2</v>
          </cell>
        </row>
        <row r="31">
          <cell r="L31" t="str">
            <v>14.</v>
          </cell>
          <cell r="N31" t="str">
            <v>TRACK LOADER 75-100 HP</v>
          </cell>
          <cell r="O31" t="str">
            <v>E14</v>
          </cell>
          <cell r="P31">
            <v>90</v>
          </cell>
          <cell r="Q31">
            <v>1.6</v>
          </cell>
          <cell r="R31" t="str">
            <v>M3</v>
          </cell>
          <cell r="S31">
            <v>567000000</v>
          </cell>
          <cell r="T31">
            <v>5</v>
          </cell>
          <cell r="U31">
            <v>2000</v>
          </cell>
          <cell r="V31">
            <v>567000000</v>
          </cell>
          <cell r="W31">
            <v>56700000</v>
          </cell>
          <cell r="X31">
            <v>0.33437970328961514</v>
          </cell>
          <cell r="Y31">
            <v>85316.9812943453</v>
          </cell>
          <cell r="Z31">
            <v>567</v>
          </cell>
          <cell r="AA31">
            <v>85883.9812943453</v>
          </cell>
          <cell r="AB31">
            <v>0.125</v>
          </cell>
          <cell r="AC31">
            <v>0.01</v>
          </cell>
          <cell r="AD31">
            <v>51750</v>
          </cell>
          <cell r="AE31">
            <v>0</v>
          </cell>
          <cell r="AF31">
            <v>0</v>
          </cell>
          <cell r="AG31">
            <v>0.125</v>
          </cell>
          <cell r="AH31">
            <v>35437.5</v>
          </cell>
          <cell r="AI31">
            <v>10714.285714285714</v>
          </cell>
          <cell r="AJ31">
            <v>4000</v>
          </cell>
          <cell r="AK31">
            <v>101901.78571428571</v>
          </cell>
          <cell r="AL31">
            <v>187785.76700863102</v>
          </cell>
          <cell r="AM31" t="str">
            <v xml:space="preserve"> Alat Baru</v>
          </cell>
          <cell r="AO31" t="str">
            <v>24.</v>
          </cell>
          <cell r="AQ31" t="str">
            <v>PEDESTRIAN ROLLER</v>
          </cell>
          <cell r="AR31" t="str">
            <v>E24</v>
          </cell>
          <cell r="AS31">
            <v>11</v>
          </cell>
          <cell r="AT31">
            <v>0.98</v>
          </cell>
          <cell r="AU31" t="str">
            <v>Ton</v>
          </cell>
          <cell r="AV31">
            <v>91000000</v>
          </cell>
          <cell r="AW31">
            <v>42636.325207579306</v>
          </cell>
          <cell r="AX31" t="str">
            <v xml:space="preserve"> Alat Baru</v>
          </cell>
          <cell r="AZ31" t="str">
            <v>8.</v>
          </cell>
          <cell r="BB31" t="str">
            <v>DBST</v>
          </cell>
          <cell r="BF31" t="str">
            <v>v8</v>
          </cell>
          <cell r="BG31" t="e">
            <v>#REF!</v>
          </cell>
          <cell r="BH31" t="str">
            <v>M2</v>
          </cell>
        </row>
        <row r="32">
          <cell r="A32" t="str">
            <v>C.</v>
          </cell>
          <cell r="C32" t="str">
            <v>BIAYA OPERASI PER JAM KERJA</v>
          </cell>
          <cell r="L32" t="str">
            <v>15.</v>
          </cell>
          <cell r="N32" t="str">
            <v>WHEEL LOADER 1.0-1.6 M3</v>
          </cell>
          <cell r="O32" t="str">
            <v>E15</v>
          </cell>
          <cell r="P32">
            <v>105</v>
          </cell>
          <cell r="Q32">
            <v>1.5</v>
          </cell>
          <cell r="R32" t="str">
            <v>M3</v>
          </cell>
          <cell r="S32">
            <v>650000000</v>
          </cell>
          <cell r="T32">
            <v>5</v>
          </cell>
          <cell r="U32">
            <v>2000</v>
          </cell>
          <cell r="V32">
            <v>650000000</v>
          </cell>
          <cell r="W32">
            <v>65000000</v>
          </cell>
          <cell r="X32">
            <v>0.33437970328961514</v>
          </cell>
          <cell r="Y32">
            <v>97806.063212212423</v>
          </cell>
          <cell r="Z32">
            <v>650</v>
          </cell>
          <cell r="AA32">
            <v>98456.063212212423</v>
          </cell>
          <cell r="AB32">
            <v>0.125</v>
          </cell>
          <cell r="AC32">
            <v>0.01</v>
          </cell>
          <cell r="AD32">
            <v>60375</v>
          </cell>
          <cell r="AE32">
            <v>0</v>
          </cell>
          <cell r="AF32">
            <v>0</v>
          </cell>
          <cell r="AG32">
            <v>0.125</v>
          </cell>
          <cell r="AH32">
            <v>40625</v>
          </cell>
          <cell r="AI32">
            <v>10714.285714285714</v>
          </cell>
          <cell r="AJ32">
            <v>4000</v>
          </cell>
          <cell r="AK32">
            <v>115714.28571428571</v>
          </cell>
          <cell r="AL32">
            <v>214170.34892649815</v>
          </cell>
          <cell r="AM32" t="str">
            <v xml:space="preserve"> Alat Baru</v>
          </cell>
          <cell r="AO32" t="str">
            <v>25.</v>
          </cell>
          <cell r="AQ32" t="str">
            <v>TAMPER</v>
          </cell>
          <cell r="AR32" t="str">
            <v>E25</v>
          </cell>
          <cell r="AS32">
            <v>5</v>
          </cell>
          <cell r="AT32">
            <v>0.17</v>
          </cell>
          <cell r="AU32" t="str">
            <v>Ton</v>
          </cell>
          <cell r="AV32">
            <v>34450000</v>
          </cell>
          <cell r="AW32">
            <v>30547.196911858631</v>
          </cell>
          <cell r="AX32" t="str">
            <v xml:space="preserve"> Alat Baru</v>
          </cell>
        </row>
        <row r="33">
          <cell r="L33" t="str">
            <v>16.</v>
          </cell>
          <cell r="N33" t="str">
            <v>THREE WHEEL ROLLER 6-8 T</v>
          </cell>
          <cell r="O33" t="str">
            <v>E16</v>
          </cell>
          <cell r="P33">
            <v>55</v>
          </cell>
          <cell r="Q33">
            <v>8</v>
          </cell>
          <cell r="R33" t="str">
            <v>Ton</v>
          </cell>
          <cell r="S33">
            <v>240000000</v>
          </cell>
          <cell r="T33">
            <v>5</v>
          </cell>
          <cell r="U33">
            <v>2000</v>
          </cell>
          <cell r="V33">
            <v>240000000</v>
          </cell>
          <cell r="W33">
            <v>24000000</v>
          </cell>
          <cell r="X33">
            <v>0.33437970328961514</v>
          </cell>
          <cell r="Y33">
            <v>36113.007955278437</v>
          </cell>
          <cell r="Z33">
            <v>240</v>
          </cell>
          <cell r="AA33">
            <v>36353.007955278437</v>
          </cell>
          <cell r="AB33">
            <v>0.125</v>
          </cell>
          <cell r="AC33">
            <v>0.01</v>
          </cell>
          <cell r="AD33">
            <v>31625</v>
          </cell>
          <cell r="AE33">
            <v>0</v>
          </cell>
          <cell r="AF33">
            <v>0</v>
          </cell>
          <cell r="AG33">
            <v>0.125</v>
          </cell>
          <cell r="AH33">
            <v>15000</v>
          </cell>
          <cell r="AI33">
            <v>10714.285714285714</v>
          </cell>
          <cell r="AJ33">
            <v>4000</v>
          </cell>
          <cell r="AK33">
            <v>61339.28571428571</v>
          </cell>
          <cell r="AL33">
            <v>97692.293669564155</v>
          </cell>
          <cell r="AM33" t="str">
            <v xml:space="preserve"> Alat Baru</v>
          </cell>
          <cell r="AO33" t="str">
            <v>26.</v>
          </cell>
          <cell r="AQ33" t="str">
            <v>JACK HAMMER</v>
          </cell>
          <cell r="AR33" t="str">
            <v>E26</v>
          </cell>
          <cell r="AS33">
            <v>3</v>
          </cell>
          <cell r="AT33" t="str">
            <v xml:space="preserve">          -</v>
          </cell>
          <cell r="AU33" t="str">
            <v/>
          </cell>
          <cell r="AV33">
            <v>34450000</v>
          </cell>
          <cell r="AW33">
            <v>32791.329902065147</v>
          </cell>
          <cell r="AX33" t="str">
            <v xml:space="preserve"> Alat Baru</v>
          </cell>
          <cell r="AZ33" t="str">
            <v>IV</v>
          </cell>
          <cell r="BB33" t="str">
            <v>VOLUME PEKERJAAN ALAT</v>
          </cell>
        </row>
        <row r="34">
          <cell r="A34" t="str">
            <v xml:space="preserve">       1.</v>
          </cell>
          <cell r="C34" t="str">
            <v xml:space="preserve">Bahan Bakar  =  (0.125-0.175 Ltr/HP/Jam)   x Pw x Ms </v>
          </cell>
          <cell r="G34" t="str">
            <v>H1</v>
          </cell>
          <cell r="H34">
            <v>41250</v>
          </cell>
          <cell r="I34" t="str">
            <v>Rupiah</v>
          </cell>
          <cell r="L34" t="str">
            <v>17.</v>
          </cell>
          <cell r="N34" t="str">
            <v>TANDEM ROLLER 6-8 T.</v>
          </cell>
          <cell r="O34" t="str">
            <v>E17</v>
          </cell>
          <cell r="P34">
            <v>50</v>
          </cell>
          <cell r="Q34">
            <v>8</v>
          </cell>
          <cell r="R34" t="str">
            <v>Ton</v>
          </cell>
          <cell r="S34">
            <v>333000000</v>
          </cell>
          <cell r="T34">
            <v>5</v>
          </cell>
          <cell r="U34">
            <v>2000</v>
          </cell>
          <cell r="V34">
            <v>333000000</v>
          </cell>
          <cell r="W34">
            <v>33300000</v>
          </cell>
          <cell r="X34">
            <v>0.33437970328961514</v>
          </cell>
          <cell r="Y34">
            <v>50106.798537948831</v>
          </cell>
          <cell r="Z34">
            <v>333</v>
          </cell>
          <cell r="AA34">
            <v>50439.798537948831</v>
          </cell>
          <cell r="AB34">
            <v>0.125</v>
          </cell>
          <cell r="AC34">
            <v>0.01</v>
          </cell>
          <cell r="AD34">
            <v>28750</v>
          </cell>
          <cell r="AE34">
            <v>0</v>
          </cell>
          <cell r="AF34">
            <v>0</v>
          </cell>
          <cell r="AG34">
            <v>0.125</v>
          </cell>
          <cell r="AH34">
            <v>20812.5</v>
          </cell>
          <cell r="AI34">
            <v>10714.285714285714</v>
          </cell>
          <cell r="AJ34">
            <v>4000</v>
          </cell>
          <cell r="AK34">
            <v>64276.78571428571</v>
          </cell>
          <cell r="AL34">
            <v>114716.58425223455</v>
          </cell>
          <cell r="AM34" t="str">
            <v xml:space="preserve"> Alat Baru</v>
          </cell>
          <cell r="AO34" t="str">
            <v>27.</v>
          </cell>
          <cell r="AQ34" t="str">
            <v>FULVI MIXER</v>
          </cell>
          <cell r="AR34" t="str">
            <v>E27</v>
          </cell>
          <cell r="AS34">
            <v>75</v>
          </cell>
          <cell r="AT34" t="str">
            <v xml:space="preserve">          -</v>
          </cell>
          <cell r="AU34" t="str">
            <v/>
          </cell>
          <cell r="AV34">
            <v>145000000</v>
          </cell>
          <cell r="AW34">
            <v>88865.061353933095</v>
          </cell>
          <cell r="AX34" t="str">
            <v xml:space="preserve"> Alat Baru</v>
          </cell>
        </row>
        <row r="35">
          <cell r="C35" t="str">
            <v>Bahan Bakar Pemanasan Material</v>
          </cell>
          <cell r="E35" t="str">
            <v>= 12 x 0.7Cp x Ms</v>
          </cell>
          <cell r="G35" t="str">
            <v>H2</v>
          </cell>
          <cell r="H35">
            <v>924000</v>
          </cell>
          <cell r="I35" t="str">
            <v>Rupiah</v>
          </cell>
          <cell r="J35" t="str">
            <v xml:space="preserve"> Khusus AMP</v>
          </cell>
          <cell r="L35" t="str">
            <v>18.</v>
          </cell>
          <cell r="N35" t="str">
            <v>TIRE ROLLER 8-10 T.</v>
          </cell>
          <cell r="O35" t="str">
            <v>E18</v>
          </cell>
          <cell r="P35">
            <v>60</v>
          </cell>
          <cell r="Q35">
            <v>10</v>
          </cell>
          <cell r="R35" t="str">
            <v>Ton</v>
          </cell>
          <cell r="S35">
            <v>351000000</v>
          </cell>
          <cell r="T35">
            <v>5</v>
          </cell>
          <cell r="U35">
            <v>1800</v>
          </cell>
          <cell r="V35">
            <v>351000000</v>
          </cell>
          <cell r="W35">
            <v>35100000</v>
          </cell>
          <cell r="X35">
            <v>0.33437970328961514</v>
          </cell>
          <cell r="Y35">
            <v>58683.637927327451</v>
          </cell>
          <cell r="Z35">
            <v>390</v>
          </cell>
          <cell r="AA35">
            <v>59073.637927327451</v>
          </cell>
          <cell r="AB35">
            <v>0.125</v>
          </cell>
          <cell r="AC35">
            <v>0.01</v>
          </cell>
          <cell r="AD35">
            <v>34500</v>
          </cell>
          <cell r="AE35">
            <v>0</v>
          </cell>
          <cell r="AF35">
            <v>0</v>
          </cell>
          <cell r="AG35">
            <v>0.125</v>
          </cell>
          <cell r="AH35">
            <v>24375</v>
          </cell>
          <cell r="AI35">
            <v>10714.285714285714</v>
          </cell>
          <cell r="AJ35">
            <v>4000</v>
          </cell>
          <cell r="AK35">
            <v>73589.28571428571</v>
          </cell>
          <cell r="AL35">
            <v>132662.92364161316</v>
          </cell>
          <cell r="AM35" t="str">
            <v xml:space="preserve"> Alat Baru</v>
          </cell>
          <cell r="AO35" t="str">
            <v>28.</v>
          </cell>
          <cell r="AQ35" t="str">
            <v>CONCRETE PUMP</v>
          </cell>
          <cell r="AR35" t="str">
            <v>E28</v>
          </cell>
          <cell r="AS35">
            <v>100</v>
          </cell>
          <cell r="AT35">
            <v>8</v>
          </cell>
          <cell r="AU35" t="str">
            <v>M3</v>
          </cell>
          <cell r="AV35">
            <v>208000000</v>
          </cell>
          <cell r="AW35">
            <v>113568.3435274403</v>
          </cell>
          <cell r="AX35" t="str">
            <v xml:space="preserve"> Alat Baru</v>
          </cell>
          <cell r="AZ35" t="str">
            <v>1.</v>
          </cell>
          <cell r="BB35" t="str">
            <v>Agregat Kelas A</v>
          </cell>
          <cell r="BC35" t="str">
            <v>=  v1 x D1 x 80% x 1.05</v>
          </cell>
          <cell r="BF35" t="str">
            <v>w1</v>
          </cell>
          <cell r="BG35" t="e">
            <v>#REF!</v>
          </cell>
          <cell r="BH35" t="str">
            <v>Ton</v>
          </cell>
        </row>
        <row r="36">
          <cell r="L36" t="str">
            <v>19.</v>
          </cell>
          <cell r="N36" t="str">
            <v>VIBRATORY ROLLER 5-8 T.</v>
          </cell>
          <cell r="O36" t="str">
            <v>E19</v>
          </cell>
          <cell r="P36">
            <v>75</v>
          </cell>
          <cell r="Q36">
            <v>7</v>
          </cell>
          <cell r="R36" t="str">
            <v>Ton</v>
          </cell>
          <cell r="S36">
            <v>392000000</v>
          </cell>
          <cell r="T36">
            <v>4</v>
          </cell>
          <cell r="U36">
            <v>2000</v>
          </cell>
          <cell r="V36">
            <v>392000000</v>
          </cell>
          <cell r="W36">
            <v>39200000</v>
          </cell>
          <cell r="X36">
            <v>0.38628912071535026</v>
          </cell>
          <cell r="Y36">
            <v>68141.400894187798</v>
          </cell>
          <cell r="Z36">
            <v>392</v>
          </cell>
          <cell r="AA36">
            <v>68533.400894187798</v>
          </cell>
          <cell r="AB36">
            <v>0.125</v>
          </cell>
          <cell r="AC36">
            <v>0.01</v>
          </cell>
          <cell r="AD36">
            <v>43125</v>
          </cell>
          <cell r="AE36">
            <v>0</v>
          </cell>
          <cell r="AF36">
            <v>0</v>
          </cell>
          <cell r="AG36">
            <v>0.125</v>
          </cell>
          <cell r="AH36">
            <v>24500</v>
          </cell>
          <cell r="AI36">
            <v>10714.285714285714</v>
          </cell>
          <cell r="AJ36">
            <v>4000</v>
          </cell>
          <cell r="AK36">
            <v>82339.28571428571</v>
          </cell>
          <cell r="AL36">
            <v>150872.68660847351</v>
          </cell>
          <cell r="AM36" t="str">
            <v xml:space="preserve"> Alat Baru</v>
          </cell>
          <cell r="AO36" t="str">
            <v>29.</v>
          </cell>
          <cell r="AQ36" t="str">
            <v>TRAILER 20 TON</v>
          </cell>
          <cell r="AR36" t="str">
            <v>E29</v>
          </cell>
          <cell r="AS36">
            <v>175</v>
          </cell>
          <cell r="AT36">
            <v>20</v>
          </cell>
          <cell r="AU36" t="str">
            <v>Ton</v>
          </cell>
          <cell r="AV36">
            <v>339000000</v>
          </cell>
          <cell r="AW36">
            <v>182738.44724630209</v>
          </cell>
          <cell r="AX36" t="str">
            <v xml:space="preserve"> Alat Baru</v>
          </cell>
          <cell r="AZ36" t="str">
            <v>2.</v>
          </cell>
          <cell r="BB36" t="str">
            <v>Agregat Kelas B</v>
          </cell>
          <cell r="BC36" t="str">
            <v>=  v2 x D1 x 80% x 1.05</v>
          </cell>
          <cell r="BF36" t="str">
            <v>w2</v>
          </cell>
          <cell r="BG36" t="e">
            <v>#REF!</v>
          </cell>
          <cell r="BH36" t="str">
            <v>Ton</v>
          </cell>
        </row>
        <row r="37">
          <cell r="A37" t="str">
            <v xml:space="preserve">       2.</v>
          </cell>
          <cell r="C37" t="str">
            <v>Pelumas         =  (0.01-0.02 Ltr/HP/Jam) x Pw x Mp</v>
          </cell>
          <cell r="G37" t="str">
            <v>I</v>
          </cell>
          <cell r="H37">
            <v>45000</v>
          </cell>
          <cell r="I37" t="str">
            <v>Rupiah</v>
          </cell>
          <cell r="L37" t="str">
            <v>20.</v>
          </cell>
          <cell r="N37" t="str">
            <v>CONCRETE VIBRATOR</v>
          </cell>
          <cell r="O37" t="str">
            <v>E20</v>
          </cell>
          <cell r="P37">
            <v>10</v>
          </cell>
          <cell r="Q37" t="str">
            <v xml:space="preserve">          -</v>
          </cell>
          <cell r="R37" t="str">
            <v/>
          </cell>
          <cell r="S37">
            <v>24960000</v>
          </cell>
          <cell r="T37">
            <v>4</v>
          </cell>
          <cell r="U37">
            <v>1000</v>
          </cell>
          <cell r="V37">
            <v>24960000</v>
          </cell>
          <cell r="W37">
            <v>2496000</v>
          </cell>
          <cell r="X37">
            <v>0.38628912071535026</v>
          </cell>
          <cell r="Y37">
            <v>8677.5988077496295</v>
          </cell>
          <cell r="Z37">
            <v>49.92</v>
          </cell>
          <cell r="AA37">
            <v>8727.5188077496296</v>
          </cell>
          <cell r="AB37">
            <v>0.125</v>
          </cell>
          <cell r="AC37">
            <v>0.01</v>
          </cell>
          <cell r="AD37">
            <v>5750</v>
          </cell>
          <cell r="AE37">
            <v>0</v>
          </cell>
          <cell r="AF37">
            <v>0</v>
          </cell>
          <cell r="AG37">
            <v>0.125</v>
          </cell>
          <cell r="AH37">
            <v>3120</v>
          </cell>
          <cell r="AI37">
            <v>10714.285714285714</v>
          </cell>
          <cell r="AJ37">
            <v>4000</v>
          </cell>
          <cell r="AK37">
            <v>23584.285714285714</v>
          </cell>
          <cell r="AL37">
            <v>32311.804522035345</v>
          </cell>
          <cell r="AM37" t="str">
            <v xml:space="preserve"> Alat Baru</v>
          </cell>
          <cell r="AO37" t="str">
            <v>30.</v>
          </cell>
          <cell r="AQ37" t="str">
            <v>PILE DRIVER + HAMMER</v>
          </cell>
          <cell r="AR37" t="str">
            <v>E30</v>
          </cell>
          <cell r="AS37">
            <v>25</v>
          </cell>
          <cell r="AT37">
            <v>2.5</v>
          </cell>
          <cell r="AU37" t="str">
            <v>Ton</v>
          </cell>
          <cell r="AV37">
            <v>111000000</v>
          </cell>
          <cell r="AW37">
            <v>52840.051893601987</v>
          </cell>
          <cell r="AX37" t="str">
            <v xml:space="preserve"> Alat Baru</v>
          </cell>
          <cell r="AZ37" t="str">
            <v>3.</v>
          </cell>
          <cell r="BB37" t="str">
            <v>ATB</v>
          </cell>
          <cell r="BC37" t="str">
            <v>=  v3 x D2 x 1.05</v>
          </cell>
          <cell r="BF37" t="str">
            <v>w3</v>
          </cell>
          <cell r="BG37" t="e">
            <v>#REF!</v>
          </cell>
          <cell r="BH37" t="str">
            <v>Ton</v>
          </cell>
        </row>
        <row r="38">
          <cell r="L38" t="str">
            <v>21.</v>
          </cell>
          <cell r="N38" t="str">
            <v>STONE CRUSHER</v>
          </cell>
          <cell r="O38" t="str">
            <v>E21</v>
          </cell>
          <cell r="P38">
            <v>220</v>
          </cell>
          <cell r="Q38">
            <v>30</v>
          </cell>
          <cell r="R38" t="str">
            <v>T/Jam</v>
          </cell>
          <cell r="S38">
            <v>819000000</v>
          </cell>
          <cell r="T38">
            <v>5</v>
          </cell>
          <cell r="U38">
            <v>2000</v>
          </cell>
          <cell r="V38">
            <v>819000000</v>
          </cell>
          <cell r="W38">
            <v>81900000</v>
          </cell>
          <cell r="X38">
            <v>0.33437970328961514</v>
          </cell>
          <cell r="Y38">
            <v>123235.63964738765</v>
          </cell>
          <cell r="Z38">
            <v>819</v>
          </cell>
          <cell r="AA38">
            <v>124054.63964738765</v>
          </cell>
          <cell r="AB38">
            <v>0.125</v>
          </cell>
          <cell r="AC38">
            <v>0.01</v>
          </cell>
          <cell r="AD38">
            <v>126500</v>
          </cell>
          <cell r="AE38">
            <v>0</v>
          </cell>
          <cell r="AF38">
            <v>0</v>
          </cell>
          <cell r="AG38">
            <v>0.125</v>
          </cell>
          <cell r="AH38">
            <v>51187.5</v>
          </cell>
          <cell r="AI38">
            <v>10714.285714285714</v>
          </cell>
          <cell r="AJ38">
            <v>8000</v>
          </cell>
          <cell r="AK38">
            <v>196401.78571428571</v>
          </cell>
          <cell r="AL38">
            <v>320456.42536167335</v>
          </cell>
          <cell r="AM38" t="str">
            <v xml:space="preserve"> Alat Baru</v>
          </cell>
          <cell r="AO38" t="str">
            <v>31.</v>
          </cell>
          <cell r="AQ38" t="str">
            <v>CRANE ON TRACK 35 TON</v>
          </cell>
          <cell r="AR38" t="str">
            <v>E31</v>
          </cell>
          <cell r="AS38">
            <v>125</v>
          </cell>
          <cell r="AT38">
            <v>35</v>
          </cell>
          <cell r="AU38" t="str">
            <v>Ton</v>
          </cell>
          <cell r="AV38">
            <v>1000000000</v>
          </cell>
          <cell r="AW38">
            <v>285406.87135445199</v>
          </cell>
          <cell r="AX38" t="str">
            <v xml:space="preserve"> Alat Baru</v>
          </cell>
          <cell r="AZ38" t="str">
            <v>4.</v>
          </cell>
          <cell r="BB38" t="str">
            <v>ATBL</v>
          </cell>
          <cell r="BC38" t="str">
            <v>=  v4 x 1.05</v>
          </cell>
          <cell r="BF38" t="str">
            <v>w4</v>
          </cell>
          <cell r="BG38" t="e">
            <v>#REF!</v>
          </cell>
          <cell r="BH38" t="str">
            <v>Ton</v>
          </cell>
        </row>
        <row r="39">
          <cell r="A39" t="str">
            <v xml:space="preserve">       3.</v>
          </cell>
          <cell r="C39" t="str">
            <v>Perawatan dan     =</v>
          </cell>
          <cell r="D39" t="str">
            <v>(12,5 % - 17,5 %)  x  B'</v>
          </cell>
          <cell r="G39" t="str">
            <v>K</v>
          </cell>
          <cell r="H39">
            <v>159750</v>
          </cell>
          <cell r="I39" t="str">
            <v>Rupiah</v>
          </cell>
          <cell r="L39" t="str">
            <v>22.</v>
          </cell>
          <cell r="N39" t="str">
            <v>WATER PUMP 70-100 mm</v>
          </cell>
          <cell r="O39" t="str">
            <v>E22</v>
          </cell>
          <cell r="P39">
            <v>6</v>
          </cell>
          <cell r="Q39" t="str">
            <v xml:space="preserve">          -</v>
          </cell>
          <cell r="R39" t="str">
            <v/>
          </cell>
          <cell r="S39">
            <v>23400000</v>
          </cell>
          <cell r="T39">
            <v>2</v>
          </cell>
          <cell r="U39">
            <v>2000</v>
          </cell>
          <cell r="V39">
            <v>23400000</v>
          </cell>
          <cell r="W39">
            <v>2340000</v>
          </cell>
          <cell r="X39">
            <v>0.65454545454545454</v>
          </cell>
          <cell r="Y39">
            <v>6892.3636363636369</v>
          </cell>
          <cell r="Z39">
            <v>23.4</v>
          </cell>
          <cell r="AA39">
            <v>6915.7636363636366</v>
          </cell>
          <cell r="AB39">
            <v>0.125</v>
          </cell>
          <cell r="AC39">
            <v>0.01</v>
          </cell>
          <cell r="AD39">
            <v>3450</v>
          </cell>
          <cell r="AE39">
            <v>0</v>
          </cell>
          <cell r="AF39">
            <v>0</v>
          </cell>
          <cell r="AG39">
            <v>0.125</v>
          </cell>
          <cell r="AH39">
            <v>1462.5</v>
          </cell>
          <cell r="AI39">
            <v>10714.285714285714</v>
          </cell>
          <cell r="AJ39">
            <v>4000</v>
          </cell>
          <cell r="AK39">
            <v>19626.785714285714</v>
          </cell>
          <cell r="AL39">
            <v>26542.549350649351</v>
          </cell>
          <cell r="AM39" t="str">
            <v xml:space="preserve"> Alat Baru</v>
          </cell>
          <cell r="AO39" t="str">
            <v>32.</v>
          </cell>
          <cell r="AQ39" t="str">
            <v>WELDING SET</v>
          </cell>
          <cell r="AR39" t="str">
            <v>E32</v>
          </cell>
          <cell r="AS39">
            <v>40</v>
          </cell>
          <cell r="AT39">
            <v>250</v>
          </cell>
          <cell r="AU39" t="str">
            <v>Amp</v>
          </cell>
          <cell r="AV39">
            <v>23100000.000000004</v>
          </cell>
          <cell r="AW39">
            <v>42657.012729981259</v>
          </cell>
          <cell r="AX39" t="str">
            <v xml:space="preserve"> Alat Baru</v>
          </cell>
          <cell r="AZ39" t="str">
            <v>5.</v>
          </cell>
          <cell r="BB39" t="str">
            <v>AC</v>
          </cell>
          <cell r="BC39" t="str">
            <v>=  v5 x t2 x D2 x 1.05</v>
          </cell>
          <cell r="BF39" t="str">
            <v>w5</v>
          </cell>
          <cell r="BG39" t="e">
            <v>#REF!</v>
          </cell>
          <cell r="BH39" t="str">
            <v>Ton</v>
          </cell>
        </row>
        <row r="40">
          <cell r="C40" t="str">
            <v xml:space="preserve">        perbaikan</v>
          </cell>
          <cell r="D40" t="str">
            <v>W'</v>
          </cell>
          <cell r="L40" t="str">
            <v>23.</v>
          </cell>
          <cell r="N40" t="str">
            <v>WATER TANKER 3000-4500 L.</v>
          </cell>
          <cell r="O40" t="str">
            <v>E23</v>
          </cell>
          <cell r="P40">
            <v>100</v>
          </cell>
          <cell r="Q40">
            <v>4000</v>
          </cell>
          <cell r="R40" t="str">
            <v>Liter</v>
          </cell>
          <cell r="S40">
            <v>171600000</v>
          </cell>
          <cell r="T40">
            <v>5</v>
          </cell>
          <cell r="U40">
            <v>2000</v>
          </cell>
          <cell r="V40">
            <v>171600000</v>
          </cell>
          <cell r="W40">
            <v>17160000</v>
          </cell>
          <cell r="X40">
            <v>0.33437970328961514</v>
          </cell>
          <cell r="Y40">
            <v>25820.800688024083</v>
          </cell>
          <cell r="Z40">
            <v>171.6</v>
          </cell>
          <cell r="AA40">
            <v>25992.400688024081</v>
          </cell>
          <cell r="AB40">
            <v>0.125</v>
          </cell>
          <cell r="AC40">
            <v>0.01</v>
          </cell>
          <cell r="AD40">
            <v>57500</v>
          </cell>
          <cell r="AE40">
            <v>0</v>
          </cell>
          <cell r="AF40">
            <v>0</v>
          </cell>
          <cell r="AG40">
            <v>0.125</v>
          </cell>
          <cell r="AH40">
            <v>10725</v>
          </cell>
          <cell r="AI40">
            <v>10714.285714285714</v>
          </cell>
          <cell r="AJ40">
            <v>4000</v>
          </cell>
          <cell r="AK40">
            <v>82939.28571428571</v>
          </cell>
          <cell r="AL40">
            <v>108931.68640230979</v>
          </cell>
          <cell r="AM40" t="str">
            <v xml:space="preserve"> Alat Baru</v>
          </cell>
          <cell r="AO40" t="str">
            <v>33.</v>
          </cell>
          <cell r="AQ40" t="str">
            <v>BORE PILE MACHINE</v>
          </cell>
          <cell r="AR40" t="str">
            <v>E33</v>
          </cell>
          <cell r="AS40">
            <v>150</v>
          </cell>
          <cell r="AT40">
            <v>2000</v>
          </cell>
          <cell r="AU40" t="str">
            <v>Meter</v>
          </cell>
          <cell r="AV40">
            <v>2250000000</v>
          </cell>
          <cell r="AW40">
            <v>548303.85340465989</v>
          </cell>
          <cell r="AX40" t="str">
            <v xml:space="preserve"> Alat Baru</v>
          </cell>
          <cell r="AZ40" t="str">
            <v>6.</v>
          </cell>
          <cell r="BB40" t="str">
            <v>HRS</v>
          </cell>
          <cell r="BC40" t="str">
            <v>=  v6 x t3 x D2 x 1.05</v>
          </cell>
          <cell r="BF40" t="str">
            <v>w6</v>
          </cell>
          <cell r="BG40" t="e">
            <v>#REF!</v>
          </cell>
          <cell r="BH40" t="str">
            <v>Ton</v>
          </cell>
        </row>
        <row r="41">
          <cell r="A41" t="str">
            <v xml:space="preserve">       4.</v>
          </cell>
          <cell r="C41" t="str">
            <v>Operator</v>
          </cell>
          <cell r="D41" t="str">
            <v>=   ( 1  Orang / Jam )  x  U1</v>
          </cell>
          <cell r="G41" t="str">
            <v>L</v>
          </cell>
          <cell r="H41">
            <v>10714.285714285714</v>
          </cell>
          <cell r="I41" t="str">
            <v>Rupiah</v>
          </cell>
          <cell r="L41" t="str">
            <v>24.</v>
          </cell>
          <cell r="N41" t="str">
            <v>PEDESTRIAN ROLLER</v>
          </cell>
          <cell r="O41" t="str">
            <v>E24</v>
          </cell>
          <cell r="P41">
            <v>11</v>
          </cell>
          <cell r="Q41">
            <v>0.98</v>
          </cell>
          <cell r="R41" t="str">
            <v>Ton</v>
          </cell>
          <cell r="S41">
            <v>91000000</v>
          </cell>
          <cell r="T41">
            <v>4</v>
          </cell>
          <cell r="U41">
            <v>2000</v>
          </cell>
          <cell r="V41">
            <v>91000000</v>
          </cell>
          <cell r="W41">
            <v>9100000</v>
          </cell>
          <cell r="X41">
            <v>0.38628912071535026</v>
          </cell>
          <cell r="Y41">
            <v>15818.539493293592</v>
          </cell>
          <cell r="Z41">
            <v>91</v>
          </cell>
          <cell r="AA41">
            <v>15909.539493293592</v>
          </cell>
          <cell r="AB41">
            <v>0.125</v>
          </cell>
          <cell r="AC41">
            <v>0.01</v>
          </cell>
          <cell r="AD41">
            <v>6325</v>
          </cell>
          <cell r="AE41">
            <v>0</v>
          </cell>
          <cell r="AF41">
            <v>0</v>
          </cell>
          <cell r="AG41">
            <v>0.125</v>
          </cell>
          <cell r="AH41">
            <v>5687.5</v>
          </cell>
          <cell r="AI41">
            <v>10714.285714285714</v>
          </cell>
          <cell r="AJ41">
            <v>4000</v>
          </cell>
          <cell r="AK41">
            <v>26726.785714285714</v>
          </cell>
          <cell r="AL41">
            <v>42636.325207579306</v>
          </cell>
          <cell r="AM41" t="str">
            <v xml:space="preserve"> Alat Baru</v>
          </cell>
          <cell r="AO41" t="str">
            <v>34.</v>
          </cell>
          <cell r="AQ41" t="str">
            <v>ASPHALT LIQUID MIXER</v>
          </cell>
          <cell r="AR41" t="str">
            <v>E34</v>
          </cell>
          <cell r="AS41">
            <v>5</v>
          </cell>
          <cell r="AT41">
            <v>1000</v>
          </cell>
          <cell r="AU41" t="str">
            <v>Liter</v>
          </cell>
          <cell r="AV41">
            <v>16500000.000000002</v>
          </cell>
          <cell r="AW41">
            <v>21505.23243559719</v>
          </cell>
          <cell r="AX41" t="str">
            <v xml:space="preserve"> Alat Baru</v>
          </cell>
          <cell r="AZ41" t="str">
            <v>7.</v>
          </cell>
          <cell r="BB41" t="str">
            <v>SBST</v>
          </cell>
          <cell r="BC41" t="str">
            <v>=  v7 x t4 x D3 x 1.05</v>
          </cell>
          <cell r="BF41" t="str">
            <v>w7</v>
          </cell>
          <cell r="BG41" t="e">
            <v>#REF!</v>
          </cell>
          <cell r="BH41" t="str">
            <v>Ton</v>
          </cell>
        </row>
        <row r="42">
          <cell r="A42" t="str">
            <v xml:space="preserve">       5.</v>
          </cell>
          <cell r="C42" t="str">
            <v>Pembantu Operator</v>
          </cell>
          <cell r="D42" t="str">
            <v>=   ( 3  Orang / Jam )  x  U2</v>
          </cell>
          <cell r="G42" t="str">
            <v>M</v>
          </cell>
          <cell r="H42">
            <v>12000</v>
          </cell>
          <cell r="I42" t="str">
            <v>Rupiah</v>
          </cell>
          <cell r="L42" t="str">
            <v>25.</v>
          </cell>
          <cell r="N42" t="str">
            <v>TAMPER</v>
          </cell>
          <cell r="O42" t="str">
            <v>E25</v>
          </cell>
          <cell r="P42">
            <v>5</v>
          </cell>
          <cell r="Q42">
            <v>0.17</v>
          </cell>
          <cell r="R42" t="str">
            <v>Ton</v>
          </cell>
          <cell r="S42">
            <v>34450000</v>
          </cell>
          <cell r="T42">
            <v>4</v>
          </cell>
          <cell r="U42">
            <v>1000</v>
          </cell>
          <cell r="V42">
            <v>34450000</v>
          </cell>
          <cell r="W42">
            <v>3445000</v>
          </cell>
          <cell r="X42">
            <v>0.38628912071535026</v>
          </cell>
          <cell r="Y42">
            <v>11976.894187779435</v>
          </cell>
          <cell r="Z42">
            <v>68.900000000000006</v>
          </cell>
          <cell r="AA42">
            <v>12045.794187779435</v>
          </cell>
          <cell r="AB42">
            <v>0.125</v>
          </cell>
          <cell r="AC42">
            <v>0.01</v>
          </cell>
          <cell r="AD42">
            <v>2875</v>
          </cell>
          <cell r="AE42">
            <v>0</v>
          </cell>
          <cell r="AF42">
            <v>0</v>
          </cell>
          <cell r="AG42">
            <v>0.125</v>
          </cell>
          <cell r="AH42">
            <v>4306.25</v>
          </cell>
          <cell r="AI42">
            <v>10714.285714285714</v>
          </cell>
          <cell r="AJ42">
            <v>4000</v>
          </cell>
          <cell r="AK42">
            <v>21895.535714285714</v>
          </cell>
          <cell r="AL42">
            <v>33941.329902065147</v>
          </cell>
          <cell r="AM42" t="str">
            <v xml:space="preserve"> Alat Baru</v>
          </cell>
          <cell r="AO42" t="str">
            <v>35.</v>
          </cell>
          <cell r="AQ42" t="str">
            <v>TRAILLER 15 TON</v>
          </cell>
          <cell r="AR42" t="str">
            <v>E35</v>
          </cell>
          <cell r="AS42">
            <v>150</v>
          </cell>
          <cell r="AT42">
            <v>15</v>
          </cell>
          <cell r="AU42" t="str">
            <v>Ton</v>
          </cell>
          <cell r="AV42">
            <v>276000000</v>
          </cell>
          <cell r="AW42">
            <v>163831.65425408719</v>
          </cell>
          <cell r="AX42" t="str">
            <v xml:space="preserve"> Alat Baru</v>
          </cell>
          <cell r="AZ42" t="str">
            <v>8.</v>
          </cell>
          <cell r="BB42" t="str">
            <v>DBST</v>
          </cell>
          <cell r="BC42" t="str">
            <v>=  v8 x t4 x D3 x 1.05</v>
          </cell>
          <cell r="BF42" t="str">
            <v>w8</v>
          </cell>
          <cell r="BG42" t="e">
            <v>#REF!</v>
          </cell>
          <cell r="BH42" t="str">
            <v>Ton</v>
          </cell>
        </row>
        <row r="43">
          <cell r="L43" t="str">
            <v>26.</v>
          </cell>
          <cell r="N43" t="str">
            <v>JACK HAMMER</v>
          </cell>
          <cell r="O43" t="str">
            <v>E26</v>
          </cell>
          <cell r="P43">
            <v>3</v>
          </cell>
          <cell r="Q43" t="str">
            <v xml:space="preserve">          -</v>
          </cell>
          <cell r="R43" t="str">
            <v/>
          </cell>
          <cell r="S43">
            <v>34450000</v>
          </cell>
          <cell r="T43">
            <v>4</v>
          </cell>
          <cell r="U43">
            <v>1000</v>
          </cell>
          <cell r="V43">
            <v>34450000</v>
          </cell>
          <cell r="W43">
            <v>3445000</v>
          </cell>
          <cell r="X43">
            <v>0.38628912071535026</v>
          </cell>
          <cell r="Y43">
            <v>11976.894187779435</v>
          </cell>
          <cell r="Z43">
            <v>68.900000000000006</v>
          </cell>
          <cell r="AA43">
            <v>12045.794187779435</v>
          </cell>
          <cell r="AB43">
            <v>0.125</v>
          </cell>
          <cell r="AC43">
            <v>0.01</v>
          </cell>
          <cell r="AD43">
            <v>1725</v>
          </cell>
          <cell r="AE43">
            <v>0</v>
          </cell>
          <cell r="AF43">
            <v>0</v>
          </cell>
          <cell r="AG43">
            <v>0.125</v>
          </cell>
          <cell r="AH43">
            <v>4306.25</v>
          </cell>
          <cell r="AI43">
            <v>10714.285714285714</v>
          </cell>
          <cell r="AJ43">
            <v>4000</v>
          </cell>
          <cell r="AK43">
            <v>20745.535714285714</v>
          </cell>
          <cell r="AL43">
            <v>32791.329902065147</v>
          </cell>
          <cell r="AM43" t="str">
            <v xml:space="preserve"> Alat Baru</v>
          </cell>
          <cell r="AO43" t="str">
            <v>36.</v>
          </cell>
          <cell r="AQ43" t="str">
            <v>GRASS CUTTER</v>
          </cell>
          <cell r="AR43" t="str">
            <v>E36</v>
          </cell>
          <cell r="AS43">
            <v>3</v>
          </cell>
          <cell r="AT43">
            <v>32</v>
          </cell>
          <cell r="AU43" t="str">
            <v>cc</v>
          </cell>
          <cell r="AV43">
            <v>3000000</v>
          </cell>
          <cell r="AW43">
            <v>17691.922873045321</v>
          </cell>
          <cell r="AX43" t="str">
            <v xml:space="preserve"> Alat Baru</v>
          </cell>
        </row>
        <row r="44">
          <cell r="C44" t="str">
            <v>Biaya Operasi per Jam        =</v>
          </cell>
          <cell r="E44" t="str">
            <v>(H+I+K+L+M)</v>
          </cell>
          <cell r="G44" t="str">
            <v>P</v>
          </cell>
          <cell r="H44">
            <v>1192714.2857142857</v>
          </cell>
          <cell r="I44" t="str">
            <v>Rupiah</v>
          </cell>
          <cell r="L44" t="str">
            <v>27.</v>
          </cell>
          <cell r="N44" t="str">
            <v>FULVI MIXER</v>
          </cell>
          <cell r="O44" t="str">
            <v>E27</v>
          </cell>
          <cell r="P44">
            <v>75</v>
          </cell>
          <cell r="Q44" t="str">
            <v xml:space="preserve">          -</v>
          </cell>
          <cell r="R44" t="str">
            <v/>
          </cell>
          <cell r="S44">
            <v>145000000</v>
          </cell>
          <cell r="T44">
            <v>5</v>
          </cell>
          <cell r="U44">
            <v>2000</v>
          </cell>
          <cell r="V44">
            <v>145000000</v>
          </cell>
          <cell r="W44">
            <v>14500000</v>
          </cell>
          <cell r="X44">
            <v>0.33437970328961514</v>
          </cell>
          <cell r="Y44">
            <v>21818.275639647389</v>
          </cell>
          <cell r="Z44">
            <v>145</v>
          </cell>
          <cell r="AA44">
            <v>21963.275639647389</v>
          </cell>
          <cell r="AB44">
            <v>0.125</v>
          </cell>
          <cell r="AC44">
            <v>0.01</v>
          </cell>
          <cell r="AD44">
            <v>43125</v>
          </cell>
          <cell r="AE44">
            <v>0</v>
          </cell>
          <cell r="AF44">
            <v>0</v>
          </cell>
          <cell r="AG44">
            <v>0.125</v>
          </cell>
          <cell r="AH44">
            <v>9062.5</v>
          </cell>
          <cell r="AI44">
            <v>10714.285714285714</v>
          </cell>
          <cell r="AJ44">
            <v>4000</v>
          </cell>
          <cell r="AK44">
            <v>66901.78571428571</v>
          </cell>
          <cell r="AL44">
            <v>88865.061353933095</v>
          </cell>
          <cell r="AM44" t="str">
            <v xml:space="preserve"> Alat Baru</v>
          </cell>
          <cell r="AO44" t="str">
            <v>37.</v>
          </cell>
          <cell r="AQ44" t="str">
            <v>JUMBO BREAKER 80-140 HP</v>
          </cell>
          <cell r="AR44" t="str">
            <v>E37</v>
          </cell>
          <cell r="AS44">
            <v>80</v>
          </cell>
          <cell r="AT44">
            <v>0.5</v>
          </cell>
          <cell r="AU44" t="str">
            <v>M3</v>
          </cell>
          <cell r="AV44">
            <v>770000000.00000012</v>
          </cell>
          <cell r="AW44">
            <v>228180.32850078325</v>
          </cell>
          <cell r="AX44" t="str">
            <v xml:space="preserve"> Alat Baru</v>
          </cell>
          <cell r="BB44" t="str">
            <v>Total Volume Pekerjaan Alat</v>
          </cell>
          <cell r="BD44" t="str">
            <v>=  w1 + . . . + w8</v>
          </cell>
          <cell r="BF44" t="str">
            <v>W</v>
          </cell>
          <cell r="BG44" t="e">
            <v>#REF!</v>
          </cell>
          <cell r="BH44" t="str">
            <v>Ton</v>
          </cell>
        </row>
        <row r="45">
          <cell r="L45" t="str">
            <v>28.</v>
          </cell>
          <cell r="N45" t="str">
            <v>CONCRETE PUMP</v>
          </cell>
          <cell r="O45" t="str">
            <v>E28</v>
          </cell>
          <cell r="P45">
            <v>100</v>
          </cell>
          <cell r="Q45">
            <v>8</v>
          </cell>
          <cell r="R45" t="str">
            <v>M3</v>
          </cell>
          <cell r="S45">
            <v>208000000</v>
          </cell>
          <cell r="T45">
            <v>6</v>
          </cell>
          <cell r="U45">
            <v>2000</v>
          </cell>
          <cell r="V45">
            <v>208000000</v>
          </cell>
          <cell r="W45">
            <v>20800000</v>
          </cell>
          <cell r="X45">
            <v>0.30070574586703619</v>
          </cell>
          <cell r="Y45">
            <v>28146.057813154584</v>
          </cell>
          <cell r="Z45">
            <v>208</v>
          </cell>
          <cell r="AA45">
            <v>28354.057813154584</v>
          </cell>
          <cell r="AB45">
            <v>0.125</v>
          </cell>
          <cell r="AC45">
            <v>0.01</v>
          </cell>
          <cell r="AD45">
            <v>57500</v>
          </cell>
          <cell r="AG45">
            <v>0.125</v>
          </cell>
          <cell r="AH45">
            <v>13000</v>
          </cell>
          <cell r="AI45">
            <v>10714.285714285714</v>
          </cell>
          <cell r="AJ45">
            <v>4000</v>
          </cell>
          <cell r="AK45">
            <v>85214.28571428571</v>
          </cell>
          <cell r="AL45">
            <v>113568.3435274403</v>
          </cell>
          <cell r="AM45" t="str">
            <v xml:space="preserve"> Alat Baru</v>
          </cell>
        </row>
        <row r="46">
          <cell r="A46" t="str">
            <v>D.</v>
          </cell>
          <cell r="C46" t="str">
            <v>TOTAL BIAYA SEWA ALAT / JAM   =  ( G + P )</v>
          </cell>
          <cell r="G46" t="str">
            <v>T</v>
          </cell>
          <cell r="H46">
            <v>1469619.1606809502</v>
          </cell>
          <cell r="I46" t="str">
            <v>Rupiah</v>
          </cell>
          <cell r="L46" t="str">
            <v>29.</v>
          </cell>
          <cell r="N46" t="str">
            <v>TRAILER 20 TON</v>
          </cell>
          <cell r="O46" t="str">
            <v>E29</v>
          </cell>
          <cell r="P46">
            <v>175</v>
          </cell>
          <cell r="Q46">
            <v>20</v>
          </cell>
          <cell r="R46" t="str">
            <v>Ton</v>
          </cell>
          <cell r="S46">
            <v>339000000</v>
          </cell>
          <cell r="T46">
            <v>6</v>
          </cell>
          <cell r="U46">
            <v>2000</v>
          </cell>
          <cell r="V46">
            <v>339000000</v>
          </cell>
          <cell r="W46">
            <v>33900000</v>
          </cell>
          <cell r="X46">
            <v>0.30070574586703619</v>
          </cell>
          <cell r="Y46">
            <v>45872.661532016376</v>
          </cell>
          <cell r="Z46">
            <v>339</v>
          </cell>
          <cell r="AA46">
            <v>46211.661532016376</v>
          </cell>
          <cell r="AB46">
            <v>0.125</v>
          </cell>
          <cell r="AC46">
            <v>0.01</v>
          </cell>
          <cell r="AD46">
            <v>100625</v>
          </cell>
          <cell r="AG46">
            <v>0.125</v>
          </cell>
          <cell r="AH46">
            <v>21187.5</v>
          </cell>
          <cell r="AI46">
            <v>10714.285714285714</v>
          </cell>
          <cell r="AJ46">
            <v>4000</v>
          </cell>
          <cell r="AK46">
            <v>136526.78571428571</v>
          </cell>
          <cell r="AL46">
            <v>182738.44724630209</v>
          </cell>
          <cell r="AM46" t="str">
            <v xml:space="preserve"> Alat Baru</v>
          </cell>
          <cell r="AZ46" t="str">
            <v>V</v>
          </cell>
          <cell r="BB46" t="str">
            <v>PERHITUNGAN KAPASITAS ALAT</v>
          </cell>
          <cell r="BO46" t="str">
            <v xml:space="preserve"> Alat Baru</v>
          </cell>
        </row>
        <row r="47">
          <cell r="L47" t="str">
            <v>30</v>
          </cell>
          <cell r="N47" t="str">
            <v>PILE DRIVER + HAMMER</v>
          </cell>
          <cell r="O47" t="str">
            <v>E30</v>
          </cell>
          <cell r="P47">
            <v>25</v>
          </cell>
          <cell r="Q47">
            <v>2.5</v>
          </cell>
          <cell r="R47" t="str">
            <v>Ton</v>
          </cell>
          <cell r="S47">
            <v>111000000</v>
          </cell>
          <cell r="T47">
            <v>5</v>
          </cell>
          <cell r="U47">
            <v>2000</v>
          </cell>
          <cell r="V47">
            <v>111000000</v>
          </cell>
          <cell r="W47">
            <v>11100000</v>
          </cell>
          <cell r="X47">
            <v>0.33437970328961514</v>
          </cell>
          <cell r="Y47">
            <v>16702.266179316277</v>
          </cell>
          <cell r="Z47">
            <v>111</v>
          </cell>
          <cell r="AA47">
            <v>16813.266179316277</v>
          </cell>
          <cell r="AB47">
            <v>0.125</v>
          </cell>
          <cell r="AC47">
            <v>0.01</v>
          </cell>
          <cell r="AD47">
            <v>14375</v>
          </cell>
          <cell r="AG47">
            <v>0.125</v>
          </cell>
          <cell r="AH47">
            <v>6937.5</v>
          </cell>
          <cell r="AI47">
            <v>10714.285714285714</v>
          </cell>
          <cell r="AJ47">
            <v>4000</v>
          </cell>
          <cell r="AK47">
            <v>36026.78571428571</v>
          </cell>
          <cell r="AL47">
            <v>52840.051893601987</v>
          </cell>
          <cell r="AM47" t="str">
            <v xml:space="preserve"> Alat Baru</v>
          </cell>
          <cell r="AZ47" t="str">
            <v>1.</v>
          </cell>
          <cell r="BB47" t="str">
            <v>Masa Mobilisasi / Demobilisasi</v>
          </cell>
          <cell r="BF47" t="str">
            <v>Tm</v>
          </cell>
          <cell r="BG47">
            <v>3</v>
          </cell>
          <cell r="BH47" t="str">
            <v>Bulan</v>
          </cell>
          <cell r="BO47">
            <v>402600000.00000006</v>
          </cell>
        </row>
        <row r="48">
          <cell r="L48" t="str">
            <v>31.</v>
          </cell>
          <cell r="N48" t="str">
            <v>CRANE ON TRACK 35 TON</v>
          </cell>
          <cell r="O48" t="str">
            <v>E31</v>
          </cell>
          <cell r="P48">
            <v>125</v>
          </cell>
          <cell r="Q48">
            <v>35</v>
          </cell>
          <cell r="R48" t="str">
            <v>Ton</v>
          </cell>
          <cell r="S48">
            <v>1000000000</v>
          </cell>
          <cell r="T48">
            <v>6</v>
          </cell>
          <cell r="U48">
            <v>2000</v>
          </cell>
          <cell r="V48">
            <v>1000000000</v>
          </cell>
          <cell r="W48">
            <v>100000000</v>
          </cell>
          <cell r="X48">
            <v>0.30070574586703619</v>
          </cell>
          <cell r="Y48">
            <v>135317.58564016627</v>
          </cell>
          <cell r="Z48">
            <v>1000</v>
          </cell>
          <cell r="AA48">
            <v>136317.58564016627</v>
          </cell>
          <cell r="AB48">
            <v>0.125</v>
          </cell>
          <cell r="AC48">
            <v>0.01</v>
          </cell>
          <cell r="AD48">
            <v>71875</v>
          </cell>
          <cell r="AG48">
            <v>0.125</v>
          </cell>
          <cell r="AH48">
            <v>62500</v>
          </cell>
          <cell r="AI48">
            <v>10714.285714285714</v>
          </cell>
          <cell r="AJ48">
            <v>4000</v>
          </cell>
          <cell r="AK48">
            <v>149089.28571428571</v>
          </cell>
          <cell r="AL48">
            <v>285406.87135445199</v>
          </cell>
          <cell r="AM48" t="str">
            <v xml:space="preserve"> Alat Baru</v>
          </cell>
          <cell r="AZ48" t="str">
            <v>2.</v>
          </cell>
          <cell r="BB48" t="str">
            <v>Waktu Produksi (Di luar masa Mobilisasi &amp; Hari Libur)</v>
          </cell>
          <cell r="BF48" t="str">
            <v>T</v>
          </cell>
          <cell r="BG48">
            <v>0.83333333333333348</v>
          </cell>
          <cell r="BH48" t="str">
            <v>Bulan</v>
          </cell>
        </row>
        <row r="49">
          <cell r="A49" t="str">
            <v>E.</v>
          </cell>
          <cell r="C49" t="str">
            <v>LAIN - LAIN</v>
          </cell>
          <cell r="L49" t="str">
            <v>32.</v>
          </cell>
          <cell r="N49" t="str">
            <v>WELDING SET</v>
          </cell>
          <cell r="O49" t="str">
            <v>E32</v>
          </cell>
          <cell r="P49">
            <v>40</v>
          </cell>
          <cell r="Q49">
            <v>250</v>
          </cell>
          <cell r="R49" t="str">
            <v>Amp</v>
          </cell>
          <cell r="S49">
            <v>23100000.000000004</v>
          </cell>
          <cell r="T49">
            <v>5</v>
          </cell>
          <cell r="U49">
            <v>2000</v>
          </cell>
          <cell r="V49">
            <v>23100000.000000004</v>
          </cell>
          <cell r="W49">
            <v>2310000.0000000005</v>
          </cell>
          <cell r="X49">
            <v>0.33437970328961514</v>
          </cell>
          <cell r="Y49">
            <v>3475.8770156955502</v>
          </cell>
          <cell r="Z49">
            <v>23.100000000000005</v>
          </cell>
          <cell r="AA49">
            <v>3498.9770156955501</v>
          </cell>
          <cell r="AB49">
            <v>0.125</v>
          </cell>
          <cell r="AC49">
            <v>0.01</v>
          </cell>
          <cell r="AD49">
            <v>23000</v>
          </cell>
          <cell r="AG49">
            <v>0.125</v>
          </cell>
          <cell r="AH49">
            <v>1443.7500000000002</v>
          </cell>
          <cell r="AI49">
            <v>10714.285714285714</v>
          </cell>
          <cell r="AJ49">
            <v>4000</v>
          </cell>
          <cell r="AK49">
            <v>39158.03571428571</v>
          </cell>
          <cell r="AL49">
            <v>42657.012729981259</v>
          </cell>
          <cell r="AM49" t="str">
            <v xml:space="preserve"> Alat Baru</v>
          </cell>
          <cell r="AZ49" t="str">
            <v>3.</v>
          </cell>
          <cell r="BB49" t="str">
            <v>Jumlah hari kerja efektif / bulan</v>
          </cell>
          <cell r="BF49" t="str">
            <v>Te1</v>
          </cell>
          <cell r="BG49">
            <v>25</v>
          </cell>
          <cell r="BH49" t="str">
            <v>Hari/Bln</v>
          </cell>
        </row>
        <row r="50">
          <cell r="A50" t="str">
            <v xml:space="preserve">       1.</v>
          </cell>
          <cell r="C50" t="str">
            <v>Tingkat Suku Bunga</v>
          </cell>
          <cell r="G50" t="str">
            <v>i</v>
          </cell>
          <cell r="H50">
            <v>20</v>
          </cell>
          <cell r="I50" t="str">
            <v>% / Tahun</v>
          </cell>
          <cell r="L50" t="str">
            <v>33.</v>
          </cell>
          <cell r="N50" t="str">
            <v>BORE PILE MACHINE</v>
          </cell>
          <cell r="O50" t="str">
            <v>E33</v>
          </cell>
          <cell r="P50">
            <v>150</v>
          </cell>
          <cell r="Q50">
            <v>2000</v>
          </cell>
          <cell r="R50" t="str">
            <v>Meter</v>
          </cell>
          <cell r="S50">
            <v>2250000000</v>
          </cell>
          <cell r="T50">
            <v>6</v>
          </cell>
          <cell r="U50">
            <v>2000</v>
          </cell>
          <cell r="V50">
            <v>2250000000</v>
          </cell>
          <cell r="W50">
            <v>225000000</v>
          </cell>
          <cell r="X50">
            <v>0.30070574586703619</v>
          </cell>
          <cell r="Y50">
            <v>304464.56769037416</v>
          </cell>
          <cell r="Z50">
            <v>2250</v>
          </cell>
          <cell r="AA50">
            <v>306714.56769037416</v>
          </cell>
          <cell r="AB50">
            <v>0.125</v>
          </cell>
          <cell r="AC50">
            <v>0.01</v>
          </cell>
          <cell r="AD50">
            <v>86250</v>
          </cell>
          <cell r="AG50">
            <v>0.125</v>
          </cell>
          <cell r="AH50">
            <v>140625</v>
          </cell>
          <cell r="AI50">
            <v>10714.285714285714</v>
          </cell>
          <cell r="AJ50">
            <v>4000</v>
          </cell>
          <cell r="AK50">
            <v>241589.28571428571</v>
          </cell>
          <cell r="AL50">
            <v>548303.85340465989</v>
          </cell>
          <cell r="AM50" t="str">
            <v xml:space="preserve"> Alat Baru</v>
          </cell>
          <cell r="AZ50" t="str">
            <v>4.</v>
          </cell>
          <cell r="BB50" t="str">
            <v>Jumlah jam kerja efektif / hari</v>
          </cell>
          <cell r="BF50" t="str">
            <v>Te2</v>
          </cell>
          <cell r="BG50">
            <v>7</v>
          </cell>
          <cell r="BH50" t="str">
            <v>Jam/Hari</v>
          </cell>
        </row>
        <row r="51">
          <cell r="A51" t="str">
            <v xml:space="preserve">       2.</v>
          </cell>
          <cell r="C51" t="str">
            <v>Upah Operator / Sopir</v>
          </cell>
          <cell r="G51" t="str">
            <v>U1</v>
          </cell>
          <cell r="H51">
            <v>10714.285714285714</v>
          </cell>
          <cell r="I51" t="str">
            <v>Rp./Jam</v>
          </cell>
          <cell r="L51" t="str">
            <v>34.</v>
          </cell>
          <cell r="N51" t="str">
            <v>ASPHALT LIQUID MIXER</v>
          </cell>
          <cell r="O51" t="str">
            <v>E34</v>
          </cell>
          <cell r="P51">
            <v>5</v>
          </cell>
          <cell r="Q51">
            <v>1000</v>
          </cell>
          <cell r="R51" t="str">
            <v>Liter</v>
          </cell>
          <cell r="S51">
            <v>16500000.000000002</v>
          </cell>
          <cell r="T51">
            <v>4</v>
          </cell>
          <cell r="U51">
            <v>2000</v>
          </cell>
          <cell r="V51">
            <v>16500000.000000002</v>
          </cell>
          <cell r="W51">
            <v>1650000.0000000002</v>
          </cell>
          <cell r="X51">
            <v>0.38628912071535026</v>
          </cell>
          <cell r="Y51">
            <v>2868.1967213114763</v>
          </cell>
          <cell r="Z51">
            <v>16.500000000000004</v>
          </cell>
          <cell r="AA51">
            <v>2884.6967213114763</v>
          </cell>
          <cell r="AB51">
            <v>0.125</v>
          </cell>
          <cell r="AC51">
            <v>0.01</v>
          </cell>
          <cell r="AD51">
            <v>2875</v>
          </cell>
          <cell r="AG51">
            <v>0.125</v>
          </cell>
          <cell r="AH51">
            <v>1031.2500000000002</v>
          </cell>
          <cell r="AI51">
            <v>10714.285714285714</v>
          </cell>
          <cell r="AJ51">
            <v>4000</v>
          </cell>
          <cell r="AK51">
            <v>18620.535714285714</v>
          </cell>
          <cell r="AL51">
            <v>21505.23243559719</v>
          </cell>
          <cell r="AM51" t="str">
            <v xml:space="preserve"> Alat Baru</v>
          </cell>
          <cell r="AZ51" t="str">
            <v>5.</v>
          </cell>
          <cell r="BB51" t="str">
            <v>Faktor efisiensi alat</v>
          </cell>
          <cell r="BF51" t="str">
            <v>Fa</v>
          </cell>
          <cell r="BG51">
            <v>0.7</v>
          </cell>
          <cell r="BH51" t="str">
            <v>-</v>
          </cell>
        </row>
        <row r="52">
          <cell r="A52" t="str">
            <v xml:space="preserve">       3.</v>
          </cell>
          <cell r="C52" t="str">
            <v>Upah Pembantu Operator / Pmb.Sopir</v>
          </cell>
          <cell r="G52" t="str">
            <v>U2</v>
          </cell>
          <cell r="H52">
            <v>4000</v>
          </cell>
          <cell r="I52" t="str">
            <v>Rp./Jam</v>
          </cell>
          <cell r="N52" t="str">
            <v xml:space="preserve">KETERANGAN  : </v>
          </cell>
          <cell r="O52" t="str">
            <v>1.</v>
          </cell>
          <cell r="P52" t="str">
            <v>Tingkat Suku Bunga</v>
          </cell>
          <cell r="U52" t="str">
            <v>=</v>
          </cell>
          <cell r="V52">
            <v>20</v>
          </cell>
          <cell r="W52" t="str">
            <v>%  per-tahun</v>
          </cell>
        </row>
        <row r="53">
          <cell r="A53" t="str">
            <v xml:space="preserve">       4.</v>
          </cell>
          <cell r="C53" t="str">
            <v>Bahan Bakar Bensin</v>
          </cell>
          <cell r="G53" t="str">
            <v>Mb</v>
          </cell>
          <cell r="H53">
            <v>4500</v>
          </cell>
          <cell r="I53" t="str">
            <v>Liter</v>
          </cell>
          <cell r="O53" t="str">
            <v>2.</v>
          </cell>
          <cell r="P53" t="str">
            <v>Upah Operator / Sopir / Mekanik</v>
          </cell>
          <cell r="U53" t="str">
            <v>=</v>
          </cell>
          <cell r="V53">
            <v>10714.285714285714</v>
          </cell>
          <cell r="W53" t="str">
            <v>Rupiah per-orang/jam</v>
          </cell>
          <cell r="BB53" t="str">
            <v>Kapasitas alat yang diperlukan =</v>
          </cell>
          <cell r="BD53" t="str">
            <v>W</v>
          </cell>
          <cell r="BF53" t="str">
            <v>SC</v>
          </cell>
          <cell r="BG53" t="e">
            <v>#REF!</v>
          </cell>
          <cell r="BH53" t="str">
            <v>Ton/Jam</v>
          </cell>
        </row>
        <row r="54">
          <cell r="A54" t="str">
            <v xml:space="preserve">       5.</v>
          </cell>
          <cell r="C54" t="str">
            <v>Bahan Bakar Solar</v>
          </cell>
          <cell r="G54" t="str">
            <v>Ms</v>
          </cell>
          <cell r="H54">
            <v>2200</v>
          </cell>
          <cell r="I54" t="str">
            <v>Liter</v>
          </cell>
          <cell r="O54" t="str">
            <v>3.</v>
          </cell>
          <cell r="P54" t="str">
            <v>Upah Pembantu Operator/Sopir/Mekanik</v>
          </cell>
          <cell r="U54" t="str">
            <v>=</v>
          </cell>
          <cell r="V54">
            <v>4000</v>
          </cell>
          <cell r="W54" t="str">
            <v>Rupiah per-orang/jam</v>
          </cell>
          <cell r="BD54" t="str">
            <v>T x Te1 x Te2 x Fa</v>
          </cell>
        </row>
        <row r="55">
          <cell r="A55" t="str">
            <v xml:space="preserve">       6.</v>
          </cell>
          <cell r="C55" t="str">
            <v>Minyak Pelumas</v>
          </cell>
          <cell r="G55" t="str">
            <v>Mp</v>
          </cell>
          <cell r="H55">
            <v>30000</v>
          </cell>
          <cell r="I55" t="str">
            <v>Liter</v>
          </cell>
          <cell r="O55" t="str">
            <v>4.</v>
          </cell>
          <cell r="P55" t="str">
            <v>Harga Bahan Bakar Bensin</v>
          </cell>
          <cell r="U55" t="str">
            <v>=</v>
          </cell>
          <cell r="V55">
            <v>4500</v>
          </cell>
          <cell r="W55" t="str">
            <v>Rupiah per-liter</v>
          </cell>
        </row>
        <row r="56">
          <cell r="A56" t="str">
            <v xml:space="preserve">       7.</v>
          </cell>
          <cell r="C56" t="str">
            <v>PPN diperhitungkan pada lembar Rekapitulasi</v>
          </cell>
          <cell r="O56" t="str">
            <v>5.</v>
          </cell>
          <cell r="P56" t="str">
            <v>Harga Bahan Bakar Solar</v>
          </cell>
          <cell r="U56" t="str">
            <v>=</v>
          </cell>
          <cell r="V56">
            <v>2200</v>
          </cell>
          <cell r="W56" t="str">
            <v>Rupiah per-liter</v>
          </cell>
          <cell r="AZ56" t="str">
            <v>VI.</v>
          </cell>
          <cell r="BB56" t="str">
            <v>ALAT YANG DIPAKAI</v>
          </cell>
        </row>
        <row r="57">
          <cell r="C57" t="str">
            <v>Biaya Pekerjaan</v>
          </cell>
          <cell r="O57" t="str">
            <v>6.</v>
          </cell>
          <cell r="P57" t="str">
            <v>Minyak Pelumas</v>
          </cell>
          <cell r="U57" t="str">
            <v>=</v>
          </cell>
          <cell r="V57">
            <v>30000</v>
          </cell>
          <cell r="W57" t="str">
            <v>Rupiah per-liter</v>
          </cell>
          <cell r="BB57" t="str">
            <v>Kapasitas alat yang dipakai pada proyek ini</v>
          </cell>
          <cell r="BF57" t="str">
            <v>SCa</v>
          </cell>
          <cell r="BG57">
            <v>30</v>
          </cell>
          <cell r="BH57" t="str">
            <v>Ton/Jam</v>
          </cell>
          <cell r="BI57" t="e">
            <v>#REF!</v>
          </cell>
        </row>
        <row r="58">
          <cell r="O58" t="str">
            <v>7.</v>
          </cell>
          <cell r="P58" t="str">
            <v>Pajak Pertambahan Nilai (PPN) diperhitungkan pada Lembar Rekapitulasi Biaya Pekerjaan</v>
          </cell>
        </row>
        <row r="59">
          <cell r="O59" t="str">
            <v>8.</v>
          </cell>
          <cell r="P59" t="str">
            <v>Khusus AMP, biaya bahan bakar ditambah (untuk pemanasan material) sebesar : 12 Liter x (Kapasitas AMP Riil = 0.7 x Kapasitas AMP/Jam) x Harga BBM Solar ,  (kolom 16)</v>
          </cell>
        </row>
        <row r="60">
          <cell r="A60" t="str">
            <v>URAIAN ANALISA ALAT</v>
          </cell>
          <cell r="L60" t="str">
            <v>ANALISA BIAYA SEWA PERALATAN PER JAM KERJA (II)</v>
          </cell>
          <cell r="AZ60" t="str">
            <v>PERHITUNGAN ALAT UTAMA</v>
          </cell>
        </row>
        <row r="61">
          <cell r="AZ61" t="str">
            <v>ASPHALT MIXING PLANT</v>
          </cell>
        </row>
        <row r="63">
          <cell r="A63" t="str">
            <v>No.</v>
          </cell>
          <cell r="C63" t="str">
            <v>U R A I A N</v>
          </cell>
          <cell r="G63" t="str">
            <v>KODE</v>
          </cell>
          <cell r="H63" t="str">
            <v>KOEF.</v>
          </cell>
          <cell r="I63" t="str">
            <v>SATUAN</v>
          </cell>
          <cell r="J63" t="str">
            <v>KET.</v>
          </cell>
          <cell r="P63" t="str">
            <v>TENAGA</v>
          </cell>
          <cell r="Q63" t="str">
            <v>KAPASITAS</v>
          </cell>
          <cell r="S63" t="str">
            <v>HARGA</v>
          </cell>
          <cell r="T63" t="str">
            <v>ALAT  YANG  DIPAKAI</v>
          </cell>
          <cell r="W63" t="str">
            <v>NILAI</v>
          </cell>
          <cell r="X63" t="str">
            <v>FAKTOR</v>
          </cell>
          <cell r="Y63" t="str">
            <v>BIAYA PASTI PER JAM</v>
          </cell>
          <cell r="AB63" t="str">
            <v>BIAYA OPERASI PER JAM KERJA</v>
          </cell>
          <cell r="AL63" t="str">
            <v>TOTAL</v>
          </cell>
        </row>
        <row r="64">
          <cell r="P64" t="str">
            <v>ALAT</v>
          </cell>
          <cell r="Q64" t="str">
            <v>ALAT</v>
          </cell>
          <cell r="S64" t="str">
            <v>ALAT</v>
          </cell>
          <cell r="U64" t="str">
            <v>JAM</v>
          </cell>
          <cell r="W64" t="str">
            <v>SISA</v>
          </cell>
          <cell r="X64" t="str">
            <v>PENGEM-</v>
          </cell>
          <cell r="Y64" t="str">
            <v>BIAYA</v>
          </cell>
          <cell r="Z64" t="str">
            <v>ASURANSI</v>
          </cell>
          <cell r="AA64" t="str">
            <v>TOTAL</v>
          </cell>
          <cell r="AB64" t="str">
            <v>BAHAN BAKAR &amp; PELUMAS</v>
          </cell>
          <cell r="AE64" t="str">
            <v>WORKSHOP</v>
          </cell>
          <cell r="AG64" t="str">
            <v>PERBAIKAN &amp; PERAWATAN</v>
          </cell>
          <cell r="AI64" t="str">
            <v>UPAH</v>
          </cell>
          <cell r="AK64" t="str">
            <v>TOTAL</v>
          </cell>
          <cell r="AL64" t="str">
            <v>BIAYA</v>
          </cell>
          <cell r="AZ64" t="str">
            <v>No.</v>
          </cell>
          <cell r="BB64" t="str">
            <v>U R A I A N</v>
          </cell>
          <cell r="BF64" t="str">
            <v>KODE</v>
          </cell>
          <cell r="BG64" t="str">
            <v>KOEF.</v>
          </cell>
          <cell r="BH64" t="str">
            <v>SATUAN</v>
          </cell>
          <cell r="BI64" t="str">
            <v>KET.</v>
          </cell>
        </row>
        <row r="65">
          <cell r="T65" t="str">
            <v>UMUR</v>
          </cell>
          <cell r="U65" t="str">
            <v>KERJA</v>
          </cell>
          <cell r="V65" t="str">
            <v>HARGA</v>
          </cell>
          <cell r="W65" t="str">
            <v>ALAT</v>
          </cell>
          <cell r="X65" t="str">
            <v>BALIAN</v>
          </cell>
          <cell r="Y65" t="str">
            <v>PENGEM-</v>
          </cell>
          <cell r="Z65" t="str">
            <v>DAN</v>
          </cell>
          <cell r="AA65" t="str">
            <v>BIAYA</v>
          </cell>
          <cell r="AB65" t="str">
            <v>BAHAN</v>
          </cell>
          <cell r="AC65" t="str">
            <v>MINYAK</v>
          </cell>
          <cell r="AI65" t="str">
            <v>OPERATOR</v>
          </cell>
          <cell r="AJ65" t="str">
            <v>PEMBANTU</v>
          </cell>
          <cell r="AK65" t="str">
            <v>BIAYA</v>
          </cell>
          <cell r="AL65" t="str">
            <v>SEWA ALAT</v>
          </cell>
        </row>
        <row r="66">
          <cell r="A66" t="str">
            <v>A.</v>
          </cell>
          <cell r="C66" t="str">
            <v>URAIAN PERALATAN</v>
          </cell>
          <cell r="T66" t="str">
            <v>ALAT</v>
          </cell>
          <cell r="U66" t="str">
            <v>1 TAHUN</v>
          </cell>
          <cell r="V66" t="str">
            <v>ALAT</v>
          </cell>
          <cell r="X66" t="str">
            <v>MODAL</v>
          </cell>
          <cell r="Y66" t="str">
            <v>BALIAN</v>
          </cell>
          <cell r="Z66" t="str">
            <v>LAIN-LAIN</v>
          </cell>
          <cell r="AA66" t="str">
            <v>PASTI / JAM</v>
          </cell>
          <cell r="AB66" t="str">
            <v>BAKAR</v>
          </cell>
          <cell r="AC66" t="str">
            <v>PELUMAS</v>
          </cell>
          <cell r="AD66" t="str">
            <v>BIAYA</v>
          </cell>
          <cell r="AE66" t="str">
            <v>KOEF.</v>
          </cell>
          <cell r="AF66" t="str">
            <v>BIAYA</v>
          </cell>
          <cell r="AG66" t="str">
            <v>KOEF.</v>
          </cell>
          <cell r="AH66" t="str">
            <v>BIAYA</v>
          </cell>
          <cell r="AI66" t="str">
            <v>/ SOPIR</v>
          </cell>
          <cell r="AJ66" t="str">
            <v>OPERATOR</v>
          </cell>
          <cell r="AK66" t="str">
            <v>OPERASI</v>
          </cell>
          <cell r="AL66" t="str">
            <v>PER</v>
          </cell>
          <cell r="BO66" t="str">
            <v xml:space="preserve"> Alat Baru</v>
          </cell>
        </row>
        <row r="67">
          <cell r="A67" t="str">
            <v xml:space="preserve">       1.</v>
          </cell>
          <cell r="C67" t="str">
            <v>Jenis Peralatan</v>
          </cell>
          <cell r="G67" t="str">
            <v>ASPHALT FINISHER</v>
          </cell>
          <cell r="J67" t="str">
            <v>E02</v>
          </cell>
          <cell r="Y67" t="str">
            <v>MODAL</v>
          </cell>
          <cell r="AJ67" t="str">
            <v>/ SOPIR</v>
          </cell>
          <cell r="AK67" t="str">
            <v>/ JAM</v>
          </cell>
          <cell r="AL67" t="str">
            <v>JAM KERJA</v>
          </cell>
          <cell r="AZ67" t="str">
            <v>I</v>
          </cell>
          <cell r="BB67" t="str">
            <v>BERAT JENIS BAHAN</v>
          </cell>
          <cell r="BO67">
            <v>132000000.00000001</v>
          </cell>
        </row>
        <row r="68">
          <cell r="A68" t="str">
            <v xml:space="preserve">       2.</v>
          </cell>
          <cell r="C68" t="str">
            <v>Tenaga</v>
          </cell>
          <cell r="G68" t="str">
            <v>Pw</v>
          </cell>
          <cell r="H68">
            <v>47</v>
          </cell>
          <cell r="I68" t="str">
            <v>HP</v>
          </cell>
          <cell r="P68" t="str">
            <v>(HP)</v>
          </cell>
          <cell r="Q68" t="str">
            <v>-</v>
          </cell>
          <cell r="S68" t="str">
            <v>(Tahun)</v>
          </cell>
          <cell r="T68" t="str">
            <v>(Tahun)</v>
          </cell>
          <cell r="U68" t="str">
            <v>(Jam)</v>
          </cell>
          <cell r="V68" t="str">
            <v>(Rp.)</v>
          </cell>
          <cell r="W68" t="str">
            <v>(Rp.)</v>
          </cell>
          <cell r="X68" t="str">
            <v>-</v>
          </cell>
          <cell r="Y68" t="str">
            <v>(Rp.)</v>
          </cell>
          <cell r="Z68" t="str">
            <v>(Rp.)</v>
          </cell>
          <cell r="AA68" t="str">
            <v>(Rp.)</v>
          </cell>
          <cell r="AB68" t="str">
            <v>Lt/HP/Jam</v>
          </cell>
          <cell r="AC68" t="str">
            <v>Ltr/HP/Jam</v>
          </cell>
          <cell r="AD68" t="str">
            <v>(Rp.)</v>
          </cell>
          <cell r="AE68" t="str">
            <v>-</v>
          </cell>
          <cell r="AF68" t="str">
            <v>(Rp.)</v>
          </cell>
          <cell r="AG68" t="str">
            <v>-</v>
          </cell>
          <cell r="AH68" t="str">
            <v>(Rp.)</v>
          </cell>
          <cell r="AI68" t="str">
            <v>(Rp.)</v>
          </cell>
          <cell r="AJ68" t="str">
            <v>(Rp.)</v>
          </cell>
          <cell r="AK68" t="str">
            <v>(Rp.)</v>
          </cell>
          <cell r="AL68" t="str">
            <v>(Rp.)</v>
          </cell>
          <cell r="AM68" t="str">
            <v>KET.</v>
          </cell>
        </row>
        <row r="69">
          <cell r="A69" t="str">
            <v xml:space="preserve">       3.</v>
          </cell>
          <cell r="C69" t="str">
            <v>Kapasitas</v>
          </cell>
          <cell r="G69" t="str">
            <v>Cp</v>
          </cell>
          <cell r="H69">
            <v>6</v>
          </cell>
          <cell r="I69" t="str">
            <v>Ton</v>
          </cell>
          <cell r="L69" t="str">
            <v>No.</v>
          </cell>
          <cell r="M69" t="str">
            <v>JENIS PERALATAN</v>
          </cell>
          <cell r="O69" t="str">
            <v>KODE</v>
          </cell>
          <cell r="AD69" t="str">
            <v>f1 x HP x</v>
          </cell>
          <cell r="AI69" t="str">
            <v>1 Orang</v>
          </cell>
          <cell r="AJ69" t="str">
            <v>1 Orang</v>
          </cell>
          <cell r="AZ69" t="str">
            <v>1.</v>
          </cell>
          <cell r="BB69" t="str">
            <v>Agregat Base</v>
          </cell>
          <cell r="BF69" t="str">
            <v>D1</v>
          </cell>
          <cell r="BG69">
            <v>2.2000000000000002</v>
          </cell>
          <cell r="BH69" t="str">
            <v>Ton/M3</v>
          </cell>
        </row>
        <row r="70">
          <cell r="A70" t="str">
            <v xml:space="preserve">       4.</v>
          </cell>
          <cell r="C70" t="str">
            <v>Alat Baru                :</v>
          </cell>
          <cell r="D70" t="str">
            <v xml:space="preserve">  a.  Umur Ekonomis</v>
          </cell>
          <cell r="G70" t="str">
            <v>A</v>
          </cell>
          <cell r="H70">
            <v>6</v>
          </cell>
          <cell r="I70" t="str">
            <v>Tahun</v>
          </cell>
          <cell r="O70" t="str">
            <v>ALAT</v>
          </cell>
          <cell r="X70" t="str">
            <v>i(1+i)^A</v>
          </cell>
          <cell r="Y70" t="str">
            <v>(B - C) x D</v>
          </cell>
          <cell r="Z70" t="str">
            <v>0.002 x B</v>
          </cell>
          <cell r="AB70" t="str">
            <v>0.125</v>
          </cell>
          <cell r="AC70" t="str">
            <v>0.01</v>
          </cell>
          <cell r="AD70" t="str">
            <v>Harga BBM</v>
          </cell>
          <cell r="AE70" t="str">
            <v>0.0625</v>
          </cell>
          <cell r="AF70" t="str">
            <v>(g1 x B')</v>
          </cell>
          <cell r="AG70" t="str">
            <v>0.125</v>
          </cell>
          <cell r="AH70" t="str">
            <v>(g1 x B')</v>
          </cell>
          <cell r="AI70" t="str">
            <v>Per</v>
          </cell>
          <cell r="AJ70" t="str">
            <v>Per</v>
          </cell>
          <cell r="AZ70" t="str">
            <v>2.</v>
          </cell>
          <cell r="BB70" t="str">
            <v>ATB / ATBL / AC / HRS</v>
          </cell>
          <cell r="BF70" t="str">
            <v>D2</v>
          </cell>
          <cell r="BG70">
            <v>2.2999999999999998</v>
          </cell>
          <cell r="BH70" t="str">
            <v>Ton/M3</v>
          </cell>
        </row>
        <row r="71">
          <cell r="D71" t="str">
            <v xml:space="preserve">  b.  Jam Kerja Dalam 1 Tahun</v>
          </cell>
          <cell r="G71" t="str">
            <v>W</v>
          </cell>
          <cell r="H71">
            <v>2000</v>
          </cell>
          <cell r="I71" t="str">
            <v>Jam</v>
          </cell>
          <cell r="W71" t="str">
            <v>(10% X B)</v>
          </cell>
          <cell r="X71" t="str">
            <v>-----------</v>
          </cell>
          <cell r="Y71" t="str">
            <v>-----------</v>
          </cell>
          <cell r="Z71" t="str">
            <v>-----------</v>
          </cell>
          <cell r="AA71" t="str">
            <v>(e1 + e2)</v>
          </cell>
          <cell r="AB71" t="str">
            <v>s / d</v>
          </cell>
          <cell r="AC71" t="str">
            <v>s / d</v>
          </cell>
          <cell r="AD71" t="str">
            <v>+</v>
          </cell>
          <cell r="AE71" t="str">
            <v>s / d</v>
          </cell>
          <cell r="AF71" t="str">
            <v>-----</v>
          </cell>
          <cell r="AG71" t="str">
            <v>s / d</v>
          </cell>
          <cell r="AH71" t="str">
            <v>-----------</v>
          </cell>
          <cell r="AI71" t="str">
            <v>Jam Kerja</v>
          </cell>
          <cell r="AJ71" t="str">
            <v>Jam Kerja</v>
          </cell>
          <cell r="AK71" t="str">
            <v>F+G+H+I</v>
          </cell>
          <cell r="AL71" t="str">
            <v>E + J</v>
          </cell>
          <cell r="AZ71" t="str">
            <v>3.</v>
          </cell>
          <cell r="BB71" t="str">
            <v>SBST / DBST</v>
          </cell>
          <cell r="BF71" t="str">
            <v>D3</v>
          </cell>
          <cell r="BG71">
            <v>2</v>
          </cell>
          <cell r="BH71" t="str">
            <v>Ton/M3</v>
          </cell>
        </row>
        <row r="72">
          <cell r="D72" t="str">
            <v xml:space="preserve">  c.  Harga Alat</v>
          </cell>
          <cell r="G72" t="str">
            <v>B</v>
          </cell>
          <cell r="H72">
            <v>402600000.00000006</v>
          </cell>
          <cell r="I72" t="str">
            <v>Rupiah</v>
          </cell>
          <cell r="X72" t="str">
            <v>(1+i)^A-1</v>
          </cell>
          <cell r="Y72" t="str">
            <v>W</v>
          </cell>
          <cell r="Z72" t="str">
            <v>W</v>
          </cell>
          <cell r="AB72" t="str">
            <v>0.175</v>
          </cell>
          <cell r="AC72" t="str">
            <v>0.02</v>
          </cell>
          <cell r="AD72" t="str">
            <v>f2 x HP x</v>
          </cell>
          <cell r="AE72" t="str">
            <v>0.0875</v>
          </cell>
          <cell r="AF72" t="str">
            <v>W</v>
          </cell>
          <cell r="AG72" t="str">
            <v>0.175</v>
          </cell>
          <cell r="AH72" t="str">
            <v>W</v>
          </cell>
          <cell r="AI72" t="str">
            <v>=</v>
          </cell>
          <cell r="AJ72" t="str">
            <v>=</v>
          </cell>
        </row>
        <row r="73">
          <cell r="A73" t="str">
            <v xml:space="preserve">       5.</v>
          </cell>
          <cell r="C73" t="str">
            <v>Alat Yang Dipakai  :</v>
          </cell>
          <cell r="D73" t="str">
            <v xml:space="preserve">  a.  Umur Ekonomis</v>
          </cell>
          <cell r="G73" t="str">
            <v>A'</v>
          </cell>
          <cell r="H73">
            <v>6</v>
          </cell>
          <cell r="I73" t="str">
            <v>Tahun</v>
          </cell>
          <cell r="J73" t="str">
            <v xml:space="preserve"> Alat Baru</v>
          </cell>
          <cell r="AD73" t="str">
            <v>Harga Olie</v>
          </cell>
          <cell r="AI73">
            <v>10714.285714285714</v>
          </cell>
          <cell r="AJ73">
            <v>4000</v>
          </cell>
          <cell r="AZ73" t="str">
            <v>II</v>
          </cell>
          <cell r="BB73" t="str">
            <v>TEBAL RATA-RATA HAMPARAN PADAT</v>
          </cell>
        </row>
        <row r="74">
          <cell r="D74" t="str">
            <v xml:space="preserve">  b.  Jam Kerja Dalam 1 Tahun </v>
          </cell>
          <cell r="G74" t="str">
            <v>W'</v>
          </cell>
          <cell r="H74">
            <v>2000</v>
          </cell>
          <cell r="I74" t="str">
            <v>Jam</v>
          </cell>
          <cell r="J74" t="str">
            <v xml:space="preserve"> Alat Baru</v>
          </cell>
          <cell r="P74" t="str">
            <v>HP</v>
          </cell>
          <cell r="Q74" t="str">
            <v>Cp</v>
          </cell>
          <cell r="S74" t="str">
            <v>B</v>
          </cell>
          <cell r="T74" t="str">
            <v>A</v>
          </cell>
          <cell r="U74" t="str">
            <v>W</v>
          </cell>
          <cell r="V74" t="str">
            <v>B</v>
          </cell>
          <cell r="W74" t="str">
            <v>C</v>
          </cell>
          <cell r="X74" t="str">
            <v>D</v>
          </cell>
          <cell r="Y74" t="str">
            <v>e1</v>
          </cell>
          <cell r="Z74" t="str">
            <v>e2</v>
          </cell>
          <cell r="AA74" t="str">
            <v>E</v>
          </cell>
          <cell r="AB74" t="str">
            <v>f1</v>
          </cell>
          <cell r="AC74" t="str">
            <v>f2</v>
          </cell>
          <cell r="AD74" t="str">
            <v>F</v>
          </cell>
          <cell r="AE74" t="str">
            <v>g1</v>
          </cell>
          <cell r="AF74" t="str">
            <v>G</v>
          </cell>
          <cell r="AG74" t="str">
            <v>g1</v>
          </cell>
          <cell r="AH74" t="str">
            <v>G</v>
          </cell>
          <cell r="AI74" t="str">
            <v>H</v>
          </cell>
          <cell r="AJ74" t="str">
            <v>I</v>
          </cell>
          <cell r="AK74" t="str">
            <v>J</v>
          </cell>
          <cell r="AL74" t="str">
            <v>K</v>
          </cell>
          <cell r="AM74" t="str">
            <v>L</v>
          </cell>
        </row>
        <row r="75">
          <cell r="D75" t="str">
            <v xml:space="preserve">  c.  Harga Alat   (*)</v>
          </cell>
          <cell r="G75" t="str">
            <v>B'</v>
          </cell>
          <cell r="H75">
            <v>402600000.00000006</v>
          </cell>
          <cell r="I75" t="str">
            <v>Rupiah</v>
          </cell>
          <cell r="J75" t="str">
            <v xml:space="preserve"> Alat Baru</v>
          </cell>
          <cell r="L75" t="str">
            <v>1</v>
          </cell>
          <cell r="M75" t="str">
            <v>2</v>
          </cell>
          <cell r="O75" t="str">
            <v>2a</v>
          </cell>
          <cell r="P75" t="str">
            <v>3</v>
          </cell>
          <cell r="Q75" t="str">
            <v>4</v>
          </cell>
          <cell r="S75" t="str">
            <v>5</v>
          </cell>
          <cell r="T75" t="str">
            <v>6</v>
          </cell>
          <cell r="U75" t="str">
            <v>7</v>
          </cell>
          <cell r="V75" t="str">
            <v>8</v>
          </cell>
          <cell r="W75" t="str">
            <v>9</v>
          </cell>
          <cell r="X75" t="str">
            <v>10</v>
          </cell>
          <cell r="Y75" t="str">
            <v>11</v>
          </cell>
          <cell r="Z75" t="str">
            <v>12</v>
          </cell>
          <cell r="AA75" t="str">
            <v>13</v>
          </cell>
          <cell r="AB75" t="str">
            <v>14</v>
          </cell>
          <cell r="AC75" t="str">
            <v>15</v>
          </cell>
          <cell r="AD75" t="str">
            <v>16</v>
          </cell>
          <cell r="AE75" t="str">
            <v>17</v>
          </cell>
          <cell r="AF75" t="str">
            <v>18</v>
          </cell>
          <cell r="AG75" t="str">
            <v>17</v>
          </cell>
          <cell r="AH75" t="str">
            <v>18</v>
          </cell>
          <cell r="AI75" t="str">
            <v>19</v>
          </cell>
          <cell r="AJ75" t="str">
            <v>20</v>
          </cell>
          <cell r="AK75" t="str">
            <v>21</v>
          </cell>
          <cell r="AL75" t="str">
            <v>22</v>
          </cell>
          <cell r="AM75" t="str">
            <v>23</v>
          </cell>
          <cell r="AZ75" t="str">
            <v>1.</v>
          </cell>
          <cell r="BB75" t="str">
            <v>Agregat Base</v>
          </cell>
          <cell r="BF75" t="str">
            <v>t1</v>
          </cell>
          <cell r="BG75">
            <v>0.15</v>
          </cell>
          <cell r="BH75" t="str">
            <v>M</v>
          </cell>
        </row>
        <row r="76">
          <cell r="AZ76" t="str">
            <v>2.</v>
          </cell>
          <cell r="BB76" t="str">
            <v>Asphalt Concrete (AC)</v>
          </cell>
          <cell r="BF76" t="str">
            <v>t2</v>
          </cell>
          <cell r="BG76">
            <v>0.04</v>
          </cell>
          <cell r="BH76" t="str">
            <v>M</v>
          </cell>
        </row>
        <row r="77">
          <cell r="A77" t="str">
            <v>B.</v>
          </cell>
          <cell r="C77" t="str">
            <v>BIAYA PASTI PER JAM KERJA</v>
          </cell>
          <cell r="L77" t="str">
            <v>35.</v>
          </cell>
          <cell r="N77" t="str">
            <v>TRAILLER 15 TON</v>
          </cell>
          <cell r="O77" t="str">
            <v>E35</v>
          </cell>
          <cell r="P77">
            <v>150</v>
          </cell>
          <cell r="Q77">
            <v>15</v>
          </cell>
          <cell r="R77" t="str">
            <v>Ton</v>
          </cell>
          <cell r="S77">
            <v>276000000</v>
          </cell>
          <cell r="T77">
            <v>10</v>
          </cell>
          <cell r="U77">
            <v>1500</v>
          </cell>
          <cell r="V77">
            <v>276000000</v>
          </cell>
          <cell r="W77">
            <v>27600000</v>
          </cell>
          <cell r="X77">
            <v>0.23852275688285915</v>
          </cell>
          <cell r="Y77">
            <v>39499.368539801471</v>
          </cell>
          <cell r="Z77">
            <v>368</v>
          </cell>
          <cell r="AA77">
            <v>39867.368539801471</v>
          </cell>
          <cell r="AB77">
            <v>0.125</v>
          </cell>
          <cell r="AC77">
            <v>0.01</v>
          </cell>
          <cell r="AD77">
            <v>86250</v>
          </cell>
          <cell r="AE77">
            <v>0</v>
          </cell>
          <cell r="AF77">
            <v>0</v>
          </cell>
          <cell r="AG77">
            <v>0.125</v>
          </cell>
          <cell r="AH77">
            <v>23000</v>
          </cell>
          <cell r="AI77">
            <v>10714.285714285714</v>
          </cell>
          <cell r="AJ77">
            <v>4000</v>
          </cell>
          <cell r="AK77">
            <v>123964.28571428571</v>
          </cell>
          <cell r="AL77">
            <v>163831.65425408719</v>
          </cell>
          <cell r="AM77" t="str">
            <v xml:space="preserve"> Alat Baru</v>
          </cell>
          <cell r="AZ77" t="str">
            <v>3.</v>
          </cell>
          <cell r="BB77" t="str">
            <v>Hot Rolled Sheet (HRS)</v>
          </cell>
          <cell r="BF77" t="str">
            <v>t3</v>
          </cell>
          <cell r="BG77">
            <v>0.03</v>
          </cell>
          <cell r="BH77" t="str">
            <v>M</v>
          </cell>
        </row>
        <row r="78">
          <cell r="A78" t="str">
            <v xml:space="preserve">       1.</v>
          </cell>
          <cell r="C78" t="str">
            <v>Nilai Sisa Alat</v>
          </cell>
          <cell r="D78" t="str">
            <v>=  10 % x B</v>
          </cell>
          <cell r="G78" t="str">
            <v>C</v>
          </cell>
          <cell r="H78">
            <v>40260000.000000007</v>
          </cell>
          <cell r="I78" t="str">
            <v>Rupiah</v>
          </cell>
          <cell r="L78" t="str">
            <v>36.</v>
          </cell>
          <cell r="N78" t="str">
            <v>GRASS CUTTER</v>
          </cell>
          <cell r="O78" t="str">
            <v>E36</v>
          </cell>
          <cell r="P78">
            <v>3</v>
          </cell>
          <cell r="Q78">
            <v>32</v>
          </cell>
          <cell r="R78" t="str">
            <v>cc</v>
          </cell>
          <cell r="S78">
            <v>3000000</v>
          </cell>
          <cell r="T78">
            <v>2</v>
          </cell>
          <cell r="U78">
            <v>1715</v>
          </cell>
          <cell r="V78">
            <v>3000000</v>
          </cell>
          <cell r="W78">
            <v>300000</v>
          </cell>
          <cell r="X78">
            <v>0.65454545454545454</v>
          </cell>
          <cell r="Y78">
            <v>1030.4797243572755</v>
          </cell>
          <cell r="Z78">
            <v>3.4985422740524781</v>
          </cell>
          <cell r="AA78">
            <v>1033.9782666313279</v>
          </cell>
          <cell r="AB78">
            <v>0.125</v>
          </cell>
          <cell r="AC78">
            <v>0.01</v>
          </cell>
          <cell r="AD78">
            <v>1725</v>
          </cell>
          <cell r="AE78">
            <v>0</v>
          </cell>
          <cell r="AF78">
            <v>0</v>
          </cell>
          <cell r="AG78">
            <v>0.125</v>
          </cell>
          <cell r="AH78">
            <v>218.65889212827989</v>
          </cell>
          <cell r="AI78">
            <v>10714.285714285714</v>
          </cell>
          <cell r="AJ78">
            <v>4000</v>
          </cell>
          <cell r="AK78">
            <v>16657.944606413992</v>
          </cell>
          <cell r="AL78">
            <v>17691.922873045321</v>
          </cell>
          <cell r="AM78" t="str">
            <v xml:space="preserve"> Alat Baru</v>
          </cell>
          <cell r="AZ78" t="str">
            <v>4.</v>
          </cell>
          <cell r="BB78" t="str">
            <v>SBST</v>
          </cell>
          <cell r="BF78" t="str">
            <v>t4</v>
          </cell>
          <cell r="BG78">
            <v>0.02</v>
          </cell>
          <cell r="BH78" t="str">
            <v>M</v>
          </cell>
        </row>
        <row r="79">
          <cell r="L79" t="str">
            <v>37.</v>
          </cell>
          <cell r="N79" t="str">
            <v>JUMBO BREAKER 80-140 HP</v>
          </cell>
          <cell r="O79" t="str">
            <v>E37</v>
          </cell>
          <cell r="P79">
            <v>80</v>
          </cell>
          <cell r="Q79">
            <v>0.5</v>
          </cell>
          <cell r="R79" t="str">
            <v>M3</v>
          </cell>
          <cell r="S79">
            <v>608000000</v>
          </cell>
          <cell r="T79">
            <v>5</v>
          </cell>
          <cell r="U79">
            <v>2000</v>
          </cell>
          <cell r="V79">
            <v>770000000.00000012</v>
          </cell>
          <cell r="W79">
            <v>60800000</v>
          </cell>
          <cell r="X79">
            <v>0.33437970328961514</v>
          </cell>
          <cell r="Y79">
            <v>118571.04278649755</v>
          </cell>
          <cell r="Z79">
            <v>770.00000000000011</v>
          </cell>
          <cell r="AA79">
            <v>119341.04278649755</v>
          </cell>
          <cell r="AB79">
            <v>0.125</v>
          </cell>
          <cell r="AC79">
            <v>0.01</v>
          </cell>
          <cell r="AD79">
            <v>46000</v>
          </cell>
          <cell r="AE79">
            <v>0</v>
          </cell>
          <cell r="AF79">
            <v>0</v>
          </cell>
          <cell r="AG79">
            <v>0.125</v>
          </cell>
          <cell r="AH79">
            <v>48125.000000000007</v>
          </cell>
          <cell r="AI79">
            <v>10714.285714285714</v>
          </cell>
          <cell r="AJ79">
            <v>4000</v>
          </cell>
          <cell r="AK79">
            <v>108839.28571428571</v>
          </cell>
          <cell r="AL79">
            <v>228180.32850078325</v>
          </cell>
          <cell r="AM79" t="str">
            <v xml:space="preserve"> Alat Baru</v>
          </cell>
          <cell r="AZ79" t="str">
            <v>5.</v>
          </cell>
          <cell r="BB79" t="str">
            <v>DBST</v>
          </cell>
          <cell r="BF79" t="str">
            <v>t5</v>
          </cell>
          <cell r="BG79">
            <v>0.03</v>
          </cell>
          <cell r="BH79" t="str">
            <v>M</v>
          </cell>
        </row>
        <row r="80">
          <cell r="A80" t="str">
            <v xml:space="preserve">       2.</v>
          </cell>
          <cell r="C80" t="str">
            <v>Faktor Angsuran Modal    =</v>
          </cell>
          <cell r="E80" t="str">
            <v>i x (1 + i)^A'</v>
          </cell>
          <cell r="G80" t="str">
            <v>D</v>
          </cell>
          <cell r="H80">
            <v>0.30070574586703619</v>
          </cell>
          <cell r="I80" t="str">
            <v>-</v>
          </cell>
          <cell r="L80" t="str">
            <v>38.</v>
          </cell>
        </row>
        <row r="81">
          <cell r="E81" t="str">
            <v>(1 + i)^A' - 1</v>
          </cell>
          <cell r="L81" t="str">
            <v>39.</v>
          </cell>
          <cell r="AZ81" t="str">
            <v>III</v>
          </cell>
          <cell r="BB81" t="str">
            <v>VOLUME PEKERJAAN</v>
          </cell>
        </row>
        <row r="82">
          <cell r="A82" t="str">
            <v xml:space="preserve">       3.</v>
          </cell>
          <cell r="C82" t="str">
            <v>Biaya Pasti per Jam  :</v>
          </cell>
          <cell r="L82" t="str">
            <v>40.</v>
          </cell>
        </row>
        <row r="83">
          <cell r="C83" t="str">
            <v>a.  Biaya Pengembalian Modal  =</v>
          </cell>
          <cell r="E83" t="str">
            <v>( B' - C ) x D</v>
          </cell>
          <cell r="G83" t="str">
            <v>E</v>
          </cell>
          <cell r="H83">
            <v>54478.859978730958</v>
          </cell>
          <cell r="I83" t="str">
            <v>Rupiah</v>
          </cell>
          <cell r="L83" t="str">
            <v>41.</v>
          </cell>
          <cell r="AZ83" t="str">
            <v>1.</v>
          </cell>
          <cell r="BB83" t="str">
            <v>Agregat Kelas A</v>
          </cell>
          <cell r="BF83" t="str">
            <v>v1</v>
          </cell>
          <cell r="BG83" t="str">
            <v xml:space="preserve">-  </v>
          </cell>
          <cell r="BH83" t="str">
            <v>M3</v>
          </cell>
        </row>
        <row r="84">
          <cell r="E84" t="str">
            <v>W'</v>
          </cell>
          <cell r="L84" t="str">
            <v>42.</v>
          </cell>
          <cell r="AZ84" t="str">
            <v>2.</v>
          </cell>
          <cell r="BB84" t="str">
            <v>Agregat Kelas B</v>
          </cell>
          <cell r="BF84" t="str">
            <v>v2</v>
          </cell>
          <cell r="BG84" t="str">
            <v xml:space="preserve">-  </v>
          </cell>
          <cell r="BH84" t="str">
            <v>M3</v>
          </cell>
        </row>
        <row r="85">
          <cell r="L85" t="str">
            <v>43.</v>
          </cell>
          <cell r="AZ85" t="str">
            <v>3.</v>
          </cell>
          <cell r="BB85" t="str">
            <v>ATB</v>
          </cell>
          <cell r="BF85" t="str">
            <v>v3</v>
          </cell>
          <cell r="BG85" t="e">
            <v>#REF!</v>
          </cell>
          <cell r="BH85" t="str">
            <v>M3</v>
          </cell>
        </row>
        <row r="86">
          <cell r="C86" t="str">
            <v>b.  Asuransi, dll =</v>
          </cell>
          <cell r="D86">
            <v>2E-3</v>
          </cell>
          <cell r="E86" t="str">
            <v xml:space="preserve">  x   B'</v>
          </cell>
          <cell r="G86" t="str">
            <v>F</v>
          </cell>
          <cell r="H86">
            <v>402.60000000000008</v>
          </cell>
          <cell r="I86" t="str">
            <v>Rupiah</v>
          </cell>
          <cell r="L86" t="str">
            <v>44.</v>
          </cell>
          <cell r="AZ86" t="str">
            <v>4.</v>
          </cell>
          <cell r="BB86" t="str">
            <v>ATBL</v>
          </cell>
          <cell r="BF86" t="str">
            <v>v4</v>
          </cell>
          <cell r="BG86" t="e">
            <v>#REF!</v>
          </cell>
          <cell r="BH86" t="str">
            <v>Ton</v>
          </cell>
          <cell r="BO86" t="str">
            <v xml:space="preserve"> Alat Baru</v>
          </cell>
        </row>
        <row r="87">
          <cell r="E87" t="str">
            <v>W'</v>
          </cell>
          <cell r="L87" t="str">
            <v>45.</v>
          </cell>
          <cell r="AZ87" t="str">
            <v>5.</v>
          </cell>
          <cell r="BB87" t="str">
            <v>AC</v>
          </cell>
          <cell r="BF87" t="str">
            <v>v5</v>
          </cell>
          <cell r="BG87" t="e">
            <v>#REF!</v>
          </cell>
          <cell r="BH87" t="str">
            <v>M2</v>
          </cell>
          <cell r="BO87">
            <v>1100000000</v>
          </cell>
        </row>
        <row r="88">
          <cell r="L88" t="str">
            <v>46.</v>
          </cell>
          <cell r="AZ88" t="str">
            <v>6.</v>
          </cell>
          <cell r="BB88" t="str">
            <v>HRS</v>
          </cell>
          <cell r="BF88" t="str">
            <v>v6</v>
          </cell>
          <cell r="BG88" t="e">
            <v>#REF!</v>
          </cell>
          <cell r="BH88" t="str">
            <v>M2</v>
          </cell>
        </row>
        <row r="89">
          <cell r="C89" t="str">
            <v>Biaya Pasti per Jam             =</v>
          </cell>
          <cell r="E89" t="str">
            <v>( E + F )</v>
          </cell>
          <cell r="G89" t="str">
            <v>G</v>
          </cell>
          <cell r="H89">
            <v>54881.459978730956</v>
          </cell>
          <cell r="I89" t="str">
            <v>Rupiah</v>
          </cell>
          <cell r="L89" t="str">
            <v>47.</v>
          </cell>
          <cell r="AZ89" t="str">
            <v>7.</v>
          </cell>
          <cell r="BB89" t="str">
            <v>SBST</v>
          </cell>
          <cell r="BF89" t="str">
            <v>v7</v>
          </cell>
          <cell r="BG89" t="e">
            <v>#REF!</v>
          </cell>
          <cell r="BH89" t="str">
            <v>M2</v>
          </cell>
        </row>
        <row r="90">
          <cell r="L90" t="str">
            <v>48.</v>
          </cell>
          <cell r="AZ90" t="str">
            <v>8.</v>
          </cell>
          <cell r="BB90" t="str">
            <v>DBST</v>
          </cell>
          <cell r="BF90" t="str">
            <v>v8</v>
          </cell>
          <cell r="BG90" t="e">
            <v>#REF!</v>
          </cell>
          <cell r="BH90" t="str">
            <v>M2</v>
          </cell>
        </row>
        <row r="91">
          <cell r="A91" t="str">
            <v>C.</v>
          </cell>
          <cell r="C91" t="str">
            <v>BIAYA OPERASI PER JAM KERJA</v>
          </cell>
          <cell r="L91" t="str">
            <v>49.</v>
          </cell>
        </row>
        <row r="92">
          <cell r="L92" t="str">
            <v>50.</v>
          </cell>
          <cell r="AZ92" t="str">
            <v>IV</v>
          </cell>
          <cell r="BB92" t="str">
            <v>VOLUME PEKERJAAN ALAT</v>
          </cell>
        </row>
        <row r="93">
          <cell r="A93" t="str">
            <v xml:space="preserve">       1.</v>
          </cell>
          <cell r="C93" t="str">
            <v xml:space="preserve">Bahan Bakar  =  (0.125-0.175 Ltr/HP/Jam)   x Pw x Ms </v>
          </cell>
          <cell r="G93" t="str">
            <v>H</v>
          </cell>
          <cell r="H93">
            <v>12925</v>
          </cell>
          <cell r="I93" t="str">
            <v>Rupiah</v>
          </cell>
          <cell r="L93" t="str">
            <v>51.</v>
          </cell>
        </row>
        <row r="94">
          <cell r="L94" t="str">
            <v>52.</v>
          </cell>
          <cell r="AZ94" t="str">
            <v>1.</v>
          </cell>
          <cell r="BB94" t="str">
            <v>Agregat Kelas A</v>
          </cell>
          <cell r="BC94" t="str">
            <v>=  v1 x D1 x 80% x 1.05</v>
          </cell>
          <cell r="BF94" t="str">
            <v>w1</v>
          </cell>
          <cell r="BG94">
            <v>0</v>
          </cell>
          <cell r="BH94" t="str">
            <v>Ton</v>
          </cell>
        </row>
        <row r="95">
          <cell r="A95" t="str">
            <v xml:space="preserve">       2.</v>
          </cell>
          <cell r="C95" t="str">
            <v>Pelumas         =  (0.01-0.02 Ltr/HP/Jam) x Pw x Mp</v>
          </cell>
          <cell r="G95" t="str">
            <v>I</v>
          </cell>
          <cell r="H95">
            <v>14100</v>
          </cell>
          <cell r="I95" t="str">
            <v>Rupiah</v>
          </cell>
          <cell r="L95" t="str">
            <v>53.</v>
          </cell>
          <cell r="AZ95" t="str">
            <v>2.</v>
          </cell>
          <cell r="BB95" t="str">
            <v>Agregat Kelas B</v>
          </cell>
          <cell r="BC95" t="str">
            <v>=  v2 x D1 x 80% x 1.05</v>
          </cell>
          <cell r="BF95" t="str">
            <v>w2</v>
          </cell>
          <cell r="BG95">
            <v>0</v>
          </cell>
          <cell r="BH95" t="str">
            <v>Ton</v>
          </cell>
        </row>
        <row r="96">
          <cell r="L96" t="str">
            <v>54.</v>
          </cell>
          <cell r="AZ96" t="str">
            <v>3.</v>
          </cell>
          <cell r="BB96" t="str">
            <v>ATB</v>
          </cell>
          <cell r="BC96" t="str">
            <v>=  v3 x D2 x 1.05</v>
          </cell>
          <cell r="BF96" t="str">
            <v>w3</v>
          </cell>
          <cell r="BG96" t="e">
            <v>#REF!</v>
          </cell>
          <cell r="BH96" t="str">
            <v>Ton</v>
          </cell>
        </row>
        <row r="97">
          <cell r="A97" t="str">
            <v xml:space="preserve">       3.</v>
          </cell>
          <cell r="C97" t="str">
            <v>Perawatan dan</v>
          </cell>
          <cell r="D97" t="str">
            <v>(12,5 % - 17,5 %)  x  B'</v>
          </cell>
          <cell r="G97" t="str">
            <v>K</v>
          </cell>
          <cell r="H97">
            <v>25162.500000000004</v>
          </cell>
          <cell r="I97" t="str">
            <v>Rupiah</v>
          </cell>
          <cell r="L97" t="str">
            <v>55.</v>
          </cell>
          <cell r="AZ97" t="str">
            <v>4.</v>
          </cell>
          <cell r="BB97" t="str">
            <v>ATBL</v>
          </cell>
          <cell r="BC97" t="str">
            <v>=  v4 x 1.05</v>
          </cell>
          <cell r="BF97" t="str">
            <v>w4</v>
          </cell>
          <cell r="BG97" t="e">
            <v>#REF!</v>
          </cell>
          <cell r="BH97" t="str">
            <v>Ton</v>
          </cell>
        </row>
        <row r="98">
          <cell r="C98" t="str">
            <v xml:space="preserve">        perbaikan    =</v>
          </cell>
          <cell r="D98" t="str">
            <v>W'</v>
          </cell>
          <cell r="L98" t="str">
            <v>56.</v>
          </cell>
          <cell r="AZ98" t="str">
            <v>5.</v>
          </cell>
          <cell r="BB98" t="str">
            <v>AC</v>
          </cell>
          <cell r="BC98" t="str">
            <v>=  v5 x t2 x D2 x 1.05</v>
          </cell>
          <cell r="BF98" t="str">
            <v>w5</v>
          </cell>
          <cell r="BG98" t="e">
            <v>#REF!</v>
          </cell>
          <cell r="BH98" t="str">
            <v>Ton</v>
          </cell>
        </row>
        <row r="99">
          <cell r="L99" t="str">
            <v>57.</v>
          </cell>
          <cell r="AZ99" t="str">
            <v>6.</v>
          </cell>
          <cell r="BB99" t="str">
            <v>HRS</v>
          </cell>
          <cell r="BC99" t="str">
            <v>=  v6 x t3 x D2 x 1.05</v>
          </cell>
          <cell r="BF99" t="str">
            <v>w6</v>
          </cell>
          <cell r="BG99" t="e">
            <v>#REF!</v>
          </cell>
          <cell r="BH99" t="str">
            <v>Ton</v>
          </cell>
        </row>
        <row r="100">
          <cell r="A100" t="str">
            <v xml:space="preserve">       4.</v>
          </cell>
          <cell r="C100" t="str">
            <v>Operator</v>
          </cell>
          <cell r="D100" t="str">
            <v>=   ( 1  Orang / Jam )  x  U1</v>
          </cell>
          <cell r="G100" t="str">
            <v>L</v>
          </cell>
          <cell r="H100">
            <v>10714.285714285714</v>
          </cell>
          <cell r="I100" t="str">
            <v>Rupiah</v>
          </cell>
          <cell r="L100" t="str">
            <v>58.</v>
          </cell>
          <cell r="AZ100" t="str">
            <v>7.</v>
          </cell>
          <cell r="BB100" t="str">
            <v>SBST</v>
          </cell>
          <cell r="BC100" t="str">
            <v>=  v7 x t4 x D3 x 1.05</v>
          </cell>
          <cell r="BF100" t="str">
            <v>w7</v>
          </cell>
          <cell r="BG100" t="e">
            <v>#REF!</v>
          </cell>
          <cell r="BH100" t="str">
            <v>Ton</v>
          </cell>
        </row>
        <row r="101">
          <cell r="A101" t="str">
            <v xml:space="preserve">       5.</v>
          </cell>
          <cell r="C101" t="str">
            <v>Pembantu Operator</v>
          </cell>
          <cell r="D101" t="str">
            <v>=   ( 1  Orang / Jam )  x  U2</v>
          </cell>
          <cell r="G101" t="str">
            <v>M</v>
          </cell>
          <cell r="H101">
            <v>4000</v>
          </cell>
          <cell r="I101" t="str">
            <v>Rupiah</v>
          </cell>
          <cell r="L101" t="str">
            <v>59.</v>
          </cell>
          <cell r="AZ101" t="str">
            <v>8.</v>
          </cell>
          <cell r="BB101" t="str">
            <v>DBST</v>
          </cell>
          <cell r="BC101" t="str">
            <v>=  v8 x t4 x D3 x 1.05</v>
          </cell>
          <cell r="BF101" t="str">
            <v>w8</v>
          </cell>
          <cell r="BG101" t="e">
            <v>#REF!</v>
          </cell>
          <cell r="BH101" t="str">
            <v>Ton</v>
          </cell>
        </row>
        <row r="102">
          <cell r="L102" t="str">
            <v>60.</v>
          </cell>
        </row>
        <row r="103">
          <cell r="C103" t="str">
            <v>Biaya Operasi per Jam        =</v>
          </cell>
          <cell r="E103" t="str">
            <v>(H+I+K+L+M)</v>
          </cell>
          <cell r="G103" t="str">
            <v>P</v>
          </cell>
          <cell r="H103">
            <v>66901.78571428571</v>
          </cell>
          <cell r="I103" t="str">
            <v>Rupiah</v>
          </cell>
          <cell r="L103" t="str">
            <v>61.</v>
          </cell>
          <cell r="BB103" t="str">
            <v>Total Volume Pekerjaan Alat</v>
          </cell>
          <cell r="BD103" t="str">
            <v>=  w1 + . . . + w8</v>
          </cell>
          <cell r="BF103" t="str">
            <v>W</v>
          </cell>
          <cell r="BG103" t="e">
            <v>#REF!</v>
          </cell>
          <cell r="BH103" t="str">
            <v>Ton</v>
          </cell>
        </row>
        <row r="104">
          <cell r="L104" t="str">
            <v>62.</v>
          </cell>
        </row>
        <row r="105">
          <cell r="A105" t="str">
            <v>D.</v>
          </cell>
          <cell r="C105" t="str">
            <v>TOTAL BIAYA SEWA ALAT / JAM   =   ( G + P )</v>
          </cell>
          <cell r="G105" t="str">
            <v>S</v>
          </cell>
          <cell r="H105">
            <v>121783.24569301667</v>
          </cell>
          <cell r="I105" t="str">
            <v>Rupiah</v>
          </cell>
          <cell r="L105" t="str">
            <v>63.</v>
          </cell>
          <cell r="AZ105" t="str">
            <v>V</v>
          </cell>
          <cell r="BB105" t="str">
            <v>PERHITUNGAN KAPASITAS ALAT</v>
          </cell>
        </row>
        <row r="106">
          <cell r="L106" t="str">
            <v>64.</v>
          </cell>
          <cell r="AZ106" t="str">
            <v>1.</v>
          </cell>
          <cell r="BB106" t="str">
            <v>Masa Mobilisasi / Demobilisasi</v>
          </cell>
          <cell r="BF106" t="str">
            <v>Tm</v>
          </cell>
          <cell r="BG106">
            <v>3</v>
          </cell>
          <cell r="BH106" t="str">
            <v>Bulan</v>
          </cell>
          <cell r="BO106" t="str">
            <v xml:space="preserve"> Alat Baru</v>
          </cell>
        </row>
        <row r="107">
          <cell r="L107" t="str">
            <v>65.</v>
          </cell>
          <cell r="AZ107" t="str">
            <v>2.</v>
          </cell>
          <cell r="BB107" t="str">
            <v>Waktu Produksi (Di luar masa Mobilisasi &amp; Hari Libur)</v>
          </cell>
          <cell r="BF107" t="str">
            <v>T</v>
          </cell>
          <cell r="BG107">
            <v>0.83333333333333348</v>
          </cell>
          <cell r="BH107" t="str">
            <v>Bulan</v>
          </cell>
          <cell r="BO107">
            <v>101400000</v>
          </cell>
        </row>
        <row r="108">
          <cell r="A108" t="str">
            <v>E.</v>
          </cell>
          <cell r="C108" t="str">
            <v>LAIN - LAIN</v>
          </cell>
          <cell r="L108" t="str">
            <v>66.</v>
          </cell>
          <cell r="AZ108" t="str">
            <v>3.</v>
          </cell>
          <cell r="BB108" t="str">
            <v>Jumlah hari kerja efektif / bulan</v>
          </cell>
          <cell r="BF108" t="str">
            <v>Te1</v>
          </cell>
          <cell r="BG108">
            <v>25</v>
          </cell>
          <cell r="BH108" t="str">
            <v>Hari/Bln</v>
          </cell>
        </row>
        <row r="109">
          <cell r="A109" t="str">
            <v xml:space="preserve">       1.</v>
          </cell>
          <cell r="C109" t="str">
            <v>Tingkat Suku Bunga</v>
          </cell>
          <cell r="G109" t="str">
            <v>i</v>
          </cell>
          <cell r="H109">
            <v>20</v>
          </cell>
          <cell r="I109" t="str">
            <v>% / Tahun</v>
          </cell>
          <cell r="L109" t="str">
            <v>67.</v>
          </cell>
          <cell r="AZ109" t="str">
            <v>4.</v>
          </cell>
          <cell r="BB109" t="str">
            <v>Jumlah jam kerja efektif / hari</v>
          </cell>
          <cell r="BF109" t="str">
            <v>Te2</v>
          </cell>
          <cell r="BG109">
            <v>7</v>
          </cell>
          <cell r="BH109" t="str">
            <v>Jam/Hari</v>
          </cell>
        </row>
        <row r="110">
          <cell r="A110" t="str">
            <v xml:space="preserve">       2.</v>
          </cell>
          <cell r="C110" t="str">
            <v>Upah Operator / Sopir</v>
          </cell>
          <cell r="G110" t="str">
            <v>U1</v>
          </cell>
          <cell r="H110">
            <v>10714.285714285714</v>
          </cell>
          <cell r="I110" t="str">
            <v>Rp./Jam</v>
          </cell>
          <cell r="L110" t="str">
            <v>68.</v>
          </cell>
          <cell r="AZ110" t="str">
            <v>5.</v>
          </cell>
          <cell r="BB110" t="str">
            <v>Faktor efisiensi alat</v>
          </cell>
          <cell r="BF110" t="str">
            <v>Fa</v>
          </cell>
          <cell r="BG110">
            <v>0.7</v>
          </cell>
          <cell r="BH110" t="str">
            <v>-</v>
          </cell>
        </row>
        <row r="111">
          <cell r="A111" t="str">
            <v xml:space="preserve">       3.</v>
          </cell>
          <cell r="C111" t="str">
            <v>Upah Pembantu Operator / Pmb.Sopir</v>
          </cell>
          <cell r="G111" t="str">
            <v>U2</v>
          </cell>
          <cell r="H111">
            <v>4000</v>
          </cell>
          <cell r="I111" t="str">
            <v>Rp./Jam</v>
          </cell>
          <cell r="N111" t="str">
            <v xml:space="preserve">KETERANGAN  : </v>
          </cell>
          <cell r="O111" t="str">
            <v>1.</v>
          </cell>
          <cell r="P111" t="str">
            <v>Tingkat Suku Bunga</v>
          </cell>
          <cell r="U111" t="str">
            <v>=</v>
          </cell>
          <cell r="V111">
            <v>20</v>
          </cell>
          <cell r="W111" t="str">
            <v>%  per-tahun</v>
          </cell>
        </row>
        <row r="112">
          <cell r="A112" t="str">
            <v xml:space="preserve">       4.</v>
          </cell>
          <cell r="C112" t="str">
            <v>Bahan Bakar Bensin</v>
          </cell>
          <cell r="G112" t="str">
            <v>Mb</v>
          </cell>
          <cell r="H112">
            <v>2400</v>
          </cell>
          <cell r="I112" t="str">
            <v>Liter</v>
          </cell>
          <cell r="O112" t="str">
            <v>2.</v>
          </cell>
          <cell r="P112" t="str">
            <v>Upah Operator / Sopir / Mekanik</v>
          </cell>
          <cell r="U112" t="str">
            <v>=</v>
          </cell>
          <cell r="V112">
            <v>10714.285714285714</v>
          </cell>
          <cell r="W112" t="str">
            <v>Rupiah per-orang/jam</v>
          </cell>
          <cell r="BB112" t="str">
            <v>Kapasitas alat yang diperlukan =</v>
          </cell>
          <cell r="BD112" t="str">
            <v>W</v>
          </cell>
          <cell r="BF112" t="str">
            <v>SC</v>
          </cell>
          <cell r="BG112" t="e">
            <v>#REF!</v>
          </cell>
          <cell r="BH112" t="str">
            <v>Ton/Jam</v>
          </cell>
        </row>
        <row r="113">
          <cell r="A113" t="str">
            <v xml:space="preserve">       5.</v>
          </cell>
          <cell r="C113" t="str">
            <v>Bahan Bakar Solar</v>
          </cell>
          <cell r="G113" t="str">
            <v>Ms</v>
          </cell>
          <cell r="H113">
            <v>2200</v>
          </cell>
          <cell r="I113" t="str">
            <v>Liter</v>
          </cell>
          <cell r="O113" t="str">
            <v>3.</v>
          </cell>
          <cell r="P113" t="str">
            <v>Upah Pembantu Operator/Sopir/Mekanik</v>
          </cell>
          <cell r="U113" t="str">
            <v>=</v>
          </cell>
          <cell r="V113">
            <v>4000</v>
          </cell>
          <cell r="W113" t="str">
            <v>Rupiah per-orang/jam</v>
          </cell>
          <cell r="BD113" t="str">
            <v>T x Te1 x Te2 x Fa</v>
          </cell>
        </row>
        <row r="114">
          <cell r="A114" t="str">
            <v xml:space="preserve">       6.</v>
          </cell>
          <cell r="C114" t="str">
            <v>Minyak Pelumas</v>
          </cell>
          <cell r="G114" t="str">
            <v>Mp</v>
          </cell>
          <cell r="H114">
            <v>30000</v>
          </cell>
          <cell r="I114" t="str">
            <v>Liter</v>
          </cell>
          <cell r="O114" t="str">
            <v>4.</v>
          </cell>
          <cell r="P114" t="str">
            <v>Harga Bahan Bakar Bensin</v>
          </cell>
          <cell r="U114" t="str">
            <v>=</v>
          </cell>
          <cell r="V114">
            <v>4500</v>
          </cell>
          <cell r="W114" t="str">
            <v>Rupiah per-liter</v>
          </cell>
        </row>
        <row r="115">
          <cell r="A115" t="str">
            <v xml:space="preserve">       7.</v>
          </cell>
          <cell r="C115" t="str">
            <v>PPN diperhitungkan pada lembar Rekapitulasi</v>
          </cell>
          <cell r="O115" t="str">
            <v>5.</v>
          </cell>
          <cell r="P115" t="str">
            <v>Harga Bahan Bakar Solar</v>
          </cell>
          <cell r="U115" t="str">
            <v>=</v>
          </cell>
          <cell r="V115">
            <v>2200</v>
          </cell>
          <cell r="W115" t="str">
            <v>Rupiah per-liter</v>
          </cell>
          <cell r="AZ115" t="str">
            <v>VI.</v>
          </cell>
          <cell r="BB115" t="str">
            <v>ALAT YANG DIPAKAI</v>
          </cell>
        </row>
        <row r="116">
          <cell r="C116" t="str">
            <v>Biaya Pekerjaan</v>
          </cell>
          <cell r="O116" t="str">
            <v>6.</v>
          </cell>
          <cell r="P116" t="str">
            <v>Minyak Pelumas</v>
          </cell>
          <cell r="U116" t="str">
            <v>=</v>
          </cell>
          <cell r="V116">
            <v>30000</v>
          </cell>
          <cell r="W116" t="str">
            <v>Rupiah per-liter</v>
          </cell>
          <cell r="BB116" t="str">
            <v>Kapasitas alat yang dipakai pada proyek ini</v>
          </cell>
          <cell r="BF116" t="str">
            <v>SCa</v>
          </cell>
          <cell r="BG116">
            <v>50</v>
          </cell>
          <cell r="BH116" t="str">
            <v>Ton/Jam</v>
          </cell>
          <cell r="BI116" t="e">
            <v>#REF!</v>
          </cell>
        </row>
        <row r="117">
          <cell r="O117" t="str">
            <v>7.</v>
          </cell>
          <cell r="P117" t="str">
            <v>Pajak Pertambahan Nilai (PPN) diperhitungkan pada Lembar Rekapitulasi Biaya Pekerjaan</v>
          </cell>
        </row>
        <row r="118">
          <cell r="O118" t="str">
            <v>8.</v>
          </cell>
          <cell r="P118" t="str">
            <v>Khusus AMP, biaya bahan bakar ditambah (untuk pemanasan material) sebesar : 12 Liter x (Kapasitas AMP Riil = 0.7 x Kapasitas AMP/Jam) x Harga BBM Solar ,  (kolom 16)</v>
          </cell>
        </row>
        <row r="119">
          <cell r="A119" t="str">
            <v>URAIAN ANALISA ALAT</v>
          </cell>
        </row>
        <row r="122">
          <cell r="A122" t="str">
            <v>No.</v>
          </cell>
          <cell r="C122" t="str">
            <v>U R A I A N</v>
          </cell>
          <cell r="G122" t="str">
            <v>KODE</v>
          </cell>
          <cell r="H122" t="str">
            <v>KOEF.</v>
          </cell>
          <cell r="I122" t="str">
            <v>SATUAN</v>
          </cell>
          <cell r="J122" t="str">
            <v>KET.</v>
          </cell>
        </row>
        <row r="125">
          <cell r="A125" t="str">
            <v>A.</v>
          </cell>
          <cell r="C125" t="str">
            <v>URAIAN PERALATAN</v>
          </cell>
        </row>
        <row r="126">
          <cell r="A126" t="str">
            <v xml:space="preserve">       1.</v>
          </cell>
          <cell r="C126" t="str">
            <v>Jenis Peralatan</v>
          </cell>
          <cell r="G126" t="str">
            <v>ASPHALT SPRAYER</v>
          </cell>
          <cell r="J126" t="str">
            <v>E03</v>
          </cell>
          <cell r="BO126" t="str">
            <v xml:space="preserve"> Alat Baru</v>
          </cell>
        </row>
        <row r="127">
          <cell r="A127" t="str">
            <v xml:space="preserve">       2.</v>
          </cell>
          <cell r="C127" t="str">
            <v>Tenaga</v>
          </cell>
          <cell r="G127" t="str">
            <v>Pw</v>
          </cell>
          <cell r="H127">
            <v>15</v>
          </cell>
          <cell r="I127" t="str">
            <v>HP</v>
          </cell>
          <cell r="BO127">
            <v>46800000</v>
          </cell>
        </row>
        <row r="128">
          <cell r="A128" t="str">
            <v xml:space="preserve">       3.</v>
          </cell>
          <cell r="C128" t="str">
            <v>Kapasitas</v>
          </cell>
          <cell r="G128" t="str">
            <v>Cp</v>
          </cell>
          <cell r="H128">
            <v>800</v>
          </cell>
          <cell r="I128" t="str">
            <v>Liter</v>
          </cell>
        </row>
        <row r="129">
          <cell r="A129" t="str">
            <v xml:space="preserve">       4.</v>
          </cell>
          <cell r="C129" t="str">
            <v>Alat Baru                :</v>
          </cell>
          <cell r="D129" t="str">
            <v xml:space="preserve">  a.  Umur Ekonomis</v>
          </cell>
          <cell r="G129" t="str">
            <v>A</v>
          </cell>
          <cell r="H129">
            <v>5</v>
          </cell>
          <cell r="I129" t="str">
            <v>Tahun</v>
          </cell>
        </row>
        <row r="130">
          <cell r="D130" t="str">
            <v xml:space="preserve">  b.  Jam Kerja Dalam 1 Tahun</v>
          </cell>
          <cell r="G130" t="str">
            <v>W</v>
          </cell>
          <cell r="H130">
            <v>2000</v>
          </cell>
          <cell r="I130" t="str">
            <v>Jam</v>
          </cell>
        </row>
        <row r="131">
          <cell r="D131" t="str">
            <v xml:space="preserve">  c.  Harga Alat</v>
          </cell>
          <cell r="G131" t="str">
            <v>B</v>
          </cell>
          <cell r="H131">
            <v>132000000.00000001</v>
          </cell>
          <cell r="I131" t="str">
            <v>Rupiah</v>
          </cell>
        </row>
        <row r="132">
          <cell r="A132" t="str">
            <v xml:space="preserve">       5.</v>
          </cell>
          <cell r="C132" t="str">
            <v>Alat Yang Dipakai  :</v>
          </cell>
          <cell r="D132" t="str">
            <v xml:space="preserve">  a.  Umur Ekonomis</v>
          </cell>
          <cell r="G132" t="str">
            <v>A'</v>
          </cell>
          <cell r="H132">
            <v>5</v>
          </cell>
          <cell r="I132" t="str">
            <v>Tahun</v>
          </cell>
          <cell r="J132" t="str">
            <v xml:space="preserve"> Alat Baru</v>
          </cell>
        </row>
        <row r="133">
          <cell r="D133" t="str">
            <v xml:space="preserve">  b.  Jam Kerja Dalam 1 Tahun </v>
          </cell>
          <cell r="G133" t="str">
            <v>W'</v>
          </cell>
          <cell r="H133">
            <v>2000</v>
          </cell>
          <cell r="I133" t="str">
            <v>Jam</v>
          </cell>
          <cell r="J133" t="str">
            <v xml:space="preserve"> Alat Baru</v>
          </cell>
        </row>
        <row r="134">
          <cell r="D134" t="str">
            <v xml:space="preserve">  c.  Harga Alat   (*)</v>
          </cell>
          <cell r="G134" t="str">
            <v>B'</v>
          </cell>
          <cell r="H134">
            <v>132000000.00000001</v>
          </cell>
          <cell r="I134" t="str">
            <v>Rupiah</v>
          </cell>
          <cell r="J134" t="str">
            <v xml:space="preserve"> Alat Baru</v>
          </cell>
        </row>
        <row r="136">
          <cell r="A136" t="str">
            <v>B.</v>
          </cell>
          <cell r="C136" t="str">
            <v>BIAYA PASTI PER JAM KERJA</v>
          </cell>
        </row>
        <row r="137">
          <cell r="A137" t="str">
            <v xml:space="preserve">       1.</v>
          </cell>
          <cell r="C137" t="str">
            <v>Nilai Sisa Alat</v>
          </cell>
          <cell r="D137" t="str">
            <v>=  10 % x B</v>
          </cell>
          <cell r="G137" t="str">
            <v>C</v>
          </cell>
          <cell r="H137">
            <v>13200000.000000002</v>
          </cell>
          <cell r="I137" t="str">
            <v>Rupiah</v>
          </cell>
        </row>
        <row r="139">
          <cell r="A139" t="str">
            <v xml:space="preserve">       2.</v>
          </cell>
          <cell r="C139" t="str">
            <v>Faktor Angsuran Modal    =</v>
          </cell>
          <cell r="E139" t="str">
            <v>i x (1 + i)^A'</v>
          </cell>
          <cell r="G139" t="str">
            <v>D</v>
          </cell>
          <cell r="H139">
            <v>0.33437970328961514</v>
          </cell>
          <cell r="I139" t="str">
            <v>-</v>
          </cell>
        </row>
        <row r="140">
          <cell r="E140" t="str">
            <v>(1 + i)^A' - 1</v>
          </cell>
        </row>
        <row r="141">
          <cell r="A141" t="str">
            <v xml:space="preserve">       3.</v>
          </cell>
          <cell r="C141" t="str">
            <v>Biaya Pasti per Jam  :</v>
          </cell>
        </row>
        <row r="142">
          <cell r="C142" t="str">
            <v>a.  Biaya Pengembalian Modal  =</v>
          </cell>
          <cell r="E142" t="str">
            <v>( B' - C ) x D</v>
          </cell>
          <cell r="G142" t="str">
            <v>E</v>
          </cell>
          <cell r="H142">
            <v>19862.154375403145</v>
          </cell>
          <cell r="I142" t="str">
            <v>Rupiah</v>
          </cell>
        </row>
        <row r="143">
          <cell r="E143" t="str">
            <v>W'</v>
          </cell>
        </row>
        <row r="145">
          <cell r="C145" t="str">
            <v>b.  Asuransi, dll =</v>
          </cell>
          <cell r="D145">
            <v>2E-3</v>
          </cell>
          <cell r="E145" t="str">
            <v xml:space="preserve">  x   B'</v>
          </cell>
          <cell r="G145" t="str">
            <v>F</v>
          </cell>
          <cell r="H145">
            <v>132.00000000000003</v>
          </cell>
          <cell r="I145" t="str">
            <v>Rupiah</v>
          </cell>
        </row>
        <row r="146">
          <cell r="E146" t="str">
            <v>W'</v>
          </cell>
          <cell r="BO146" t="str">
            <v xml:space="preserve"> Alat Baru</v>
          </cell>
        </row>
        <row r="147">
          <cell r="BO147">
            <v>836000000.00000012</v>
          </cell>
        </row>
        <row r="148">
          <cell r="C148" t="str">
            <v>Biaya Pasti per Jam             =</v>
          </cell>
          <cell r="E148" t="str">
            <v>( E + F )</v>
          </cell>
          <cell r="G148" t="str">
            <v>G</v>
          </cell>
          <cell r="H148">
            <v>19994.154375403145</v>
          </cell>
          <cell r="I148" t="str">
            <v>Rupiah</v>
          </cell>
        </row>
        <row r="150">
          <cell r="A150" t="str">
            <v>C.</v>
          </cell>
          <cell r="C150" t="str">
            <v>BIAYA OPERASI PER JAM KERJA</v>
          </cell>
        </row>
        <row r="152">
          <cell r="A152" t="str">
            <v xml:space="preserve">       1.</v>
          </cell>
          <cell r="C152" t="str">
            <v xml:space="preserve">Bahan Bakar  =  (0.125-0.175 Ltr/HP/Jam)   x Pw x Ms </v>
          </cell>
          <cell r="G152" t="str">
            <v>H</v>
          </cell>
          <cell r="H152">
            <v>4125</v>
          </cell>
          <cell r="I152" t="str">
            <v>Rupiah</v>
          </cell>
        </row>
        <row r="154">
          <cell r="A154" t="str">
            <v xml:space="preserve">       2.</v>
          </cell>
          <cell r="C154" t="str">
            <v>Pelumas         =  (0.01-0.02 Ltr/HP/Jam) x Pw x Mp</v>
          </cell>
          <cell r="G154" t="str">
            <v>I</v>
          </cell>
          <cell r="H154">
            <v>4500</v>
          </cell>
          <cell r="I154" t="str">
            <v>Rupiah</v>
          </cell>
        </row>
        <row r="156">
          <cell r="A156" t="str">
            <v xml:space="preserve">       3.</v>
          </cell>
          <cell r="C156" t="str">
            <v>Perawatan dan</v>
          </cell>
          <cell r="D156" t="str">
            <v>(12,5 % - 17,5 %)  x  B'</v>
          </cell>
          <cell r="G156" t="str">
            <v>K</v>
          </cell>
          <cell r="H156">
            <v>8250.0000000000018</v>
          </cell>
          <cell r="I156" t="str">
            <v>Rupiah</v>
          </cell>
        </row>
        <row r="157">
          <cell r="C157" t="str">
            <v xml:space="preserve">        perbaikan    =</v>
          </cell>
          <cell r="D157" t="str">
            <v>W'</v>
          </cell>
        </row>
        <row r="159">
          <cell r="A159" t="str">
            <v xml:space="preserve">       4.</v>
          </cell>
          <cell r="C159" t="str">
            <v>Operator</v>
          </cell>
          <cell r="D159" t="str">
            <v>=   ( 1  Orang / Jam )  x  U1</v>
          </cell>
          <cell r="G159" t="str">
            <v>L</v>
          </cell>
          <cell r="H159">
            <v>10714.285714285714</v>
          </cell>
          <cell r="I159" t="str">
            <v>Rupiah</v>
          </cell>
        </row>
        <row r="160">
          <cell r="A160" t="str">
            <v xml:space="preserve">       5.</v>
          </cell>
          <cell r="C160" t="str">
            <v>Pembantu Operator</v>
          </cell>
          <cell r="D160" t="str">
            <v>=   ( 1  Orang / Jam )  x  U2</v>
          </cell>
          <cell r="G160" t="str">
            <v>M</v>
          </cell>
          <cell r="H160">
            <v>4000</v>
          </cell>
          <cell r="I160" t="str">
            <v>Rupiah</v>
          </cell>
        </row>
        <row r="162">
          <cell r="C162" t="str">
            <v>Biaya Operasi per Jam        =</v>
          </cell>
          <cell r="E162" t="str">
            <v>(H+I+K+L+M)</v>
          </cell>
          <cell r="G162" t="str">
            <v>P</v>
          </cell>
          <cell r="H162">
            <v>31589.285714285714</v>
          </cell>
          <cell r="I162" t="str">
            <v>Rupiah</v>
          </cell>
        </row>
        <row r="164">
          <cell r="A164" t="str">
            <v>D.</v>
          </cell>
          <cell r="C164" t="str">
            <v>TOTAL BIAYA SEWA ALAT / JAM   =   ( G + P )</v>
          </cell>
          <cell r="G164" t="str">
            <v>S</v>
          </cell>
          <cell r="H164">
            <v>51583.440089688855</v>
          </cell>
          <cell r="I164" t="str">
            <v>Rupiah</v>
          </cell>
        </row>
        <row r="166">
          <cell r="BO166" t="str">
            <v xml:space="preserve"> Alat Baru</v>
          </cell>
        </row>
        <row r="167">
          <cell r="A167" t="str">
            <v>E.</v>
          </cell>
          <cell r="C167" t="str">
            <v>LAIN - LAIN</v>
          </cell>
          <cell r="BO167">
            <v>247000000</v>
          </cell>
        </row>
        <row r="168">
          <cell r="A168" t="str">
            <v xml:space="preserve">       1.</v>
          </cell>
          <cell r="C168" t="str">
            <v>Tingkat Suku Bunga</v>
          </cell>
          <cell r="G168" t="str">
            <v>i</v>
          </cell>
          <cell r="H168">
            <v>20</v>
          </cell>
          <cell r="I168" t="str">
            <v>% / Tahun</v>
          </cell>
        </row>
        <row r="169">
          <cell r="A169" t="str">
            <v xml:space="preserve">       2.</v>
          </cell>
          <cell r="C169" t="str">
            <v>Upah Operator / Sopir</v>
          </cell>
          <cell r="G169" t="str">
            <v>U1</v>
          </cell>
          <cell r="H169">
            <v>10714.285714285714</v>
          </cell>
          <cell r="I169" t="str">
            <v>Rp./Jam</v>
          </cell>
        </row>
        <row r="170">
          <cell r="A170" t="str">
            <v xml:space="preserve">       3.</v>
          </cell>
          <cell r="C170" t="str">
            <v>Upah Pembantu Operator / Pmb.Sopir</v>
          </cell>
          <cell r="G170" t="str">
            <v>U2</v>
          </cell>
          <cell r="H170">
            <v>4000</v>
          </cell>
          <cell r="I170" t="str">
            <v>Rp./Jam</v>
          </cell>
        </row>
        <row r="171">
          <cell r="A171" t="str">
            <v xml:space="preserve">       4.</v>
          </cell>
          <cell r="C171" t="str">
            <v>Bahan Bakar Bensin</v>
          </cell>
          <cell r="G171" t="str">
            <v>Mb</v>
          </cell>
          <cell r="H171">
            <v>2400</v>
          </cell>
          <cell r="I171" t="str">
            <v>Liter</v>
          </cell>
        </row>
        <row r="172">
          <cell r="A172" t="str">
            <v xml:space="preserve">       5.</v>
          </cell>
          <cell r="C172" t="str">
            <v>Bahan Bakar Solar</v>
          </cell>
          <cell r="G172" t="str">
            <v>Ms</v>
          </cell>
          <cell r="H172">
            <v>2200</v>
          </cell>
          <cell r="I172" t="str">
            <v>Liter</v>
          </cell>
        </row>
        <row r="173">
          <cell r="A173" t="str">
            <v xml:space="preserve">       6.</v>
          </cell>
          <cell r="C173" t="str">
            <v>Minyak Pelumas</v>
          </cell>
          <cell r="G173" t="str">
            <v>Mp</v>
          </cell>
          <cell r="H173">
            <v>30000</v>
          </cell>
          <cell r="I173" t="str">
            <v>Liter</v>
          </cell>
        </row>
        <row r="174">
          <cell r="A174" t="str">
            <v xml:space="preserve">       7.</v>
          </cell>
          <cell r="C174" t="str">
            <v>PPN diperhitungkan pada lembar Rekapitulasi</v>
          </cell>
        </row>
        <row r="175">
          <cell r="C175" t="str">
            <v>Biaya Pekerjaan</v>
          </cell>
        </row>
        <row r="178">
          <cell r="A178" t="str">
            <v>URAIAN ANALISA ALAT</v>
          </cell>
        </row>
        <row r="181">
          <cell r="A181" t="str">
            <v>No.</v>
          </cell>
          <cell r="C181" t="str">
            <v>U R A I A N</v>
          </cell>
          <cell r="G181" t="str">
            <v>KODE</v>
          </cell>
          <cell r="H181" t="str">
            <v>KOEF.</v>
          </cell>
          <cell r="I181" t="str">
            <v>SATUAN</v>
          </cell>
          <cell r="J181" t="str">
            <v>KET.</v>
          </cell>
        </row>
        <row r="184">
          <cell r="A184" t="str">
            <v>A.</v>
          </cell>
          <cell r="C184" t="str">
            <v>URAIAN PERALATAN</v>
          </cell>
        </row>
        <row r="185">
          <cell r="A185" t="str">
            <v xml:space="preserve">       1.</v>
          </cell>
          <cell r="C185" t="str">
            <v>Jenis Peralatan</v>
          </cell>
          <cell r="G185" t="str">
            <v>BULLDOZER 100-150 HP</v>
          </cell>
          <cell r="J185" t="str">
            <v>E04</v>
          </cell>
        </row>
        <row r="186">
          <cell r="A186" t="str">
            <v xml:space="preserve">       2.</v>
          </cell>
          <cell r="C186" t="str">
            <v>Tenaga</v>
          </cell>
          <cell r="G186" t="str">
            <v>Pw</v>
          </cell>
          <cell r="H186">
            <v>140</v>
          </cell>
          <cell r="I186" t="str">
            <v>HP</v>
          </cell>
          <cell r="BO186" t="str">
            <v xml:space="preserve"> Alat Baru</v>
          </cell>
        </row>
        <row r="187">
          <cell r="A187" t="str">
            <v xml:space="preserve">       3.</v>
          </cell>
          <cell r="C187" t="str">
            <v>Kapasitas</v>
          </cell>
          <cell r="G187" t="str">
            <v>Cp</v>
          </cell>
          <cell r="H187" t="str">
            <v xml:space="preserve">-  </v>
          </cell>
          <cell r="I187" t="str">
            <v>-</v>
          </cell>
          <cell r="BO187">
            <v>390000000</v>
          </cell>
        </row>
        <row r="188">
          <cell r="A188" t="str">
            <v xml:space="preserve">       4.</v>
          </cell>
          <cell r="C188" t="str">
            <v>Alat Baru                :</v>
          </cell>
          <cell r="D188" t="str">
            <v xml:space="preserve">  a.  Umur Ekonomis</v>
          </cell>
          <cell r="G188" t="str">
            <v>A</v>
          </cell>
          <cell r="H188">
            <v>5</v>
          </cell>
          <cell r="I188" t="str">
            <v>Tahun</v>
          </cell>
        </row>
        <row r="189">
          <cell r="D189" t="str">
            <v xml:space="preserve">  b.  Jam Kerja Dalam 1 Tahun</v>
          </cell>
          <cell r="G189" t="str">
            <v>W</v>
          </cell>
          <cell r="H189">
            <v>2000</v>
          </cell>
          <cell r="I189" t="str">
            <v>Jam</v>
          </cell>
        </row>
        <row r="190">
          <cell r="D190" t="str">
            <v xml:space="preserve">  c.  Harga Alat</v>
          </cell>
          <cell r="G190" t="str">
            <v>B</v>
          </cell>
          <cell r="H190">
            <v>1100000000</v>
          </cell>
          <cell r="I190" t="str">
            <v>Rupiah</v>
          </cell>
        </row>
        <row r="191">
          <cell r="A191" t="str">
            <v xml:space="preserve">       5.</v>
          </cell>
          <cell r="C191" t="str">
            <v>Alat Yang Dipakai  :</v>
          </cell>
          <cell r="D191" t="str">
            <v xml:space="preserve">  a.  Umur Ekonomis</v>
          </cell>
          <cell r="G191" t="str">
            <v>A'</v>
          </cell>
          <cell r="H191">
            <v>5</v>
          </cell>
          <cell r="I191" t="str">
            <v>Tahun</v>
          </cell>
          <cell r="J191" t="str">
            <v xml:space="preserve"> Alat Baru</v>
          </cell>
        </row>
        <row r="192">
          <cell r="D192" t="str">
            <v xml:space="preserve">  b.  Jam Kerja Dalam 1 Tahun </v>
          </cell>
          <cell r="G192" t="str">
            <v>W'</v>
          </cell>
          <cell r="H192">
            <v>2000</v>
          </cell>
          <cell r="I192" t="str">
            <v>Jam</v>
          </cell>
          <cell r="J192" t="str">
            <v xml:space="preserve"> Alat Baru</v>
          </cell>
        </row>
        <row r="193">
          <cell r="D193" t="str">
            <v xml:space="preserve">  c.  Harga Alat   (*)</v>
          </cell>
          <cell r="G193" t="str">
            <v>B'</v>
          </cell>
          <cell r="H193">
            <v>1100000000</v>
          </cell>
          <cell r="I193" t="str">
            <v>Rupiah</v>
          </cell>
          <cell r="J193" t="str">
            <v xml:space="preserve"> Alat Baru</v>
          </cell>
        </row>
        <row r="195">
          <cell r="A195" t="str">
            <v>B.</v>
          </cell>
          <cell r="C195" t="str">
            <v>BIAYA PASTI PER JAM KERJA</v>
          </cell>
        </row>
        <row r="196">
          <cell r="A196" t="str">
            <v xml:space="preserve">       1.</v>
          </cell>
          <cell r="C196" t="str">
            <v>Nilai Sisa Alat</v>
          </cell>
          <cell r="D196" t="str">
            <v>=  10 % x B</v>
          </cell>
          <cell r="G196" t="str">
            <v>C</v>
          </cell>
          <cell r="H196">
            <v>110000000</v>
          </cell>
          <cell r="I196" t="str">
            <v>Rupiah</v>
          </cell>
        </row>
        <row r="198">
          <cell r="A198" t="str">
            <v xml:space="preserve">       2.</v>
          </cell>
          <cell r="C198" t="str">
            <v>Faktor Angsuran Modal    =</v>
          </cell>
          <cell r="E198" t="str">
            <v>i x (1 + i)^A'</v>
          </cell>
          <cell r="G198" t="str">
            <v>D</v>
          </cell>
          <cell r="H198">
            <v>0.33437970328961514</v>
          </cell>
          <cell r="I198" t="str">
            <v>-</v>
          </cell>
        </row>
        <row r="199">
          <cell r="E199" t="str">
            <v>(1 + i)^A' - 1</v>
          </cell>
        </row>
        <row r="200">
          <cell r="A200" t="str">
            <v xml:space="preserve">       3.</v>
          </cell>
          <cell r="C200" t="str">
            <v>Biaya Pasti per Jam  :</v>
          </cell>
        </row>
        <row r="201">
          <cell r="C201" t="str">
            <v>a.  Biaya Pengembalian Modal  =</v>
          </cell>
          <cell r="E201" t="str">
            <v>( B' - C ) x D</v>
          </cell>
          <cell r="G201" t="str">
            <v>E</v>
          </cell>
          <cell r="H201">
            <v>165517.95312835948</v>
          </cell>
          <cell r="I201" t="str">
            <v>Rupiah</v>
          </cell>
        </row>
        <row r="202">
          <cell r="E202" t="str">
            <v>W'</v>
          </cell>
        </row>
        <row r="204">
          <cell r="C204" t="str">
            <v>b.  Asuransi, dll =</v>
          </cell>
          <cell r="D204">
            <v>2E-3</v>
          </cell>
          <cell r="E204" t="str">
            <v xml:space="preserve">  x   B'</v>
          </cell>
          <cell r="G204" t="str">
            <v>F</v>
          </cell>
          <cell r="H204">
            <v>1100</v>
          </cell>
          <cell r="I204" t="str">
            <v>Rupiah</v>
          </cell>
        </row>
        <row r="205">
          <cell r="E205" t="str">
            <v>W'</v>
          </cell>
        </row>
        <row r="206">
          <cell r="BO206" t="str">
            <v xml:space="preserve"> Alat Baru</v>
          </cell>
        </row>
        <row r="207">
          <cell r="C207" t="str">
            <v>Biaya Pasti per Jam             =</v>
          </cell>
          <cell r="E207" t="str">
            <v>( E + F )</v>
          </cell>
          <cell r="G207" t="str">
            <v>G</v>
          </cell>
          <cell r="H207">
            <v>166617.95312835948</v>
          </cell>
          <cell r="I207" t="str">
            <v>Rupiah</v>
          </cell>
          <cell r="BO207">
            <v>910000000</v>
          </cell>
        </row>
        <row r="209">
          <cell r="A209" t="str">
            <v>C.</v>
          </cell>
          <cell r="C209" t="str">
            <v>BIAYA OPERASI PER JAM KERJA</v>
          </cell>
        </row>
        <row r="211">
          <cell r="A211" t="str">
            <v xml:space="preserve">       1.</v>
          </cell>
          <cell r="C211" t="str">
            <v xml:space="preserve">Bahan Bakar  =  (0.125-0.175 Ltr/HP/Jam)   x Pw x Ms </v>
          </cell>
          <cell r="G211" t="str">
            <v>H</v>
          </cell>
          <cell r="H211">
            <v>75250</v>
          </cell>
          <cell r="I211" t="str">
            <v>Rupiah</v>
          </cell>
        </row>
        <row r="213">
          <cell r="A213" t="str">
            <v xml:space="preserve">       2.</v>
          </cell>
          <cell r="C213" t="str">
            <v>Pelumas         =  (0.01-0.02 Ltr/HP/Jam) x Pw x Mp</v>
          </cell>
          <cell r="G213" t="str">
            <v>I</v>
          </cell>
          <cell r="H213">
            <v>42000.000000000007</v>
          </cell>
          <cell r="I213" t="str">
            <v>Rupiah</v>
          </cell>
        </row>
        <row r="215">
          <cell r="A215" t="str">
            <v xml:space="preserve">       3.</v>
          </cell>
          <cell r="C215" t="str">
            <v>Perawatan dan</v>
          </cell>
          <cell r="D215" t="str">
            <v>(12,5 % - 17,5 %)  x  B'</v>
          </cell>
          <cell r="G215" t="str">
            <v>K</v>
          </cell>
          <cell r="H215">
            <v>68750</v>
          </cell>
          <cell r="I215" t="str">
            <v>Rupiah</v>
          </cell>
        </row>
        <row r="216">
          <cell r="C216" t="str">
            <v xml:space="preserve">        perbaikan    =</v>
          </cell>
          <cell r="D216" t="str">
            <v>W'</v>
          </cell>
        </row>
        <row r="218">
          <cell r="A218" t="str">
            <v xml:space="preserve">       4.</v>
          </cell>
          <cell r="C218" t="str">
            <v>Operator</v>
          </cell>
          <cell r="D218" t="str">
            <v>=   ( 1  Orang / Jam )  x  U1</v>
          </cell>
          <cell r="G218" t="str">
            <v>L</v>
          </cell>
          <cell r="H218">
            <v>10714.285714285714</v>
          </cell>
          <cell r="I218" t="str">
            <v>Rupiah</v>
          </cell>
        </row>
        <row r="219">
          <cell r="A219" t="str">
            <v xml:space="preserve">       5.</v>
          </cell>
          <cell r="C219" t="str">
            <v>Pembantu Operator</v>
          </cell>
          <cell r="D219" t="str">
            <v>=   ( 1  Orang / Jam )  x  U2</v>
          </cell>
          <cell r="G219" t="str">
            <v>M</v>
          </cell>
          <cell r="H219">
            <v>4000</v>
          </cell>
          <cell r="I219" t="str">
            <v>Rupiah</v>
          </cell>
        </row>
        <row r="221">
          <cell r="C221" t="str">
            <v>Biaya Operasi per Jam        =</v>
          </cell>
          <cell r="E221" t="str">
            <v>(H+I+K+L+M)</v>
          </cell>
          <cell r="G221" t="str">
            <v>P</v>
          </cell>
          <cell r="H221">
            <v>200714.28571428571</v>
          </cell>
          <cell r="I221" t="str">
            <v>Rupiah</v>
          </cell>
        </row>
        <row r="223">
          <cell r="A223" t="str">
            <v>D.</v>
          </cell>
          <cell r="C223" t="str">
            <v>TOTAL BIAYA SEWA ALAT / JAM   =   ( G + P )</v>
          </cell>
          <cell r="G223" t="str">
            <v>S</v>
          </cell>
          <cell r="H223">
            <v>367332.23884264519</v>
          </cell>
          <cell r="I223" t="str">
            <v>Rupiah</v>
          </cell>
        </row>
        <row r="226">
          <cell r="A226" t="str">
            <v>E.</v>
          </cell>
          <cell r="C226" t="str">
            <v>LAIN - LAIN</v>
          </cell>
          <cell r="BO226" t="str">
            <v xml:space="preserve"> Alat Baru</v>
          </cell>
        </row>
        <row r="227">
          <cell r="A227" t="str">
            <v xml:space="preserve">       1.</v>
          </cell>
          <cell r="C227" t="str">
            <v>Tingkat Suku Bunga</v>
          </cell>
          <cell r="G227" t="str">
            <v>i</v>
          </cell>
          <cell r="H227">
            <v>20</v>
          </cell>
          <cell r="I227" t="str">
            <v>% / Tahun</v>
          </cell>
          <cell r="BO227">
            <v>195000000</v>
          </cell>
        </row>
        <row r="228">
          <cell r="A228" t="str">
            <v xml:space="preserve">       2.</v>
          </cell>
          <cell r="C228" t="str">
            <v>Upah Operator / Sopir</v>
          </cell>
          <cell r="G228" t="str">
            <v>U1</v>
          </cell>
          <cell r="H228">
            <v>10714.285714285714</v>
          </cell>
          <cell r="I228" t="str">
            <v>Rp./Jam</v>
          </cell>
        </row>
        <row r="229">
          <cell r="A229" t="str">
            <v xml:space="preserve">       3.</v>
          </cell>
          <cell r="C229" t="str">
            <v>Upah Pembantu Operator / Pmb.Sopir</v>
          </cell>
          <cell r="G229" t="str">
            <v>U2</v>
          </cell>
          <cell r="H229">
            <v>4000</v>
          </cell>
          <cell r="I229" t="str">
            <v>Rp./Jam</v>
          </cell>
        </row>
        <row r="230">
          <cell r="A230" t="str">
            <v xml:space="preserve">       4.</v>
          </cell>
          <cell r="C230" t="str">
            <v>Bahan Bakar Bensin</v>
          </cell>
          <cell r="G230" t="str">
            <v>Mb</v>
          </cell>
          <cell r="H230">
            <v>4500</v>
          </cell>
          <cell r="I230" t="str">
            <v>Liter</v>
          </cell>
        </row>
        <row r="231">
          <cell r="A231" t="str">
            <v xml:space="preserve">       5.</v>
          </cell>
          <cell r="C231" t="str">
            <v>Bahan Bakar Solar</v>
          </cell>
          <cell r="G231" t="str">
            <v>Ms</v>
          </cell>
          <cell r="H231">
            <v>4300</v>
          </cell>
          <cell r="I231" t="str">
            <v>Liter</v>
          </cell>
        </row>
        <row r="232">
          <cell r="A232" t="str">
            <v xml:space="preserve">       6.</v>
          </cell>
          <cell r="C232" t="str">
            <v>Minyak Pelumas</v>
          </cell>
          <cell r="G232" t="str">
            <v>Mp</v>
          </cell>
          <cell r="H232">
            <v>30000</v>
          </cell>
          <cell r="I232" t="str">
            <v>Liter</v>
          </cell>
        </row>
        <row r="233">
          <cell r="A233" t="str">
            <v xml:space="preserve">       7.</v>
          </cell>
          <cell r="C233" t="str">
            <v>PPN diperhitungkan pada lembar Rekapitulasi</v>
          </cell>
        </row>
        <row r="234">
          <cell r="C234" t="str">
            <v>Biaya Pekerjaan</v>
          </cell>
        </row>
        <row r="237">
          <cell r="A237" t="str">
            <v>URAIAN ANALISA ALAT</v>
          </cell>
        </row>
        <row r="240">
          <cell r="A240" t="str">
            <v>No.</v>
          </cell>
          <cell r="C240" t="str">
            <v>U R A I A N</v>
          </cell>
          <cell r="G240" t="str">
            <v>KODE</v>
          </cell>
          <cell r="H240" t="str">
            <v>KOEF.</v>
          </cell>
          <cell r="I240" t="str">
            <v>SATUAN</v>
          </cell>
          <cell r="J240" t="str">
            <v>KET.</v>
          </cell>
        </row>
        <row r="243">
          <cell r="A243" t="str">
            <v>A.</v>
          </cell>
          <cell r="C243" t="str">
            <v>URAIAN PERALATAN</v>
          </cell>
        </row>
        <row r="244">
          <cell r="A244" t="str">
            <v xml:space="preserve">       1.</v>
          </cell>
          <cell r="C244" t="str">
            <v>Jenis Peralatan</v>
          </cell>
          <cell r="G244" t="str">
            <v>COMPRESSOR 4000-6500 L\M</v>
          </cell>
          <cell r="J244" t="str">
            <v>E05</v>
          </cell>
        </row>
        <row r="245">
          <cell r="A245" t="str">
            <v xml:space="preserve">       2.</v>
          </cell>
          <cell r="C245" t="str">
            <v>Tenaga</v>
          </cell>
          <cell r="G245" t="str">
            <v>Pw</v>
          </cell>
          <cell r="H245">
            <v>80</v>
          </cell>
          <cell r="I245" t="str">
            <v>HP</v>
          </cell>
        </row>
        <row r="246">
          <cell r="A246" t="str">
            <v xml:space="preserve">       3.</v>
          </cell>
          <cell r="C246" t="str">
            <v>Kapasitas</v>
          </cell>
          <cell r="G246" t="str">
            <v>Cp</v>
          </cell>
          <cell r="H246" t="str">
            <v xml:space="preserve">-  </v>
          </cell>
          <cell r="I246" t="str">
            <v>-</v>
          </cell>
          <cell r="BO246" t="str">
            <v xml:space="preserve"> Alat Baru</v>
          </cell>
        </row>
        <row r="247">
          <cell r="A247" t="str">
            <v xml:space="preserve">       4.</v>
          </cell>
          <cell r="C247" t="str">
            <v>Alat Baru                :</v>
          </cell>
          <cell r="D247" t="str">
            <v xml:space="preserve">  a.  Umur Ekonomis</v>
          </cell>
          <cell r="G247" t="str">
            <v>A</v>
          </cell>
          <cell r="H247">
            <v>5</v>
          </cell>
          <cell r="I247" t="str">
            <v>Tahun</v>
          </cell>
          <cell r="BO247">
            <v>166400000</v>
          </cell>
        </row>
        <row r="248">
          <cell r="D248" t="str">
            <v xml:space="preserve">  b.  Jam Kerja Dalam 1 Tahun</v>
          </cell>
          <cell r="G248" t="str">
            <v>W</v>
          </cell>
          <cell r="H248">
            <v>2000</v>
          </cell>
          <cell r="I248" t="str">
            <v>Jam</v>
          </cell>
        </row>
        <row r="249">
          <cell r="D249" t="str">
            <v xml:space="preserve">  c.  Harga Alat</v>
          </cell>
          <cell r="G249" t="str">
            <v>B</v>
          </cell>
          <cell r="H249">
            <v>101400000</v>
          </cell>
          <cell r="I249" t="str">
            <v>Rupiah</v>
          </cell>
        </row>
        <row r="250">
          <cell r="A250" t="str">
            <v xml:space="preserve">       5.</v>
          </cell>
          <cell r="C250" t="str">
            <v>Alat Yang Dipakai  :</v>
          </cell>
          <cell r="D250" t="str">
            <v xml:space="preserve">  a.  Umur Ekonomis</v>
          </cell>
          <cell r="G250" t="str">
            <v>A'</v>
          </cell>
          <cell r="H250">
            <v>5</v>
          </cell>
          <cell r="I250" t="str">
            <v>Tahun</v>
          </cell>
          <cell r="J250" t="str">
            <v xml:space="preserve"> Alat Baru</v>
          </cell>
        </row>
        <row r="251">
          <cell r="D251" t="str">
            <v xml:space="preserve">  b.  Jam Kerja Dalam 1 Tahun </v>
          </cell>
          <cell r="G251" t="str">
            <v>W'</v>
          </cell>
          <cell r="H251">
            <v>2000</v>
          </cell>
          <cell r="I251" t="str">
            <v>Jam</v>
          </cell>
          <cell r="J251" t="str">
            <v xml:space="preserve"> Alat Baru</v>
          </cell>
        </row>
        <row r="252">
          <cell r="D252" t="str">
            <v xml:space="preserve">  c.  Harga Alat   (*)</v>
          </cell>
          <cell r="G252" t="str">
            <v>B'</v>
          </cell>
          <cell r="H252">
            <v>101400000</v>
          </cell>
          <cell r="I252" t="str">
            <v>Rupiah</v>
          </cell>
          <cell r="J252" t="str">
            <v xml:space="preserve"> Alat Baru</v>
          </cell>
        </row>
        <row r="254">
          <cell r="A254" t="str">
            <v>B.</v>
          </cell>
          <cell r="C254" t="str">
            <v>BIAYA PASTI PER JAM KERJA</v>
          </cell>
        </row>
        <row r="255">
          <cell r="A255" t="str">
            <v xml:space="preserve">       1.</v>
          </cell>
          <cell r="C255" t="str">
            <v>Nilai Sisa Alat</v>
          </cell>
          <cell r="D255" t="str">
            <v>=  10 % x B</v>
          </cell>
          <cell r="G255" t="str">
            <v>C</v>
          </cell>
          <cell r="H255">
            <v>10140000</v>
          </cell>
          <cell r="I255" t="str">
            <v>Rupiah</v>
          </cell>
        </row>
        <row r="257">
          <cell r="A257" t="str">
            <v xml:space="preserve">       2.</v>
          </cell>
          <cell r="C257" t="str">
            <v>Faktor Angsuran Modal    =</v>
          </cell>
          <cell r="E257" t="str">
            <v>i x (1 + i)^A'</v>
          </cell>
          <cell r="G257" t="str">
            <v>D</v>
          </cell>
          <cell r="H257">
            <v>0.33437970328961514</v>
          </cell>
          <cell r="I257" t="str">
            <v>-</v>
          </cell>
        </row>
        <row r="258">
          <cell r="E258" t="str">
            <v>(1 + i)^A' - 1</v>
          </cell>
        </row>
        <row r="259">
          <cell r="A259" t="str">
            <v xml:space="preserve">       3.</v>
          </cell>
          <cell r="C259" t="str">
            <v>Biaya Pasti per Jam  :</v>
          </cell>
        </row>
        <row r="260">
          <cell r="C260" t="str">
            <v>a.  Biaya Pengembalian Modal  =</v>
          </cell>
          <cell r="E260" t="str">
            <v>( B' - C ) x D</v>
          </cell>
          <cell r="G260" t="str">
            <v>E</v>
          </cell>
          <cell r="H260">
            <v>15257.745861105139</v>
          </cell>
          <cell r="I260" t="str">
            <v>Rupiah</v>
          </cell>
        </row>
        <row r="261">
          <cell r="E261" t="str">
            <v>W'</v>
          </cell>
        </row>
        <row r="263">
          <cell r="C263" t="str">
            <v>b.  Asuransi, dll =</v>
          </cell>
          <cell r="D263">
            <v>2E-3</v>
          </cell>
          <cell r="E263" t="str">
            <v xml:space="preserve">  x   B'</v>
          </cell>
          <cell r="G263" t="str">
            <v>F</v>
          </cell>
          <cell r="H263">
            <v>101.4</v>
          </cell>
          <cell r="I263" t="str">
            <v>Rupiah</v>
          </cell>
        </row>
        <row r="264">
          <cell r="E264" t="str">
            <v>W'</v>
          </cell>
        </row>
        <row r="266">
          <cell r="C266" t="str">
            <v>Biaya Pasti per Jam             =</v>
          </cell>
          <cell r="E266" t="str">
            <v>( E + F )</v>
          </cell>
          <cell r="G266" t="str">
            <v>G</v>
          </cell>
          <cell r="H266">
            <v>15359.145861105138</v>
          </cell>
          <cell r="I266" t="str">
            <v>Rupiah</v>
          </cell>
          <cell r="BO266" t="str">
            <v xml:space="preserve"> Alat Baru</v>
          </cell>
        </row>
        <row r="267">
          <cell r="BO267">
            <v>600000000</v>
          </cell>
        </row>
        <row r="268">
          <cell r="A268" t="str">
            <v>C.</v>
          </cell>
          <cell r="C268" t="str">
            <v>BIAYA OPERASI PER JAM KERJA</v>
          </cell>
        </row>
        <row r="270">
          <cell r="A270" t="str">
            <v xml:space="preserve">       1.</v>
          </cell>
          <cell r="C270" t="str">
            <v xml:space="preserve">Bahan Bakar  =  (0.125-0.175 Ltr/HP/Jam)   x Pw x Ms </v>
          </cell>
          <cell r="G270" t="str">
            <v>H</v>
          </cell>
          <cell r="H270">
            <v>22000</v>
          </cell>
          <cell r="I270" t="str">
            <v>Rupiah</v>
          </cell>
        </row>
        <row r="272">
          <cell r="A272" t="str">
            <v xml:space="preserve">       2.</v>
          </cell>
          <cell r="C272" t="str">
            <v>Pelumas         =  (0.01-0.02 Ltr/HP/Jam) x Pw x Mp</v>
          </cell>
          <cell r="G272" t="str">
            <v>I</v>
          </cell>
          <cell r="H272">
            <v>24000</v>
          </cell>
          <cell r="I272" t="str">
            <v>Rupiah</v>
          </cell>
        </row>
        <row r="274">
          <cell r="A274" t="str">
            <v xml:space="preserve">       3.</v>
          </cell>
          <cell r="C274" t="str">
            <v>Perawatan dan</v>
          </cell>
          <cell r="D274" t="str">
            <v>(12,5 % - 17,5 %)  x  B'</v>
          </cell>
          <cell r="G274" t="str">
            <v>K</v>
          </cell>
          <cell r="H274">
            <v>6337.5</v>
          </cell>
          <cell r="I274" t="str">
            <v>Rupiah</v>
          </cell>
        </row>
        <row r="275">
          <cell r="C275" t="str">
            <v xml:space="preserve">        perbaikan    =</v>
          </cell>
          <cell r="D275" t="str">
            <v>W'</v>
          </cell>
        </row>
        <row r="277">
          <cell r="A277" t="str">
            <v xml:space="preserve">       4.</v>
          </cell>
          <cell r="C277" t="str">
            <v>Operator</v>
          </cell>
          <cell r="D277" t="str">
            <v>=   ( 1  Orang / Jam )  x  U1</v>
          </cell>
          <cell r="G277" t="str">
            <v>L</v>
          </cell>
          <cell r="H277">
            <v>10714.285714285714</v>
          </cell>
          <cell r="I277" t="str">
            <v>Rupiah</v>
          </cell>
        </row>
        <row r="278">
          <cell r="A278" t="str">
            <v xml:space="preserve">       5.</v>
          </cell>
          <cell r="C278" t="str">
            <v>Pembantu Operator</v>
          </cell>
          <cell r="D278" t="str">
            <v>=   ( 1  Orang / Jam )  x  U2</v>
          </cell>
          <cell r="G278" t="str">
            <v>M</v>
          </cell>
          <cell r="H278">
            <v>4000</v>
          </cell>
          <cell r="I278" t="str">
            <v>Rupiah</v>
          </cell>
        </row>
        <row r="280">
          <cell r="C280" t="str">
            <v>Biaya Operasi per Jam        =</v>
          </cell>
          <cell r="E280" t="str">
            <v>(H+I+K+L+M)</v>
          </cell>
          <cell r="G280" t="str">
            <v>P</v>
          </cell>
          <cell r="H280">
            <v>67051.78571428571</v>
          </cell>
          <cell r="I280" t="str">
            <v>Rupiah</v>
          </cell>
        </row>
        <row r="282">
          <cell r="A282" t="str">
            <v>D.</v>
          </cell>
          <cell r="C282" t="str">
            <v>TOTAL BIAYA SEWA ALAT / JAM   =   ( G + P ) x 0,9</v>
          </cell>
          <cell r="G282" t="str">
            <v>S</v>
          </cell>
          <cell r="H282">
            <v>74169.838417851759</v>
          </cell>
          <cell r="I282" t="str">
            <v>Rupiah</v>
          </cell>
        </row>
        <row r="285">
          <cell r="A285" t="str">
            <v>E.</v>
          </cell>
          <cell r="C285" t="str">
            <v>LAIN - LAIN</v>
          </cell>
        </row>
        <row r="286">
          <cell r="A286" t="str">
            <v xml:space="preserve">       1.</v>
          </cell>
          <cell r="C286" t="str">
            <v>Tingkat Suku Bunga</v>
          </cell>
          <cell r="G286" t="str">
            <v>i</v>
          </cell>
          <cell r="H286">
            <v>20</v>
          </cell>
          <cell r="I286" t="str">
            <v>% / Tahun</v>
          </cell>
          <cell r="BO286" t="str">
            <v xml:space="preserve"> Alat Baru</v>
          </cell>
        </row>
        <row r="287">
          <cell r="A287" t="str">
            <v xml:space="preserve">       2.</v>
          </cell>
          <cell r="C287" t="str">
            <v>Upah Operator / Sopir</v>
          </cell>
          <cell r="G287" t="str">
            <v>U1</v>
          </cell>
          <cell r="H287">
            <v>10714.285714285714</v>
          </cell>
          <cell r="I287" t="str">
            <v>Rp./Jam</v>
          </cell>
          <cell r="BO287">
            <v>567000000</v>
          </cell>
        </row>
        <row r="288">
          <cell r="A288" t="str">
            <v xml:space="preserve">       3.</v>
          </cell>
          <cell r="C288" t="str">
            <v>Upah Pembantu Operator / Pmb.Sopir</v>
          </cell>
          <cell r="G288" t="str">
            <v>U2</v>
          </cell>
          <cell r="H288">
            <v>4000</v>
          </cell>
          <cell r="I288" t="str">
            <v>Rp./Jam</v>
          </cell>
        </row>
        <row r="289">
          <cell r="A289" t="str">
            <v xml:space="preserve">       4.</v>
          </cell>
          <cell r="C289" t="str">
            <v>Bahan Bakar Bensin</v>
          </cell>
          <cell r="G289" t="str">
            <v>Mb</v>
          </cell>
          <cell r="H289">
            <v>2400</v>
          </cell>
          <cell r="I289" t="str">
            <v>Liter</v>
          </cell>
        </row>
        <row r="290">
          <cell r="A290" t="str">
            <v xml:space="preserve">       5.</v>
          </cell>
          <cell r="C290" t="str">
            <v>Bahan Bakar Solar</v>
          </cell>
          <cell r="G290" t="str">
            <v>Ms</v>
          </cell>
          <cell r="H290">
            <v>2200</v>
          </cell>
          <cell r="I290" t="str">
            <v>Liter</v>
          </cell>
        </row>
        <row r="291">
          <cell r="A291" t="str">
            <v xml:space="preserve">       6.</v>
          </cell>
          <cell r="C291" t="str">
            <v>Minyak Pelumas</v>
          </cell>
          <cell r="G291" t="str">
            <v>Mp</v>
          </cell>
          <cell r="H291">
            <v>30000</v>
          </cell>
          <cell r="I291" t="str">
            <v>Liter</v>
          </cell>
        </row>
        <row r="292">
          <cell r="A292" t="str">
            <v xml:space="preserve">       7.</v>
          </cell>
          <cell r="C292" t="str">
            <v>PPN diperhitungkan pada lembar Rekapitulasi</v>
          </cell>
        </row>
        <row r="293">
          <cell r="C293" t="str">
            <v>Biaya Pekerjaan</v>
          </cell>
        </row>
        <row r="296">
          <cell r="A296" t="str">
            <v>URAIAN ANALISA ALAT</v>
          </cell>
        </row>
        <row r="299">
          <cell r="A299" t="str">
            <v>No.</v>
          </cell>
          <cell r="C299" t="str">
            <v>U R A I A N</v>
          </cell>
          <cell r="G299" t="str">
            <v>KODE</v>
          </cell>
          <cell r="H299" t="str">
            <v>KOEF.</v>
          </cell>
          <cell r="I299" t="str">
            <v>SATUAN</v>
          </cell>
          <cell r="J299" t="str">
            <v>KET.</v>
          </cell>
        </row>
        <row r="302">
          <cell r="A302" t="str">
            <v>A.</v>
          </cell>
          <cell r="C302" t="str">
            <v>URAIAN PERALATAN</v>
          </cell>
        </row>
        <row r="303">
          <cell r="A303" t="str">
            <v xml:space="preserve">       1.</v>
          </cell>
          <cell r="C303" t="str">
            <v>Jenis Peralatan</v>
          </cell>
          <cell r="G303" t="str">
            <v>CONCRETE MIXER 0.3-0.6 M3</v>
          </cell>
          <cell r="J303" t="str">
            <v>E06</v>
          </cell>
        </row>
        <row r="304">
          <cell r="A304" t="str">
            <v xml:space="preserve">       2.</v>
          </cell>
          <cell r="C304" t="str">
            <v>Tenaga</v>
          </cell>
          <cell r="G304" t="str">
            <v>Pw</v>
          </cell>
          <cell r="H304">
            <v>15</v>
          </cell>
          <cell r="I304" t="str">
            <v>HP</v>
          </cell>
        </row>
        <row r="305">
          <cell r="A305" t="str">
            <v xml:space="preserve">       3.</v>
          </cell>
          <cell r="C305" t="str">
            <v>Kapasitas</v>
          </cell>
          <cell r="G305" t="str">
            <v>Cp</v>
          </cell>
          <cell r="H305">
            <v>500</v>
          </cell>
          <cell r="I305" t="str">
            <v>Liter</v>
          </cell>
        </row>
        <row r="306">
          <cell r="A306" t="str">
            <v xml:space="preserve">       4.</v>
          </cell>
          <cell r="C306" t="str">
            <v>Alat Baru                :</v>
          </cell>
          <cell r="D306" t="str">
            <v xml:space="preserve">  a.  Umur Ekonomis</v>
          </cell>
          <cell r="G306" t="str">
            <v>A</v>
          </cell>
          <cell r="H306">
            <v>4</v>
          </cell>
          <cell r="I306" t="str">
            <v>Tahun</v>
          </cell>
          <cell r="BO306" t="str">
            <v xml:space="preserve"> Alat Baru</v>
          </cell>
        </row>
        <row r="307">
          <cell r="D307" t="str">
            <v xml:space="preserve">  b.  Jam Kerja Dalam 1 Tahun</v>
          </cell>
          <cell r="G307" t="str">
            <v>W</v>
          </cell>
          <cell r="H307">
            <v>2000</v>
          </cell>
          <cell r="I307" t="str">
            <v>Jam</v>
          </cell>
          <cell r="BO307">
            <v>650000000</v>
          </cell>
        </row>
        <row r="308">
          <cell r="D308" t="str">
            <v xml:space="preserve">  c.  Harga Alat</v>
          </cell>
          <cell r="G308" t="str">
            <v>B</v>
          </cell>
          <cell r="H308">
            <v>46800000</v>
          </cell>
          <cell r="I308" t="str">
            <v>Rupiah</v>
          </cell>
        </row>
        <row r="309">
          <cell r="A309" t="str">
            <v xml:space="preserve">       5.</v>
          </cell>
          <cell r="C309" t="str">
            <v>Alat Yang Dipakai  :</v>
          </cell>
          <cell r="D309" t="str">
            <v xml:space="preserve">  a.  Umur Ekonomis</v>
          </cell>
          <cell r="G309" t="str">
            <v>A'</v>
          </cell>
          <cell r="H309">
            <v>4</v>
          </cell>
          <cell r="I309" t="str">
            <v>Tahun</v>
          </cell>
          <cell r="J309" t="str">
            <v xml:space="preserve"> Alat Baru</v>
          </cell>
        </row>
        <row r="310">
          <cell r="D310" t="str">
            <v xml:space="preserve">  b.  Jam Kerja Dalam 1 Tahun </v>
          </cell>
          <cell r="G310" t="str">
            <v>W'</v>
          </cell>
          <cell r="H310">
            <v>2000</v>
          </cell>
          <cell r="I310" t="str">
            <v>Jam</v>
          </cell>
          <cell r="J310" t="str">
            <v xml:space="preserve"> Alat Baru</v>
          </cell>
        </row>
        <row r="311">
          <cell r="D311" t="str">
            <v xml:space="preserve">  c.  Harga Alat   (*)</v>
          </cell>
          <cell r="G311" t="str">
            <v>B'</v>
          </cell>
          <cell r="H311">
            <v>46800000</v>
          </cell>
          <cell r="I311" t="str">
            <v>Rupiah</v>
          </cell>
          <cell r="J311" t="str">
            <v xml:space="preserve"> Alat Baru</v>
          </cell>
        </row>
        <row r="313">
          <cell r="A313" t="str">
            <v>B.</v>
          </cell>
          <cell r="C313" t="str">
            <v>BIAYA PASTI PER JAM KERJA</v>
          </cell>
        </row>
        <row r="314">
          <cell r="A314" t="str">
            <v xml:space="preserve">       1.</v>
          </cell>
          <cell r="C314" t="str">
            <v>Nilai Sisa Alat</v>
          </cell>
          <cell r="D314" t="str">
            <v>=  10 % x B</v>
          </cell>
          <cell r="G314" t="str">
            <v>C</v>
          </cell>
          <cell r="H314">
            <v>4680000</v>
          </cell>
          <cell r="I314" t="str">
            <v>Rupiah</v>
          </cell>
        </row>
        <row r="316">
          <cell r="A316" t="str">
            <v xml:space="preserve">       2.</v>
          </cell>
          <cell r="C316" t="str">
            <v>Faktor Angsuran Modal    =</v>
          </cell>
          <cell r="E316" t="str">
            <v>i x (1 + i)^A'</v>
          </cell>
          <cell r="G316" t="str">
            <v>D</v>
          </cell>
          <cell r="H316">
            <v>0.38628912071535026</v>
          </cell>
          <cell r="I316" t="str">
            <v>-</v>
          </cell>
        </row>
        <row r="317">
          <cell r="E317" t="str">
            <v>(1 + i)^A' - 1</v>
          </cell>
        </row>
        <row r="318">
          <cell r="A318" t="str">
            <v xml:space="preserve">       3.</v>
          </cell>
          <cell r="C318" t="str">
            <v>Biaya Pasti per Jam  :</v>
          </cell>
        </row>
        <row r="319">
          <cell r="C319" t="str">
            <v>a.  Biaya Pengembalian Modal  =</v>
          </cell>
          <cell r="E319" t="str">
            <v>( B' - C ) x D</v>
          </cell>
          <cell r="G319" t="str">
            <v>E</v>
          </cell>
          <cell r="H319">
            <v>8135.2488822652758</v>
          </cell>
          <cell r="I319" t="str">
            <v>Rupiah</v>
          </cell>
        </row>
        <row r="320">
          <cell r="E320" t="str">
            <v>W'</v>
          </cell>
        </row>
        <row r="322">
          <cell r="C322" t="str">
            <v>b.  Asuransi, dll =</v>
          </cell>
          <cell r="D322">
            <v>2E-3</v>
          </cell>
          <cell r="E322" t="str">
            <v xml:space="preserve">  x   B'</v>
          </cell>
          <cell r="G322" t="str">
            <v>F</v>
          </cell>
          <cell r="H322">
            <v>46.8</v>
          </cell>
          <cell r="I322" t="str">
            <v>Rupiah</v>
          </cell>
        </row>
        <row r="323">
          <cell r="E323" t="str">
            <v>W'</v>
          </cell>
        </row>
        <row r="325">
          <cell r="C325" t="str">
            <v>Biaya Pasti per Jam             =</v>
          </cell>
          <cell r="E325" t="str">
            <v>( E + F )</v>
          </cell>
          <cell r="G325" t="str">
            <v>G</v>
          </cell>
          <cell r="H325">
            <v>8182.048882265276</v>
          </cell>
          <cell r="I325" t="str">
            <v>Rupiah</v>
          </cell>
        </row>
        <row r="326">
          <cell r="BO326" t="str">
            <v xml:space="preserve"> Alat Baru</v>
          </cell>
        </row>
        <row r="327">
          <cell r="A327" t="str">
            <v>C.</v>
          </cell>
          <cell r="C327" t="str">
            <v>BIAYA OPERASI PER JAM KERJA</v>
          </cell>
          <cell r="BO327">
            <v>240000000</v>
          </cell>
        </row>
        <row r="329">
          <cell r="A329" t="str">
            <v xml:space="preserve">       1.</v>
          </cell>
          <cell r="C329" t="str">
            <v xml:space="preserve">Bahan Bakar  =  (0.125-0.175 Ltr/HP/Jam)   x Pw x Ms </v>
          </cell>
          <cell r="G329" t="str">
            <v>H</v>
          </cell>
          <cell r="H329">
            <v>8062.5</v>
          </cell>
          <cell r="I329" t="str">
            <v>Rupiah</v>
          </cell>
        </row>
        <row r="331">
          <cell r="A331" t="str">
            <v xml:space="preserve">       2.</v>
          </cell>
          <cell r="C331" t="str">
            <v>Pelumas         =  (0.01-0.02 Ltr/HP/Jam) x Pw x Mp</v>
          </cell>
          <cell r="G331" t="str">
            <v>I</v>
          </cell>
          <cell r="H331">
            <v>4500</v>
          </cell>
          <cell r="I331" t="str">
            <v>Rupiah</v>
          </cell>
        </row>
        <row r="333">
          <cell r="A333" t="str">
            <v xml:space="preserve">       3.</v>
          </cell>
          <cell r="C333" t="str">
            <v>Perawatan dan</v>
          </cell>
          <cell r="D333" t="str">
            <v>(12,5 % - 17,5 %)  x  B'</v>
          </cell>
          <cell r="G333" t="str">
            <v>K</v>
          </cell>
          <cell r="H333">
            <v>2925</v>
          </cell>
          <cell r="I333" t="str">
            <v>Rupiah</v>
          </cell>
        </row>
        <row r="334">
          <cell r="C334" t="str">
            <v xml:space="preserve">        perbaikan    =</v>
          </cell>
          <cell r="D334" t="str">
            <v>W'</v>
          </cell>
        </row>
        <row r="336">
          <cell r="A336" t="str">
            <v xml:space="preserve">       4.</v>
          </cell>
          <cell r="C336" t="str">
            <v>Operator</v>
          </cell>
          <cell r="D336" t="str">
            <v>=   ( 1  Orang / Jam )  x  U1</v>
          </cell>
          <cell r="G336" t="str">
            <v>L</v>
          </cell>
          <cell r="H336">
            <v>10714.285714285714</v>
          </cell>
          <cell r="I336" t="str">
            <v>Rupiah</v>
          </cell>
        </row>
        <row r="337">
          <cell r="A337" t="str">
            <v xml:space="preserve">       5.</v>
          </cell>
          <cell r="C337" t="str">
            <v>Pembantu Operator</v>
          </cell>
          <cell r="D337" t="str">
            <v>=   ( 1  Orang / Jam )  x  U2</v>
          </cell>
          <cell r="G337" t="str">
            <v>M</v>
          </cell>
          <cell r="H337">
            <v>4000</v>
          </cell>
          <cell r="I337" t="str">
            <v>Rupiah</v>
          </cell>
        </row>
        <row r="339">
          <cell r="C339" t="str">
            <v>Biaya Operasi per Jam        =</v>
          </cell>
          <cell r="E339" t="str">
            <v>(H+I+K+L+M)</v>
          </cell>
          <cell r="G339" t="str">
            <v>P</v>
          </cell>
          <cell r="H339">
            <v>30201.785714285714</v>
          </cell>
          <cell r="I339" t="str">
            <v>Rupiah</v>
          </cell>
        </row>
        <row r="341">
          <cell r="A341" t="str">
            <v>D.</v>
          </cell>
          <cell r="C341" t="str">
            <v>TOTAL BIAYA SEWA ALAT / JAM   =   ( G + P ) x 0,9</v>
          </cell>
          <cell r="G341" t="str">
            <v>S</v>
          </cell>
          <cell r="H341">
            <v>34545.451136895892</v>
          </cell>
          <cell r="I341" t="str">
            <v>Rupiah</v>
          </cell>
        </row>
        <row r="344">
          <cell r="A344" t="str">
            <v>E.</v>
          </cell>
          <cell r="C344" t="str">
            <v>LAIN - LAIN</v>
          </cell>
        </row>
        <row r="345">
          <cell r="A345" t="str">
            <v xml:space="preserve">       1.</v>
          </cell>
          <cell r="C345" t="str">
            <v>Tingkat Suku Bunga</v>
          </cell>
          <cell r="G345" t="str">
            <v>i</v>
          </cell>
          <cell r="H345">
            <v>20</v>
          </cell>
          <cell r="I345" t="str">
            <v>% / Tahun</v>
          </cell>
        </row>
        <row r="346">
          <cell r="A346" t="str">
            <v xml:space="preserve">       2.</v>
          </cell>
          <cell r="C346" t="str">
            <v>Upah Operator / Sopir</v>
          </cell>
          <cell r="G346" t="str">
            <v>U1</v>
          </cell>
          <cell r="H346">
            <v>10714.285714285714</v>
          </cell>
          <cell r="I346" t="str">
            <v>Rp./Jam</v>
          </cell>
          <cell r="BO346" t="str">
            <v xml:space="preserve"> Alat Baru</v>
          </cell>
        </row>
        <row r="347">
          <cell r="A347" t="str">
            <v xml:space="preserve">       3.</v>
          </cell>
          <cell r="C347" t="str">
            <v>Upah Pembantu Operator / Pmb.Sopir</v>
          </cell>
          <cell r="G347" t="str">
            <v>U2</v>
          </cell>
          <cell r="H347">
            <v>4000</v>
          </cell>
          <cell r="I347" t="str">
            <v>Rp./Jam</v>
          </cell>
          <cell r="BO347">
            <v>333000000</v>
          </cell>
        </row>
        <row r="348">
          <cell r="A348" t="str">
            <v xml:space="preserve">       4.</v>
          </cell>
          <cell r="C348" t="str">
            <v>Bahan Bakar Bensin</v>
          </cell>
          <cell r="G348" t="str">
            <v>Mb</v>
          </cell>
          <cell r="H348">
            <v>4500</v>
          </cell>
          <cell r="I348" t="str">
            <v>Liter</v>
          </cell>
        </row>
        <row r="349">
          <cell r="A349" t="str">
            <v xml:space="preserve">       5.</v>
          </cell>
          <cell r="C349" t="str">
            <v>Bahan Bakar Solar</v>
          </cell>
          <cell r="G349" t="str">
            <v>Ms</v>
          </cell>
          <cell r="H349">
            <v>4300</v>
          </cell>
          <cell r="I349" t="str">
            <v>Liter</v>
          </cell>
        </row>
        <row r="350">
          <cell r="A350" t="str">
            <v xml:space="preserve">       6.</v>
          </cell>
          <cell r="C350" t="str">
            <v>Minyak Pelumas</v>
          </cell>
          <cell r="G350" t="str">
            <v>Mp</v>
          </cell>
          <cell r="H350">
            <v>30000</v>
          </cell>
          <cell r="I350" t="str">
            <v>Liter</v>
          </cell>
        </row>
        <row r="351">
          <cell r="A351" t="str">
            <v xml:space="preserve">       7.</v>
          </cell>
          <cell r="C351" t="str">
            <v>PPN diperhitungkan pada lembar Rekapitulasi</v>
          </cell>
        </row>
        <row r="352">
          <cell r="C352" t="str">
            <v>Biaya Pekerjaan</v>
          </cell>
        </row>
        <row r="366">
          <cell r="BO366" t="str">
            <v xml:space="preserve"> Alat Baru</v>
          </cell>
        </row>
        <row r="367">
          <cell r="BO367">
            <v>351000000</v>
          </cell>
        </row>
        <row r="386">
          <cell r="BO386" t="str">
            <v xml:space="preserve"> Alat Baru</v>
          </cell>
        </row>
        <row r="387">
          <cell r="BO387">
            <v>392000000</v>
          </cell>
        </row>
        <row r="406">
          <cell r="BO406" t="str">
            <v xml:space="preserve"> Alat Baru</v>
          </cell>
        </row>
        <row r="407">
          <cell r="BO407">
            <v>24960000</v>
          </cell>
        </row>
        <row r="414">
          <cell r="A414" t="str">
            <v>URAIAN ANALISA ALAT</v>
          </cell>
        </row>
        <row r="417">
          <cell r="A417" t="str">
            <v>No.</v>
          </cell>
          <cell r="C417" t="str">
            <v>U R A I A N</v>
          </cell>
          <cell r="G417" t="str">
            <v>KODE</v>
          </cell>
          <cell r="H417" t="str">
            <v>KOEF.</v>
          </cell>
          <cell r="I417" t="str">
            <v>SATUAN</v>
          </cell>
          <cell r="J417" t="str">
            <v>KET.</v>
          </cell>
        </row>
        <row r="420">
          <cell r="A420" t="str">
            <v>A.</v>
          </cell>
          <cell r="C420" t="str">
            <v>URAIAN PERALATAN</v>
          </cell>
        </row>
        <row r="421">
          <cell r="A421" t="str">
            <v xml:space="preserve">       1.</v>
          </cell>
          <cell r="C421" t="str">
            <v>Jenis Peralatan</v>
          </cell>
          <cell r="G421" t="str">
            <v>DUMP TRUCK 3-4 M3</v>
          </cell>
          <cell r="J421" t="str">
            <v>E08</v>
          </cell>
        </row>
        <row r="422">
          <cell r="A422" t="str">
            <v xml:space="preserve">       2.</v>
          </cell>
          <cell r="C422" t="str">
            <v>Tenaga</v>
          </cell>
          <cell r="G422" t="str">
            <v>Pw</v>
          </cell>
          <cell r="H422">
            <v>100</v>
          </cell>
          <cell r="I422" t="str">
            <v>HP</v>
          </cell>
        </row>
        <row r="423">
          <cell r="A423" t="str">
            <v xml:space="preserve">       3.</v>
          </cell>
          <cell r="C423" t="str">
            <v>Kapasitas</v>
          </cell>
          <cell r="G423" t="str">
            <v>Cp</v>
          </cell>
          <cell r="H423">
            <v>6</v>
          </cell>
          <cell r="I423" t="str">
            <v>Ton</v>
          </cell>
        </row>
        <row r="424">
          <cell r="A424" t="str">
            <v xml:space="preserve">       4.</v>
          </cell>
          <cell r="C424" t="str">
            <v>Alat Baru                :</v>
          </cell>
          <cell r="D424" t="str">
            <v xml:space="preserve">  a.  Umur Ekonomis</v>
          </cell>
          <cell r="G424" t="str">
            <v>A</v>
          </cell>
          <cell r="H424">
            <v>5</v>
          </cell>
          <cell r="I424" t="str">
            <v>Tahun</v>
          </cell>
        </row>
        <row r="425">
          <cell r="D425" t="str">
            <v xml:space="preserve">  b.  Jam Kerja Dalam 1 Tahun</v>
          </cell>
          <cell r="G425" t="str">
            <v>W</v>
          </cell>
          <cell r="H425">
            <v>2000</v>
          </cell>
          <cell r="I425" t="str">
            <v>Jam</v>
          </cell>
        </row>
        <row r="426">
          <cell r="D426" t="str">
            <v xml:space="preserve">  c.  Harga Alat</v>
          </cell>
          <cell r="G426" t="str">
            <v>B</v>
          </cell>
          <cell r="H426">
            <v>247000000</v>
          </cell>
          <cell r="I426" t="str">
            <v>Rupiah</v>
          </cell>
          <cell r="BO426" t="str">
            <v xml:space="preserve"> Alat Baru</v>
          </cell>
        </row>
        <row r="427">
          <cell r="A427" t="str">
            <v xml:space="preserve">       5.</v>
          </cell>
          <cell r="C427" t="str">
            <v>Alat Yang Dipakai  :</v>
          </cell>
          <cell r="D427" t="str">
            <v xml:space="preserve">  a.  Umur Ekonomis</v>
          </cell>
          <cell r="G427" t="str">
            <v>A'</v>
          </cell>
          <cell r="H427">
            <v>5</v>
          </cell>
          <cell r="I427" t="str">
            <v>Tahun</v>
          </cell>
          <cell r="J427" t="str">
            <v xml:space="preserve"> Alat Baru</v>
          </cell>
          <cell r="BO427">
            <v>819000000</v>
          </cell>
        </row>
        <row r="428">
          <cell r="D428" t="str">
            <v xml:space="preserve">  b.  Jam Kerja Dalam 1 Tahun </v>
          </cell>
          <cell r="G428" t="str">
            <v>W'</v>
          </cell>
          <cell r="H428">
            <v>2000</v>
          </cell>
          <cell r="I428" t="str">
            <v>Jam</v>
          </cell>
          <cell r="J428" t="str">
            <v xml:space="preserve"> Alat Baru</v>
          </cell>
        </row>
        <row r="429">
          <cell r="D429" t="str">
            <v xml:space="preserve">  c.  Harga Alat   (*)</v>
          </cell>
          <cell r="G429" t="str">
            <v>B'</v>
          </cell>
          <cell r="H429">
            <v>247000000</v>
          </cell>
          <cell r="I429" t="str">
            <v>Rupiah</v>
          </cell>
          <cell r="J429" t="str">
            <v xml:space="preserve"> Alat Baru</v>
          </cell>
        </row>
        <row r="431">
          <cell r="A431" t="str">
            <v>B.</v>
          </cell>
          <cell r="C431" t="str">
            <v>BIAYA PASTI PER JAM KERJA</v>
          </cell>
        </row>
        <row r="432">
          <cell r="A432" t="str">
            <v xml:space="preserve">       1.</v>
          </cell>
          <cell r="C432" t="str">
            <v>Nilai Sisa Alat</v>
          </cell>
          <cell r="D432" t="str">
            <v>=  10 % x B</v>
          </cell>
          <cell r="G432" t="str">
            <v>C</v>
          </cell>
          <cell r="H432">
            <v>24700000</v>
          </cell>
          <cell r="I432" t="str">
            <v>Rupiah</v>
          </cell>
        </row>
        <row r="434">
          <cell r="A434" t="str">
            <v xml:space="preserve">       2.</v>
          </cell>
          <cell r="C434" t="str">
            <v>Faktor Angsuran Modal    =</v>
          </cell>
          <cell r="E434" t="str">
            <v>i x (1 + i)^A'</v>
          </cell>
          <cell r="G434" t="str">
            <v>D</v>
          </cell>
          <cell r="H434">
            <v>0.33437970328961514</v>
          </cell>
          <cell r="I434" t="str">
            <v>-</v>
          </cell>
        </row>
        <row r="435">
          <cell r="E435" t="str">
            <v>(1 + i)^A' - 1</v>
          </cell>
        </row>
        <row r="436">
          <cell r="A436" t="str">
            <v xml:space="preserve">       3.</v>
          </cell>
          <cell r="C436" t="str">
            <v>Biaya Pasti per Jam  :</v>
          </cell>
        </row>
        <row r="437">
          <cell r="C437" t="str">
            <v>a.  Biaya Pengembalian Modal  =</v>
          </cell>
          <cell r="E437" t="str">
            <v>( B' - C ) x D</v>
          </cell>
          <cell r="G437" t="str">
            <v>E</v>
          </cell>
          <cell r="H437">
            <v>37166.304020640724</v>
          </cell>
          <cell r="I437" t="str">
            <v>Rupiah</v>
          </cell>
        </row>
        <row r="438">
          <cell r="E438" t="str">
            <v>W'</v>
          </cell>
        </row>
        <row r="440">
          <cell r="C440" t="str">
            <v>b.  Asuransi, dll =</v>
          </cell>
          <cell r="D440">
            <v>2E-3</v>
          </cell>
          <cell r="E440" t="str">
            <v xml:space="preserve">  x   B'</v>
          </cell>
          <cell r="G440" t="str">
            <v>F</v>
          </cell>
          <cell r="H440">
            <v>247</v>
          </cell>
          <cell r="I440" t="str">
            <v>Rupiah</v>
          </cell>
        </row>
        <row r="441">
          <cell r="E441" t="str">
            <v>W'</v>
          </cell>
        </row>
        <row r="443">
          <cell r="C443" t="str">
            <v>Biaya Pasti per Jam             =</v>
          </cell>
          <cell r="E443" t="str">
            <v>( E + F )</v>
          </cell>
          <cell r="G443" t="str">
            <v>G</v>
          </cell>
          <cell r="H443">
            <v>37413.304020640724</v>
          </cell>
          <cell r="I443" t="str">
            <v>Rupiah</v>
          </cell>
        </row>
        <row r="445">
          <cell r="A445" t="str">
            <v>C.</v>
          </cell>
          <cell r="C445" t="str">
            <v>BIAYA OPERASI PER JAM KERJA</v>
          </cell>
        </row>
        <row r="446">
          <cell r="BO446" t="str">
            <v xml:space="preserve"> Alat Baru</v>
          </cell>
        </row>
        <row r="447">
          <cell r="A447" t="str">
            <v xml:space="preserve">       1.</v>
          </cell>
          <cell r="C447" t="str">
            <v xml:space="preserve">Bahan Bakar  =  (0.125-0.175 Ltr/HP/Jam)   x Pw x Ms </v>
          </cell>
          <cell r="G447" t="str">
            <v>H</v>
          </cell>
          <cell r="H447">
            <v>53750</v>
          </cell>
          <cell r="I447" t="str">
            <v>Rupiah</v>
          </cell>
          <cell r="BO447">
            <v>23400000</v>
          </cell>
        </row>
        <row r="449">
          <cell r="A449" t="str">
            <v xml:space="preserve">       2.</v>
          </cell>
          <cell r="C449" t="str">
            <v>Pelumas         =  (0.01-0.02 Ltr/HP/Jam) x Pw x Mp</v>
          </cell>
          <cell r="G449" t="str">
            <v>I</v>
          </cell>
          <cell r="H449">
            <v>30000</v>
          </cell>
          <cell r="I449" t="str">
            <v>Rupiah</v>
          </cell>
        </row>
        <row r="451">
          <cell r="A451" t="str">
            <v xml:space="preserve">       3.</v>
          </cell>
          <cell r="C451" t="str">
            <v>Perawatan dan</v>
          </cell>
          <cell r="D451" t="str">
            <v>(12,5 % - 17,5 %)  x  B'</v>
          </cell>
          <cell r="G451" t="str">
            <v>K</v>
          </cell>
          <cell r="H451">
            <v>15437.5</v>
          </cell>
          <cell r="I451" t="str">
            <v>Rupiah</v>
          </cell>
        </row>
        <row r="452">
          <cell r="C452" t="str">
            <v xml:space="preserve">        perbaikan    =</v>
          </cell>
          <cell r="D452" t="str">
            <v>W'</v>
          </cell>
        </row>
        <row r="454">
          <cell r="A454" t="str">
            <v xml:space="preserve">       4.</v>
          </cell>
          <cell r="C454" t="str">
            <v>Operator</v>
          </cell>
          <cell r="D454" t="str">
            <v>=   ( 1  Orang / Jam )  x  U1</v>
          </cell>
          <cell r="G454" t="str">
            <v>L</v>
          </cell>
          <cell r="H454">
            <v>10714.285714285714</v>
          </cell>
          <cell r="I454" t="str">
            <v>Rupiah</v>
          </cell>
        </row>
        <row r="455">
          <cell r="A455" t="str">
            <v xml:space="preserve">       5.</v>
          </cell>
          <cell r="C455" t="str">
            <v>Pembantu Operator</v>
          </cell>
          <cell r="D455" t="str">
            <v>=   ( 1  Orang / Jam )  x  U2</v>
          </cell>
          <cell r="G455" t="str">
            <v>M</v>
          </cell>
          <cell r="H455">
            <v>4000</v>
          </cell>
          <cell r="I455" t="str">
            <v>Rupiah</v>
          </cell>
        </row>
        <row r="457">
          <cell r="C457" t="str">
            <v>Biaya Operasi per Jam        =</v>
          </cell>
          <cell r="E457" t="str">
            <v>(H+I+K+L+M)</v>
          </cell>
          <cell r="G457" t="str">
            <v>P</v>
          </cell>
          <cell r="H457">
            <v>113901.78571428571</v>
          </cell>
          <cell r="I457" t="str">
            <v>Rupiah</v>
          </cell>
        </row>
        <row r="459">
          <cell r="A459" t="str">
            <v>D.</v>
          </cell>
          <cell r="C459" t="str">
            <v>TOTAL BIAYA SEWA ALAT / JAM   =   ( G + P ) x 0,9</v>
          </cell>
          <cell r="G459" t="str">
            <v>S</v>
          </cell>
          <cell r="H459">
            <v>136183.58076143381</v>
          </cell>
          <cell r="I459" t="str">
            <v>Rupiah</v>
          </cell>
        </row>
        <row r="462">
          <cell r="A462" t="str">
            <v>E.</v>
          </cell>
          <cell r="C462" t="str">
            <v>LAIN - LAIN</v>
          </cell>
        </row>
        <row r="463">
          <cell r="A463" t="str">
            <v xml:space="preserve">       1.</v>
          </cell>
          <cell r="C463" t="str">
            <v>Tingkat Suku Bunga</v>
          </cell>
          <cell r="G463" t="str">
            <v>i</v>
          </cell>
          <cell r="H463">
            <v>20</v>
          </cell>
          <cell r="I463" t="str">
            <v>% / Tahun</v>
          </cell>
        </row>
        <row r="464">
          <cell r="A464" t="str">
            <v xml:space="preserve">       2.</v>
          </cell>
          <cell r="C464" t="str">
            <v>Upah Operator / Sopir / Mekanik</v>
          </cell>
          <cell r="G464" t="str">
            <v>U1</v>
          </cell>
          <cell r="H464">
            <v>10714.285714285714</v>
          </cell>
          <cell r="I464" t="str">
            <v>Rp./Jam</v>
          </cell>
        </row>
        <row r="465">
          <cell r="A465" t="str">
            <v xml:space="preserve">       3.</v>
          </cell>
          <cell r="C465" t="str">
            <v>Upah Pembantu Operator / Pmb.Sopir / Pmb.Mekanik</v>
          </cell>
          <cell r="G465" t="str">
            <v>U2</v>
          </cell>
          <cell r="H465">
            <v>4000</v>
          </cell>
          <cell r="I465" t="str">
            <v>Rp./Jam</v>
          </cell>
        </row>
        <row r="466">
          <cell r="A466" t="str">
            <v xml:space="preserve">       4.</v>
          </cell>
          <cell r="C466" t="str">
            <v>Bahan Bakar Bensin</v>
          </cell>
          <cell r="G466" t="str">
            <v>Mb</v>
          </cell>
          <cell r="H466">
            <v>4500</v>
          </cell>
          <cell r="I466" t="str">
            <v>Liter</v>
          </cell>
          <cell r="BO466" t="str">
            <v xml:space="preserve"> Alat Baru</v>
          </cell>
        </row>
        <row r="467">
          <cell r="A467" t="str">
            <v xml:space="preserve">       5.</v>
          </cell>
          <cell r="C467" t="str">
            <v>Bahan Bakar Solar</v>
          </cell>
          <cell r="G467" t="str">
            <v>Ms</v>
          </cell>
          <cell r="H467">
            <v>4300</v>
          </cell>
          <cell r="I467" t="str">
            <v>Liter</v>
          </cell>
          <cell r="BO467">
            <v>171600000</v>
          </cell>
        </row>
        <row r="468">
          <cell r="A468" t="str">
            <v xml:space="preserve">       6.</v>
          </cell>
          <cell r="C468" t="str">
            <v>Minyak Pelumas</v>
          </cell>
          <cell r="G468" t="str">
            <v>Mp</v>
          </cell>
          <cell r="H468">
            <v>30000</v>
          </cell>
          <cell r="I468" t="str">
            <v>Liter</v>
          </cell>
        </row>
        <row r="469">
          <cell r="A469" t="str">
            <v xml:space="preserve">       7.</v>
          </cell>
          <cell r="C469" t="str">
            <v>PPN diperhitungkan pada lembar Rekapitulasi</v>
          </cell>
        </row>
        <row r="470">
          <cell r="C470" t="str">
            <v>Biaya Pekerjaan</v>
          </cell>
        </row>
        <row r="473">
          <cell r="A473" t="str">
            <v>URAIAN ANALISA ALAT</v>
          </cell>
        </row>
        <row r="476">
          <cell r="A476" t="str">
            <v>No.</v>
          </cell>
          <cell r="C476" t="str">
            <v>U R A I A N</v>
          </cell>
          <cell r="G476" t="str">
            <v>KODE</v>
          </cell>
          <cell r="H476" t="str">
            <v>KOEF.</v>
          </cell>
          <cell r="I476" t="str">
            <v>SATUAN</v>
          </cell>
          <cell r="J476" t="str">
            <v>KET.</v>
          </cell>
        </row>
        <row r="479">
          <cell r="A479" t="str">
            <v>A.</v>
          </cell>
          <cell r="C479" t="str">
            <v>URAIAN PERALATAN</v>
          </cell>
        </row>
        <row r="480">
          <cell r="A480" t="str">
            <v xml:space="preserve">       1.</v>
          </cell>
          <cell r="C480" t="str">
            <v>Jenis Peralatan</v>
          </cell>
          <cell r="G480" t="str">
            <v>DUMP TRUCK</v>
          </cell>
          <cell r="J480" t="str">
            <v>E09</v>
          </cell>
        </row>
        <row r="481">
          <cell r="A481" t="str">
            <v xml:space="preserve">       2.</v>
          </cell>
          <cell r="C481" t="str">
            <v>Tenaga</v>
          </cell>
          <cell r="G481" t="str">
            <v>Pw</v>
          </cell>
          <cell r="H481">
            <v>125</v>
          </cell>
          <cell r="I481" t="str">
            <v>HP</v>
          </cell>
        </row>
        <row r="482">
          <cell r="A482" t="str">
            <v xml:space="preserve">       3.</v>
          </cell>
          <cell r="C482" t="str">
            <v>Kapasitas</v>
          </cell>
          <cell r="G482" t="str">
            <v>Cp</v>
          </cell>
          <cell r="H482">
            <v>8</v>
          </cell>
          <cell r="I482" t="str">
            <v>Ton</v>
          </cell>
        </row>
        <row r="483">
          <cell r="A483" t="str">
            <v xml:space="preserve">       4.</v>
          </cell>
          <cell r="C483" t="str">
            <v>Alat Baru                :</v>
          </cell>
          <cell r="D483" t="str">
            <v xml:space="preserve">  a.  Umur Ekonomis</v>
          </cell>
          <cell r="G483" t="str">
            <v>A</v>
          </cell>
          <cell r="H483">
            <v>5</v>
          </cell>
          <cell r="I483" t="str">
            <v>Tahun</v>
          </cell>
        </row>
        <row r="484">
          <cell r="D484" t="str">
            <v xml:space="preserve">  b.  Jam Kerja Dalam 1 Tahun</v>
          </cell>
          <cell r="G484" t="str">
            <v>W</v>
          </cell>
          <cell r="H484">
            <v>2000</v>
          </cell>
          <cell r="I484" t="str">
            <v>Jam</v>
          </cell>
        </row>
        <row r="485">
          <cell r="D485" t="str">
            <v xml:space="preserve">  c.  Harga Alat</v>
          </cell>
          <cell r="G485" t="str">
            <v>B</v>
          </cell>
          <cell r="H485">
            <v>390000000</v>
          </cell>
          <cell r="I485" t="str">
            <v>Rupiah</v>
          </cell>
        </row>
        <row r="486">
          <cell r="A486" t="str">
            <v xml:space="preserve">       5.</v>
          </cell>
          <cell r="C486" t="str">
            <v>Alat Yang Dipakai  :</v>
          </cell>
          <cell r="D486" t="str">
            <v xml:space="preserve">  a.  Umur Ekonomis</v>
          </cell>
          <cell r="G486" t="str">
            <v>A'</v>
          </cell>
          <cell r="H486">
            <v>5</v>
          </cell>
          <cell r="I486" t="str">
            <v>Tahun</v>
          </cell>
          <cell r="J486" t="str">
            <v xml:space="preserve"> Alat Baru</v>
          </cell>
          <cell r="BO486" t="str">
            <v xml:space="preserve"> Alat Baru</v>
          </cell>
        </row>
        <row r="487">
          <cell r="D487" t="str">
            <v xml:space="preserve">  b.  Jam Kerja Dalam 1 Tahun </v>
          </cell>
          <cell r="G487" t="str">
            <v>W'</v>
          </cell>
          <cell r="H487">
            <v>2000</v>
          </cell>
          <cell r="I487" t="str">
            <v>Jam</v>
          </cell>
          <cell r="J487" t="str">
            <v xml:space="preserve"> Alat Baru</v>
          </cell>
          <cell r="BO487">
            <v>91000000</v>
          </cell>
        </row>
        <row r="488">
          <cell r="D488" t="str">
            <v xml:space="preserve">  c.  Harga Alat   (*)</v>
          </cell>
          <cell r="G488" t="str">
            <v>B'</v>
          </cell>
          <cell r="H488">
            <v>390000000</v>
          </cell>
          <cell r="I488" t="str">
            <v>Rupiah</v>
          </cell>
          <cell r="J488" t="str">
            <v xml:space="preserve"> Alat Baru</v>
          </cell>
        </row>
        <row r="490">
          <cell r="A490" t="str">
            <v>B.</v>
          </cell>
          <cell r="C490" t="str">
            <v>BIAYA PASTI PER JAM KERJA</v>
          </cell>
        </row>
        <row r="491">
          <cell r="A491" t="str">
            <v xml:space="preserve">       1.</v>
          </cell>
          <cell r="C491" t="str">
            <v>Nilai Sisa Alat</v>
          </cell>
          <cell r="D491" t="str">
            <v>=  10 % x B</v>
          </cell>
          <cell r="G491" t="str">
            <v>C</v>
          </cell>
          <cell r="H491">
            <v>39000000</v>
          </cell>
          <cell r="I491" t="str">
            <v>Rupiah</v>
          </cell>
        </row>
        <row r="493">
          <cell r="A493" t="str">
            <v xml:space="preserve">       2.</v>
          </cell>
          <cell r="C493" t="str">
            <v>Faktor Angsuran Modal    =</v>
          </cell>
          <cell r="E493" t="str">
            <v>i x (1 + i)^A'</v>
          </cell>
          <cell r="G493" t="str">
            <v>D</v>
          </cell>
          <cell r="H493">
            <v>0.33437970328961514</v>
          </cell>
          <cell r="I493" t="str">
            <v>-</v>
          </cell>
        </row>
        <row r="494">
          <cell r="E494" t="str">
            <v>(1 + i)^A' - 1</v>
          </cell>
        </row>
        <row r="495">
          <cell r="A495" t="str">
            <v xml:space="preserve">       3.</v>
          </cell>
          <cell r="C495" t="str">
            <v>Biaya Pasti per Jam  :</v>
          </cell>
        </row>
        <row r="496">
          <cell r="C496" t="str">
            <v>a.  Biaya Pengembalian Modal  =</v>
          </cell>
          <cell r="E496" t="str">
            <v>( B' - C ) x D</v>
          </cell>
          <cell r="G496" t="str">
            <v>E</v>
          </cell>
          <cell r="H496">
            <v>58683.637927327451</v>
          </cell>
          <cell r="I496" t="str">
            <v>Rupiah</v>
          </cell>
        </row>
        <row r="497">
          <cell r="E497" t="str">
            <v>W'</v>
          </cell>
        </row>
        <row r="499">
          <cell r="C499" t="str">
            <v>b.  Asuransi, dll =</v>
          </cell>
          <cell r="D499">
            <v>2E-3</v>
          </cell>
          <cell r="E499" t="str">
            <v xml:space="preserve">  x   B'</v>
          </cell>
          <cell r="G499" t="str">
            <v>F</v>
          </cell>
          <cell r="H499">
            <v>390</v>
          </cell>
          <cell r="I499" t="str">
            <v>Rupiah</v>
          </cell>
        </row>
        <row r="500">
          <cell r="E500" t="str">
            <v>W'</v>
          </cell>
        </row>
        <row r="502">
          <cell r="C502" t="str">
            <v>Biaya Pasti per Jam             =</v>
          </cell>
          <cell r="E502" t="str">
            <v>( E + F )</v>
          </cell>
          <cell r="G502" t="str">
            <v>G</v>
          </cell>
          <cell r="H502">
            <v>59073.637927327451</v>
          </cell>
          <cell r="I502" t="str">
            <v>Rupiah</v>
          </cell>
        </row>
        <row r="504">
          <cell r="A504" t="str">
            <v>C.</v>
          </cell>
          <cell r="C504" t="str">
            <v>BIAYA OPERASI PER JAM KERJA</v>
          </cell>
        </row>
        <row r="506">
          <cell r="A506" t="str">
            <v xml:space="preserve">       1.</v>
          </cell>
          <cell r="C506" t="str">
            <v xml:space="preserve">Bahan Bakar  =  (0.125-0.175 Ltr/HP/Jam)   x Pw x Ms </v>
          </cell>
          <cell r="G506" t="str">
            <v>H</v>
          </cell>
          <cell r="H506">
            <v>67187.5</v>
          </cell>
          <cell r="I506" t="str">
            <v>Rupiah</v>
          </cell>
          <cell r="BO506" t="str">
            <v xml:space="preserve"> Alat Baru</v>
          </cell>
        </row>
        <row r="507">
          <cell r="BO507">
            <v>34450000</v>
          </cell>
        </row>
        <row r="508">
          <cell r="A508" t="str">
            <v xml:space="preserve">       2.</v>
          </cell>
          <cell r="C508" t="str">
            <v>Pelumas         =  (0.01-0.02 Ltr/HP/Jam) x Pw x Mp</v>
          </cell>
          <cell r="G508" t="str">
            <v>I</v>
          </cell>
          <cell r="H508">
            <v>37500</v>
          </cell>
          <cell r="I508" t="str">
            <v>Rupiah</v>
          </cell>
        </row>
        <row r="510">
          <cell r="A510" t="str">
            <v xml:space="preserve">       3.</v>
          </cell>
          <cell r="C510" t="str">
            <v>Perawatan dan</v>
          </cell>
          <cell r="D510" t="str">
            <v>(12,5 % - 17,5 %)  x  B'</v>
          </cell>
          <cell r="G510" t="str">
            <v>K</v>
          </cell>
          <cell r="H510">
            <v>24375</v>
          </cell>
          <cell r="I510" t="str">
            <v>Rupiah</v>
          </cell>
        </row>
        <row r="511">
          <cell r="C511" t="str">
            <v xml:space="preserve">        perbaikan    =</v>
          </cell>
          <cell r="D511" t="str">
            <v>W'</v>
          </cell>
        </row>
        <row r="513">
          <cell r="A513" t="str">
            <v xml:space="preserve">       4.</v>
          </cell>
          <cell r="C513" t="str">
            <v>Operator</v>
          </cell>
          <cell r="D513" t="str">
            <v>=   ( 1  Orang / Jam )  x  U1</v>
          </cell>
          <cell r="G513" t="str">
            <v>L</v>
          </cell>
          <cell r="H513">
            <v>10714.285714285714</v>
          </cell>
          <cell r="I513" t="str">
            <v>Rupiah</v>
          </cell>
        </row>
        <row r="514">
          <cell r="A514" t="str">
            <v xml:space="preserve">       5.</v>
          </cell>
          <cell r="C514" t="str">
            <v>Pembantu Operator</v>
          </cell>
          <cell r="D514" t="str">
            <v>=   ( 1  Orang / Jam )  x  U2</v>
          </cell>
          <cell r="G514" t="str">
            <v>M</v>
          </cell>
          <cell r="H514">
            <v>4000</v>
          </cell>
          <cell r="I514" t="str">
            <v>Rupiah</v>
          </cell>
        </row>
        <row r="516">
          <cell r="C516" t="str">
            <v>Biaya Operasi per Jam        =</v>
          </cell>
          <cell r="E516" t="str">
            <v>(H+I+K+L+M)</v>
          </cell>
          <cell r="G516" t="str">
            <v>P</v>
          </cell>
          <cell r="H516">
            <v>143776.78571428571</v>
          </cell>
          <cell r="I516" t="str">
            <v>Rupiah</v>
          </cell>
        </row>
        <row r="518">
          <cell r="A518" t="str">
            <v>D.</v>
          </cell>
          <cell r="C518" t="str">
            <v>TOTAL BIAYA SEWA ALAT / JAM   =   ( G + P ) x 0,9</v>
          </cell>
          <cell r="G518" t="str">
            <v>S</v>
          </cell>
          <cell r="H518">
            <v>182565.38127745184</v>
          </cell>
          <cell r="I518" t="str">
            <v>Rupiah</v>
          </cell>
        </row>
        <row r="521">
          <cell r="A521" t="str">
            <v>E.</v>
          </cell>
          <cell r="C521" t="str">
            <v>LAIN - LAIN</v>
          </cell>
        </row>
        <row r="522">
          <cell r="A522" t="str">
            <v xml:space="preserve">       1.</v>
          </cell>
          <cell r="C522" t="str">
            <v>Tingkat Suku Bunga</v>
          </cell>
          <cell r="G522" t="str">
            <v>i</v>
          </cell>
          <cell r="H522">
            <v>20</v>
          </cell>
          <cell r="I522" t="str">
            <v>% / Tahun</v>
          </cell>
        </row>
        <row r="523">
          <cell r="A523" t="str">
            <v xml:space="preserve">       2.</v>
          </cell>
          <cell r="C523" t="str">
            <v>Upah Operator / Sopir / Mekanik</v>
          </cell>
          <cell r="G523" t="str">
            <v>U1</v>
          </cell>
          <cell r="H523">
            <v>10714.285714285714</v>
          </cell>
          <cell r="I523" t="str">
            <v>Rp./Jam</v>
          </cell>
        </row>
        <row r="524">
          <cell r="A524" t="str">
            <v xml:space="preserve">       3.</v>
          </cell>
          <cell r="C524" t="str">
            <v>Upah Pembantu Operator / Pmb.Sopir / Pmb.Mekanik</v>
          </cell>
          <cell r="G524" t="str">
            <v>U2</v>
          </cell>
          <cell r="H524">
            <v>4000</v>
          </cell>
          <cell r="I524" t="str">
            <v>Rp./Jam</v>
          </cell>
        </row>
        <row r="525">
          <cell r="A525" t="str">
            <v xml:space="preserve">       4.</v>
          </cell>
          <cell r="C525" t="str">
            <v>Bahan Bakar Bensin</v>
          </cell>
          <cell r="G525" t="str">
            <v>Mb</v>
          </cell>
          <cell r="H525">
            <v>4500</v>
          </cell>
          <cell r="I525" t="str">
            <v>Liter</v>
          </cell>
        </row>
        <row r="526">
          <cell r="A526" t="str">
            <v xml:space="preserve">       5.</v>
          </cell>
          <cell r="C526" t="str">
            <v>Bahan Bakar Solar</v>
          </cell>
          <cell r="G526" t="str">
            <v>Ms</v>
          </cell>
          <cell r="H526">
            <v>4300</v>
          </cell>
          <cell r="I526" t="str">
            <v>Liter</v>
          </cell>
          <cell r="BO526" t="str">
            <v xml:space="preserve"> Alat Baru</v>
          </cell>
        </row>
        <row r="527">
          <cell r="A527" t="str">
            <v xml:space="preserve">       6.</v>
          </cell>
          <cell r="C527" t="str">
            <v>Minyak Pelumas</v>
          </cell>
          <cell r="G527" t="str">
            <v>Mp</v>
          </cell>
          <cell r="H527">
            <v>30000</v>
          </cell>
          <cell r="I527" t="str">
            <v>Liter</v>
          </cell>
          <cell r="BO527">
            <v>34450000</v>
          </cell>
        </row>
        <row r="528">
          <cell r="A528" t="str">
            <v xml:space="preserve">       7.</v>
          </cell>
          <cell r="C528" t="str">
            <v>PPN diperhitungkan pada lembar Rekapitulasi</v>
          </cell>
        </row>
        <row r="529">
          <cell r="C529" t="str">
            <v>Biaya Pekerjaan</v>
          </cell>
        </row>
        <row r="532">
          <cell r="A532" t="str">
            <v>URAIAN ANALISA ALAT</v>
          </cell>
        </row>
        <row r="535">
          <cell r="A535" t="str">
            <v>No.</v>
          </cell>
          <cell r="C535" t="str">
            <v>U R A I A N</v>
          </cell>
          <cell r="G535" t="str">
            <v>KODE</v>
          </cell>
          <cell r="H535" t="str">
            <v>KOEF.</v>
          </cell>
          <cell r="I535" t="str">
            <v>SATUAN</v>
          </cell>
          <cell r="J535" t="str">
            <v>KET.</v>
          </cell>
        </row>
        <row r="538">
          <cell r="A538" t="str">
            <v>A.</v>
          </cell>
          <cell r="C538" t="str">
            <v>URAIAN PERALATAN</v>
          </cell>
        </row>
        <row r="539">
          <cell r="A539" t="str">
            <v xml:space="preserve">       1.</v>
          </cell>
          <cell r="C539" t="str">
            <v>Jenis Peralatan</v>
          </cell>
          <cell r="G539" t="str">
            <v>EXCAVATOR 80-140 HP</v>
          </cell>
          <cell r="J539" t="str">
            <v>E10</v>
          </cell>
        </row>
        <row r="540">
          <cell r="A540" t="str">
            <v xml:space="preserve">       2.</v>
          </cell>
          <cell r="C540" t="str">
            <v>Tenaga</v>
          </cell>
          <cell r="G540" t="str">
            <v>Pw</v>
          </cell>
          <cell r="H540">
            <v>80</v>
          </cell>
          <cell r="I540" t="str">
            <v>HP</v>
          </cell>
        </row>
        <row r="541">
          <cell r="A541" t="str">
            <v xml:space="preserve">       3.</v>
          </cell>
          <cell r="C541" t="str">
            <v>Kapasitas</v>
          </cell>
          <cell r="G541" t="str">
            <v>Cp</v>
          </cell>
          <cell r="H541">
            <v>0.5</v>
          </cell>
          <cell r="I541" t="str">
            <v>M3</v>
          </cell>
        </row>
        <row r="542">
          <cell r="A542" t="str">
            <v xml:space="preserve">       4.</v>
          </cell>
          <cell r="C542" t="str">
            <v>Alat Baru                :</v>
          </cell>
          <cell r="D542" t="str">
            <v xml:space="preserve">  a.  Umur Ekonomis</v>
          </cell>
          <cell r="G542" t="str">
            <v>A</v>
          </cell>
          <cell r="H542">
            <v>5</v>
          </cell>
          <cell r="I542" t="str">
            <v>Tahun</v>
          </cell>
        </row>
        <row r="543">
          <cell r="D543" t="str">
            <v xml:space="preserve">  b.  Jam Kerja Dalam 1 Tahun</v>
          </cell>
          <cell r="G543" t="str">
            <v>W</v>
          </cell>
          <cell r="H543">
            <v>2000</v>
          </cell>
          <cell r="I543" t="str">
            <v>Jam</v>
          </cell>
        </row>
        <row r="544">
          <cell r="D544" t="str">
            <v xml:space="preserve">  c.  Harga Alat</v>
          </cell>
          <cell r="G544" t="str">
            <v>B</v>
          </cell>
          <cell r="H544">
            <v>910000000</v>
          </cell>
          <cell r="I544" t="str">
            <v>Rupiah</v>
          </cell>
        </row>
        <row r="545">
          <cell r="A545" t="str">
            <v xml:space="preserve">       5.</v>
          </cell>
          <cell r="C545" t="str">
            <v>Alat Yang Dipakai  :</v>
          </cell>
          <cell r="D545" t="str">
            <v xml:space="preserve">  a.  Umur Ekonomis</v>
          </cell>
          <cell r="G545" t="str">
            <v>A'</v>
          </cell>
          <cell r="H545">
            <v>5</v>
          </cell>
          <cell r="I545" t="str">
            <v>Tahun</v>
          </cell>
          <cell r="J545" t="str">
            <v xml:space="preserve"> Alat Baru</v>
          </cell>
        </row>
        <row r="546">
          <cell r="D546" t="str">
            <v xml:space="preserve">  b.  Jam Kerja Dalam 1 Tahun </v>
          </cell>
          <cell r="G546" t="str">
            <v>W'</v>
          </cell>
          <cell r="H546">
            <v>2000</v>
          </cell>
          <cell r="I546" t="str">
            <v>Jam</v>
          </cell>
          <cell r="J546" t="str">
            <v xml:space="preserve"> Alat Baru</v>
          </cell>
          <cell r="BO546" t="str">
            <v xml:space="preserve"> Alat Baru</v>
          </cell>
        </row>
        <row r="547">
          <cell r="D547" t="str">
            <v xml:space="preserve">  c.  Harga Alat   (*)</v>
          </cell>
          <cell r="G547" t="str">
            <v>B'</v>
          </cell>
          <cell r="H547">
            <v>910000000</v>
          </cell>
          <cell r="I547" t="str">
            <v>Rupiah</v>
          </cell>
          <cell r="J547" t="str">
            <v xml:space="preserve"> Alat Baru</v>
          </cell>
          <cell r="BO547">
            <v>145000000</v>
          </cell>
        </row>
        <row r="549">
          <cell r="A549" t="str">
            <v>B.</v>
          </cell>
          <cell r="C549" t="str">
            <v>BIAYA PASTI PER JAM KERJA</v>
          </cell>
        </row>
        <row r="550">
          <cell r="A550" t="str">
            <v xml:space="preserve">       1.</v>
          </cell>
          <cell r="C550" t="str">
            <v>Nilai Sisa Alat</v>
          </cell>
          <cell r="D550" t="str">
            <v>=  10 % x B</v>
          </cell>
          <cell r="G550" t="str">
            <v>C</v>
          </cell>
          <cell r="H550">
            <v>91000000</v>
          </cell>
          <cell r="I550" t="str">
            <v>Rupiah</v>
          </cell>
        </row>
        <row r="552">
          <cell r="A552" t="str">
            <v xml:space="preserve">       2.</v>
          </cell>
          <cell r="C552" t="str">
            <v>Faktor Angsuran Modal    =</v>
          </cell>
          <cell r="E552" t="str">
            <v>i x (1 + i)^A'</v>
          </cell>
          <cell r="G552" t="str">
            <v>D</v>
          </cell>
          <cell r="H552">
            <v>0.33437970328961514</v>
          </cell>
          <cell r="I552" t="str">
            <v>-</v>
          </cell>
        </row>
        <row r="553">
          <cell r="E553" t="str">
            <v>(1 + i)^A' - 1</v>
          </cell>
        </row>
        <row r="554">
          <cell r="A554" t="str">
            <v xml:space="preserve">       3.</v>
          </cell>
          <cell r="C554" t="str">
            <v>Biaya Pasti per Jam  :</v>
          </cell>
        </row>
        <row r="555">
          <cell r="C555" t="str">
            <v>a.  Biaya Pengembalian Modal  =</v>
          </cell>
          <cell r="E555" t="str">
            <v>( B' - C ) x D</v>
          </cell>
          <cell r="G555" t="str">
            <v>E</v>
          </cell>
          <cell r="H555">
            <v>136928.48849709739</v>
          </cell>
          <cell r="I555" t="str">
            <v>Rupiah</v>
          </cell>
        </row>
        <row r="556">
          <cell r="E556" t="str">
            <v>W'</v>
          </cell>
        </row>
        <row r="558">
          <cell r="C558" t="str">
            <v>b.  Asuransi, dll =</v>
          </cell>
          <cell r="D558">
            <v>2E-3</v>
          </cell>
          <cell r="E558" t="str">
            <v xml:space="preserve">  x   B'</v>
          </cell>
          <cell r="G558" t="str">
            <v>F</v>
          </cell>
          <cell r="H558">
            <v>910</v>
          </cell>
          <cell r="I558" t="str">
            <v>Rupiah</v>
          </cell>
        </row>
        <row r="559">
          <cell r="E559" t="str">
            <v>W'</v>
          </cell>
        </row>
        <row r="561">
          <cell r="C561" t="str">
            <v>Biaya Pasti per Jam             =</v>
          </cell>
          <cell r="E561" t="str">
            <v>( E + F )</v>
          </cell>
          <cell r="G561" t="str">
            <v>G</v>
          </cell>
          <cell r="H561">
            <v>137838.48849709739</v>
          </cell>
          <cell r="I561" t="str">
            <v>Rupiah</v>
          </cell>
        </row>
        <row r="563">
          <cell r="A563" t="str">
            <v>C.</v>
          </cell>
          <cell r="C563" t="str">
            <v>BIAYA OPERASI PER JAM KERJA</v>
          </cell>
        </row>
        <row r="565">
          <cell r="A565" t="str">
            <v xml:space="preserve">       1.</v>
          </cell>
          <cell r="C565" t="str">
            <v xml:space="preserve">Bahan Bakar  =  (0.125-0.175 Ltr/HP/Jam)   x Pw x Ms </v>
          </cell>
          <cell r="G565" t="str">
            <v>H</v>
          </cell>
          <cell r="H565">
            <v>43000</v>
          </cell>
          <cell r="I565" t="str">
            <v>Rupiah</v>
          </cell>
        </row>
        <row r="566">
          <cell r="BO566" t="str">
            <v xml:space="preserve"> Alat Baru</v>
          </cell>
        </row>
        <row r="567">
          <cell r="A567" t="str">
            <v xml:space="preserve">       2.</v>
          </cell>
          <cell r="C567" t="str">
            <v>Pelumas         =  (0.01-0.02 Ltr/HP/Jam) x Pw x Mp</v>
          </cell>
          <cell r="G567" t="str">
            <v>I</v>
          </cell>
          <cell r="H567">
            <v>24000</v>
          </cell>
          <cell r="I567" t="str">
            <v>Rupiah</v>
          </cell>
          <cell r="BO567">
            <v>208000000</v>
          </cell>
        </row>
        <row r="569">
          <cell r="A569" t="str">
            <v xml:space="preserve">       3.</v>
          </cell>
          <cell r="C569" t="str">
            <v>Perawatan dan</v>
          </cell>
          <cell r="D569" t="str">
            <v>(12,5 % - 17,5 %)  x  B'</v>
          </cell>
          <cell r="G569" t="str">
            <v>K</v>
          </cell>
          <cell r="H569">
            <v>56875</v>
          </cell>
          <cell r="I569" t="str">
            <v>Rupiah</v>
          </cell>
        </row>
        <row r="570">
          <cell r="C570" t="str">
            <v xml:space="preserve">        perbaikan    =</v>
          </cell>
          <cell r="D570" t="str">
            <v>W'</v>
          </cell>
        </row>
        <row r="572">
          <cell r="A572" t="str">
            <v xml:space="preserve">       4.</v>
          </cell>
          <cell r="C572" t="str">
            <v>Operator</v>
          </cell>
          <cell r="D572" t="str">
            <v>=   ( 1  Orang / Jam )  x  U1</v>
          </cell>
          <cell r="G572" t="str">
            <v>L</v>
          </cell>
          <cell r="H572">
            <v>10714.285714285714</v>
          </cell>
          <cell r="I572" t="str">
            <v>Rupiah</v>
          </cell>
        </row>
        <row r="573">
          <cell r="A573" t="str">
            <v xml:space="preserve">       5.</v>
          </cell>
          <cell r="C573" t="str">
            <v>Pembantu Operator</v>
          </cell>
          <cell r="D573" t="str">
            <v>=   ( 1  Orang / Jam )  x  U2</v>
          </cell>
          <cell r="G573" t="str">
            <v>M</v>
          </cell>
          <cell r="H573">
            <v>4000</v>
          </cell>
          <cell r="I573" t="str">
            <v>Rupiah</v>
          </cell>
        </row>
        <row r="575">
          <cell r="C575" t="str">
            <v>Biaya Operasi per Jam        =</v>
          </cell>
          <cell r="E575" t="str">
            <v>(H+I+K+L+M)</v>
          </cell>
          <cell r="G575" t="str">
            <v>P</v>
          </cell>
          <cell r="H575">
            <v>138589.28571428571</v>
          </cell>
          <cell r="I575" t="str">
            <v>Rupiah</v>
          </cell>
        </row>
        <row r="577">
          <cell r="A577" t="str">
            <v>D.</v>
          </cell>
          <cell r="C577" t="str">
            <v>TOTAL BIAYA SEWA ALAT / JAM   =   ( G + P ) x 0,9</v>
          </cell>
          <cell r="G577" t="str">
            <v>S</v>
          </cell>
          <cell r="H577">
            <v>248784.99679024477</v>
          </cell>
          <cell r="I577" t="str">
            <v>Rupiah</v>
          </cell>
        </row>
        <row r="580">
          <cell r="A580" t="str">
            <v>E.</v>
          </cell>
          <cell r="C580" t="str">
            <v>LAIN - LAIN</v>
          </cell>
        </row>
        <row r="581">
          <cell r="A581" t="str">
            <v xml:space="preserve">       1.</v>
          </cell>
          <cell r="C581" t="str">
            <v>Tingkat Suku Bunga</v>
          </cell>
          <cell r="G581" t="str">
            <v>i</v>
          </cell>
          <cell r="H581">
            <v>20</v>
          </cell>
          <cell r="I581" t="str">
            <v>% / Tahun</v>
          </cell>
        </row>
        <row r="582">
          <cell r="A582" t="str">
            <v xml:space="preserve">       2.</v>
          </cell>
          <cell r="C582" t="str">
            <v>Upah Operator / Sopir</v>
          </cell>
          <cell r="G582" t="str">
            <v>U1</v>
          </cell>
          <cell r="H582">
            <v>10714.285714285714</v>
          </cell>
          <cell r="I582" t="str">
            <v>Rp./Jam</v>
          </cell>
        </row>
        <row r="583">
          <cell r="A583" t="str">
            <v xml:space="preserve">       3.</v>
          </cell>
          <cell r="C583" t="str">
            <v>Upah Pembantu Operator / Pmb.Sopir</v>
          </cell>
          <cell r="G583" t="str">
            <v>U2</v>
          </cell>
          <cell r="H583">
            <v>4000</v>
          </cell>
          <cell r="I583" t="str">
            <v>Rp./Jam</v>
          </cell>
        </row>
        <row r="584">
          <cell r="A584" t="str">
            <v xml:space="preserve">       4.</v>
          </cell>
          <cell r="C584" t="str">
            <v>Bahan Bakar Bensin</v>
          </cell>
          <cell r="G584" t="str">
            <v>Mb</v>
          </cell>
          <cell r="H584">
            <v>4500</v>
          </cell>
          <cell r="I584" t="str">
            <v>Liter</v>
          </cell>
        </row>
        <row r="585">
          <cell r="A585" t="str">
            <v xml:space="preserve">       5.</v>
          </cell>
          <cell r="C585" t="str">
            <v>Bahan Bakar Solar</v>
          </cell>
          <cell r="G585" t="str">
            <v>Ms</v>
          </cell>
          <cell r="H585">
            <v>4300</v>
          </cell>
          <cell r="I585" t="str">
            <v>Liter</v>
          </cell>
        </row>
        <row r="586">
          <cell r="A586" t="str">
            <v xml:space="preserve">       6.</v>
          </cell>
          <cell r="C586" t="str">
            <v>Minyak Pelumas</v>
          </cell>
          <cell r="G586" t="str">
            <v>Mp</v>
          </cell>
          <cell r="H586">
            <v>30000</v>
          </cell>
          <cell r="I586" t="str">
            <v>Liter</v>
          </cell>
          <cell r="BO586" t="str">
            <v xml:space="preserve"> Alat Baru</v>
          </cell>
        </row>
        <row r="587">
          <cell r="A587" t="str">
            <v xml:space="preserve">       7.</v>
          </cell>
          <cell r="C587" t="str">
            <v>PPN diperhitungkan pada lembar Rekapitulasi</v>
          </cell>
          <cell r="BO587">
            <v>339000000</v>
          </cell>
        </row>
        <row r="588">
          <cell r="C588" t="str">
            <v>Biaya Pekerjaan</v>
          </cell>
        </row>
        <row r="591">
          <cell r="A591" t="str">
            <v>URAIAN ANALISA ALAT</v>
          </cell>
        </row>
        <row r="594">
          <cell r="A594" t="str">
            <v>No.</v>
          </cell>
          <cell r="C594" t="str">
            <v>U R A I A N</v>
          </cell>
          <cell r="G594" t="str">
            <v>KODE</v>
          </cell>
          <cell r="H594" t="str">
            <v>KOEF.</v>
          </cell>
          <cell r="I594" t="str">
            <v>SATUAN</v>
          </cell>
          <cell r="J594" t="str">
            <v>KET.</v>
          </cell>
        </row>
        <row r="597">
          <cell r="A597" t="str">
            <v>A.</v>
          </cell>
          <cell r="C597" t="str">
            <v>URAIAN PERALATAN</v>
          </cell>
        </row>
        <row r="598">
          <cell r="A598" t="str">
            <v xml:space="preserve">       1.</v>
          </cell>
          <cell r="C598" t="str">
            <v>Jenis Peralatan</v>
          </cell>
          <cell r="G598" t="str">
            <v>FLAT BED TRUCK 3-4 M3</v>
          </cell>
          <cell r="J598" t="str">
            <v>E11</v>
          </cell>
        </row>
        <row r="599">
          <cell r="A599" t="str">
            <v xml:space="preserve">       2.</v>
          </cell>
          <cell r="C599" t="str">
            <v>Tenaga</v>
          </cell>
          <cell r="G599" t="str">
            <v>Pw</v>
          </cell>
          <cell r="H599">
            <v>100</v>
          </cell>
          <cell r="I599" t="str">
            <v>HP</v>
          </cell>
        </row>
        <row r="600">
          <cell r="A600" t="str">
            <v xml:space="preserve">       3.</v>
          </cell>
          <cell r="C600" t="str">
            <v>Kapasitas</v>
          </cell>
          <cell r="G600" t="str">
            <v>Cp</v>
          </cell>
          <cell r="H600">
            <v>4</v>
          </cell>
          <cell r="I600" t="str">
            <v>M3</v>
          </cell>
        </row>
        <row r="601">
          <cell r="A601" t="str">
            <v xml:space="preserve">       4.</v>
          </cell>
          <cell r="C601" t="str">
            <v>Alat Baru                :</v>
          </cell>
          <cell r="D601" t="str">
            <v xml:space="preserve">  a.  Umur Ekonomis</v>
          </cell>
          <cell r="G601" t="str">
            <v>A</v>
          </cell>
          <cell r="H601">
            <v>5</v>
          </cell>
          <cell r="I601" t="str">
            <v>Tahun</v>
          </cell>
        </row>
        <row r="602">
          <cell r="D602" t="str">
            <v xml:space="preserve">  b.  Jam Kerja Dalam 1 Tahun</v>
          </cell>
          <cell r="G602" t="str">
            <v>W</v>
          </cell>
          <cell r="H602">
            <v>2000</v>
          </cell>
          <cell r="I602" t="str">
            <v>Jam</v>
          </cell>
        </row>
        <row r="603">
          <cell r="D603" t="str">
            <v xml:space="preserve">  c.  Harga Alat</v>
          </cell>
          <cell r="G603" t="str">
            <v>B</v>
          </cell>
          <cell r="H603">
            <v>195000000</v>
          </cell>
          <cell r="I603" t="str">
            <v>Rupiah</v>
          </cell>
        </row>
        <row r="604">
          <cell r="A604" t="str">
            <v xml:space="preserve">       5.</v>
          </cell>
          <cell r="C604" t="str">
            <v>Alat Yang Dipakai  :</v>
          </cell>
          <cell r="D604" t="str">
            <v xml:space="preserve">  a.  Umur Ekonomis</v>
          </cell>
          <cell r="G604" t="str">
            <v>A'</v>
          </cell>
          <cell r="H604">
            <v>5</v>
          </cell>
          <cell r="I604" t="str">
            <v>Tahun</v>
          </cell>
          <cell r="J604" t="str">
            <v xml:space="preserve"> Alat Baru</v>
          </cell>
        </row>
        <row r="605">
          <cell r="D605" t="str">
            <v xml:space="preserve">  b.  Jam Kerja Dalam 1 Tahun </v>
          </cell>
          <cell r="G605" t="str">
            <v>W'</v>
          </cell>
          <cell r="H605">
            <v>2000</v>
          </cell>
          <cell r="I605" t="str">
            <v>Jam</v>
          </cell>
          <cell r="J605" t="str">
            <v xml:space="preserve"> Alat Baru</v>
          </cell>
        </row>
        <row r="606">
          <cell r="D606" t="str">
            <v xml:space="preserve">  c.  Harga Alat   (*)</v>
          </cell>
          <cell r="G606" t="str">
            <v>B'</v>
          </cell>
          <cell r="H606">
            <v>195000000</v>
          </cell>
          <cell r="I606" t="str">
            <v>Rupiah</v>
          </cell>
          <cell r="J606" t="str">
            <v xml:space="preserve"> Alat Baru</v>
          </cell>
          <cell r="BO606" t="str">
            <v xml:space="preserve"> Alat Baru</v>
          </cell>
        </row>
        <row r="607">
          <cell r="BO607">
            <v>111000000</v>
          </cell>
        </row>
        <row r="608">
          <cell r="A608" t="str">
            <v>B.</v>
          </cell>
          <cell r="C608" t="str">
            <v>BIAYA PASTI PER JAM KERJA</v>
          </cell>
        </row>
        <row r="609">
          <cell r="A609" t="str">
            <v xml:space="preserve">       1.</v>
          </cell>
          <cell r="C609" t="str">
            <v>Nilai Sisa Alat</v>
          </cell>
          <cell r="D609" t="str">
            <v>=  10 % x B</v>
          </cell>
          <cell r="G609" t="str">
            <v>C</v>
          </cell>
          <cell r="H609">
            <v>19500000</v>
          </cell>
          <cell r="I609" t="str">
            <v>Rupiah</v>
          </cell>
        </row>
        <row r="611">
          <cell r="A611" t="str">
            <v xml:space="preserve">       2.</v>
          </cell>
          <cell r="C611" t="str">
            <v>Faktor Angsuran Modal    =</v>
          </cell>
          <cell r="E611" t="str">
            <v>i x (1 + i)^A'</v>
          </cell>
          <cell r="G611" t="str">
            <v>D</v>
          </cell>
          <cell r="H611">
            <v>0.33437970328961514</v>
          </cell>
          <cell r="I611" t="str">
            <v>-</v>
          </cell>
        </row>
        <row r="612">
          <cell r="E612" t="str">
            <v>(1 + i)^A' - 1</v>
          </cell>
        </row>
        <row r="613">
          <cell r="A613" t="str">
            <v xml:space="preserve">       3.</v>
          </cell>
          <cell r="C613" t="str">
            <v>Biaya Pasti per Jam  :</v>
          </cell>
        </row>
        <row r="614">
          <cell r="C614" t="str">
            <v>a.  Biaya Pengembalian Modal  =</v>
          </cell>
          <cell r="E614" t="str">
            <v>( B' - C ) x D</v>
          </cell>
          <cell r="G614" t="str">
            <v>E</v>
          </cell>
          <cell r="H614">
            <v>29341.818963663725</v>
          </cell>
          <cell r="I614" t="str">
            <v>Rupiah</v>
          </cell>
        </row>
        <row r="615">
          <cell r="E615" t="str">
            <v>W'</v>
          </cell>
        </row>
        <row r="617">
          <cell r="C617" t="str">
            <v>b.  Asuransi, dll =</v>
          </cell>
          <cell r="D617">
            <v>2E-3</v>
          </cell>
          <cell r="E617" t="str">
            <v xml:space="preserve">  x   B'</v>
          </cell>
          <cell r="G617" t="str">
            <v>F</v>
          </cell>
          <cell r="H617">
            <v>195</v>
          </cell>
          <cell r="I617" t="str">
            <v>Rupiah</v>
          </cell>
        </row>
        <row r="618">
          <cell r="E618" t="str">
            <v>W'</v>
          </cell>
        </row>
        <row r="620">
          <cell r="C620" t="str">
            <v>Biaya Pasti per Jam             =</v>
          </cell>
          <cell r="E620" t="str">
            <v>( E + F )</v>
          </cell>
          <cell r="G620" t="str">
            <v>G</v>
          </cell>
          <cell r="H620">
            <v>29536.818963663725</v>
          </cell>
          <cell r="I620" t="str">
            <v>Rupiah</v>
          </cell>
        </row>
        <row r="622">
          <cell r="A622" t="str">
            <v>C.</v>
          </cell>
          <cell r="C622" t="str">
            <v>BIAYA OPERASI PER JAM KERJA</v>
          </cell>
        </row>
        <row r="624">
          <cell r="A624" t="str">
            <v xml:space="preserve">       1.</v>
          </cell>
          <cell r="C624" t="str">
            <v xml:space="preserve">Bahan Bakar  =  (0.125-0.175 Ltr/HP/Jam)   x Pw x Ms </v>
          </cell>
          <cell r="G624" t="str">
            <v>H</v>
          </cell>
          <cell r="H624">
            <v>27500</v>
          </cell>
          <cell r="I624" t="str">
            <v>Rupiah</v>
          </cell>
        </row>
        <row r="626">
          <cell r="A626" t="str">
            <v xml:space="preserve">       2.</v>
          </cell>
          <cell r="C626" t="str">
            <v>Pelumas         =  (0.01-0.02 Ltr/HP/Jam) x Pw x Mp</v>
          </cell>
          <cell r="G626" t="str">
            <v>I</v>
          </cell>
          <cell r="H626">
            <v>30000</v>
          </cell>
          <cell r="I626" t="str">
            <v>Rupiah</v>
          </cell>
          <cell r="BO626" t="str">
            <v xml:space="preserve"> Alat Baru</v>
          </cell>
        </row>
        <row r="627">
          <cell r="BO627">
            <v>1000000000</v>
          </cell>
        </row>
        <row r="628">
          <cell r="A628" t="str">
            <v xml:space="preserve">       3.</v>
          </cell>
          <cell r="C628" t="str">
            <v>Perawatan dan</v>
          </cell>
          <cell r="D628" t="str">
            <v>(12,5 % - 17,5 %)  x  B'</v>
          </cell>
          <cell r="G628" t="str">
            <v>K</v>
          </cell>
          <cell r="H628">
            <v>12187.5</v>
          </cell>
          <cell r="I628" t="str">
            <v>Rupiah</v>
          </cell>
        </row>
        <row r="629">
          <cell r="C629" t="str">
            <v xml:space="preserve">        perbaikan    =</v>
          </cell>
          <cell r="D629" t="str">
            <v>W'</v>
          </cell>
        </row>
        <row r="631">
          <cell r="A631" t="str">
            <v xml:space="preserve">       4.</v>
          </cell>
          <cell r="C631" t="str">
            <v>Operator</v>
          </cell>
          <cell r="D631" t="str">
            <v>=   ( 1  Orang / Jam )  x  U1</v>
          </cell>
          <cell r="G631" t="str">
            <v>L</v>
          </cell>
          <cell r="H631">
            <v>10714.285714285714</v>
          </cell>
          <cell r="I631" t="str">
            <v>Rupiah</v>
          </cell>
        </row>
        <row r="632">
          <cell r="A632" t="str">
            <v xml:space="preserve">       5.</v>
          </cell>
          <cell r="C632" t="str">
            <v>Pembantu Operator</v>
          </cell>
          <cell r="D632" t="str">
            <v>=   ( 1  Orang / Jam )  x  U2</v>
          </cell>
          <cell r="G632" t="str">
            <v>M</v>
          </cell>
          <cell r="H632">
            <v>4000</v>
          </cell>
          <cell r="I632" t="str">
            <v>Rupiah</v>
          </cell>
        </row>
        <row r="634">
          <cell r="C634" t="str">
            <v>Biaya Operasi per Jam        =</v>
          </cell>
          <cell r="E634" t="str">
            <v>(H+I+K+L+M)</v>
          </cell>
          <cell r="G634" t="str">
            <v>P</v>
          </cell>
          <cell r="H634">
            <v>84401.78571428571</v>
          </cell>
          <cell r="I634" t="str">
            <v>Rupiah</v>
          </cell>
        </row>
        <row r="636">
          <cell r="A636" t="str">
            <v>D.</v>
          </cell>
          <cell r="C636" t="str">
            <v>TOTAL BIAYA SEWA ALAT / JAM   =   ( G + P ) x 0,9</v>
          </cell>
          <cell r="G636" t="str">
            <v>S</v>
          </cell>
          <cell r="H636">
            <v>102544.74421015449</v>
          </cell>
          <cell r="I636" t="str">
            <v>Rupiah</v>
          </cell>
        </row>
        <row r="639">
          <cell r="A639" t="str">
            <v>E.</v>
          </cell>
          <cell r="C639" t="str">
            <v>LAIN - LAIN</v>
          </cell>
        </row>
        <row r="640">
          <cell r="A640" t="str">
            <v xml:space="preserve">       1.</v>
          </cell>
          <cell r="C640" t="str">
            <v>Tingkat Suku Bunga</v>
          </cell>
          <cell r="G640" t="str">
            <v>i</v>
          </cell>
          <cell r="H640">
            <v>20</v>
          </cell>
          <cell r="I640" t="str">
            <v>% / Tahun</v>
          </cell>
        </row>
        <row r="641">
          <cell r="A641" t="str">
            <v xml:space="preserve">       2.</v>
          </cell>
          <cell r="C641" t="str">
            <v>Upah Operator / Sopir</v>
          </cell>
          <cell r="G641" t="str">
            <v>U1</v>
          </cell>
          <cell r="H641">
            <v>10714.285714285714</v>
          </cell>
          <cell r="I641" t="str">
            <v>Rp./Jam</v>
          </cell>
        </row>
        <row r="642">
          <cell r="A642" t="str">
            <v xml:space="preserve">       3.</v>
          </cell>
          <cell r="C642" t="str">
            <v>Upah Pembantu Operator / Pmb.Sopir</v>
          </cell>
          <cell r="G642" t="str">
            <v>U2</v>
          </cell>
          <cell r="H642">
            <v>4000</v>
          </cell>
          <cell r="I642" t="str">
            <v>Rp./Jam</v>
          </cell>
        </row>
        <row r="643">
          <cell r="A643" t="str">
            <v xml:space="preserve">       4.</v>
          </cell>
          <cell r="C643" t="str">
            <v>Bahan Bakar Bensin</v>
          </cell>
          <cell r="G643" t="str">
            <v>Mb</v>
          </cell>
          <cell r="H643">
            <v>2400</v>
          </cell>
          <cell r="I643" t="str">
            <v>Liter</v>
          </cell>
        </row>
        <row r="644">
          <cell r="A644" t="str">
            <v xml:space="preserve">       5.</v>
          </cell>
          <cell r="C644" t="str">
            <v>Bahan Bakar Solar</v>
          </cell>
          <cell r="G644" t="str">
            <v>Ms</v>
          </cell>
          <cell r="H644">
            <v>2200</v>
          </cell>
          <cell r="I644" t="str">
            <v>Liter</v>
          </cell>
        </row>
        <row r="645">
          <cell r="A645" t="str">
            <v xml:space="preserve">       6.</v>
          </cell>
          <cell r="C645" t="str">
            <v>Minyak Pelumas</v>
          </cell>
          <cell r="G645" t="str">
            <v>Mp</v>
          </cell>
          <cell r="H645">
            <v>30000</v>
          </cell>
          <cell r="I645" t="str">
            <v>Liter</v>
          </cell>
        </row>
        <row r="646">
          <cell r="A646" t="str">
            <v xml:space="preserve">       7.</v>
          </cell>
          <cell r="C646" t="str">
            <v>PPN diperhitungkan pada lembar Rekapitulasi</v>
          </cell>
          <cell r="BO646" t="str">
            <v xml:space="preserve"> Alat Baru</v>
          </cell>
        </row>
        <row r="647">
          <cell r="C647" t="str">
            <v>Biaya Pekerjaan</v>
          </cell>
          <cell r="BO647">
            <v>23100000.000000004</v>
          </cell>
        </row>
        <row r="650">
          <cell r="A650" t="str">
            <v>URAIAN ANALISA ALAT</v>
          </cell>
        </row>
        <row r="653">
          <cell r="A653" t="str">
            <v>No.</v>
          </cell>
          <cell r="C653" t="str">
            <v>U R A I A N</v>
          </cell>
          <cell r="G653" t="str">
            <v>KODE</v>
          </cell>
          <cell r="H653" t="str">
            <v>KOEF.</v>
          </cell>
          <cell r="I653" t="str">
            <v>SATUAN</v>
          </cell>
          <cell r="J653" t="str">
            <v>KET.</v>
          </cell>
        </row>
        <row r="656">
          <cell r="A656" t="str">
            <v>A.</v>
          </cell>
          <cell r="C656" t="str">
            <v>URAIAN PERALATAN</v>
          </cell>
        </row>
        <row r="657">
          <cell r="A657" t="str">
            <v xml:space="preserve">       1.</v>
          </cell>
          <cell r="C657" t="str">
            <v>Jenis Peralatan</v>
          </cell>
          <cell r="G657" t="str">
            <v>GENERATOR SET</v>
          </cell>
          <cell r="J657" t="str">
            <v>E12</v>
          </cell>
        </row>
        <row r="658">
          <cell r="A658" t="str">
            <v xml:space="preserve">       2.</v>
          </cell>
          <cell r="C658" t="str">
            <v>Tenaga</v>
          </cell>
          <cell r="G658" t="str">
            <v>Pw</v>
          </cell>
          <cell r="H658">
            <v>175</v>
          </cell>
          <cell r="I658" t="str">
            <v>HP</v>
          </cell>
        </row>
        <row r="659">
          <cell r="A659" t="str">
            <v xml:space="preserve">       3.</v>
          </cell>
          <cell r="C659" t="str">
            <v>Kapasitas</v>
          </cell>
          <cell r="G659" t="str">
            <v>Cp</v>
          </cell>
          <cell r="H659">
            <v>125</v>
          </cell>
          <cell r="I659" t="str">
            <v>KVA</v>
          </cell>
        </row>
        <row r="660">
          <cell r="A660" t="str">
            <v xml:space="preserve">       4.</v>
          </cell>
          <cell r="C660" t="str">
            <v>Alat Baru                :</v>
          </cell>
          <cell r="D660" t="str">
            <v xml:space="preserve">  a.  Umur Ekonomis</v>
          </cell>
          <cell r="G660" t="str">
            <v>A</v>
          </cell>
          <cell r="H660">
            <v>5</v>
          </cell>
          <cell r="I660" t="str">
            <v>Tahun</v>
          </cell>
        </row>
        <row r="661">
          <cell r="D661" t="str">
            <v xml:space="preserve">  b.  Jam Kerja Dalam 1 Tahun</v>
          </cell>
          <cell r="G661" t="str">
            <v>W</v>
          </cell>
          <cell r="H661">
            <v>2000</v>
          </cell>
          <cell r="I661" t="str">
            <v>Jam</v>
          </cell>
        </row>
        <row r="662">
          <cell r="D662" t="str">
            <v xml:space="preserve">  c.  Harga Alat</v>
          </cell>
          <cell r="G662" t="str">
            <v>B</v>
          </cell>
          <cell r="H662">
            <v>166400000</v>
          </cell>
          <cell r="I662" t="str">
            <v>Rupiah</v>
          </cell>
        </row>
        <row r="663">
          <cell r="A663" t="str">
            <v xml:space="preserve">       5.</v>
          </cell>
          <cell r="C663" t="str">
            <v>Alat Yang Dipakai  :</v>
          </cell>
          <cell r="D663" t="str">
            <v xml:space="preserve">  a.  Umur Ekonomis</v>
          </cell>
          <cell r="G663" t="str">
            <v>A'</v>
          </cell>
          <cell r="H663">
            <v>5</v>
          </cell>
          <cell r="I663" t="str">
            <v>Tahun</v>
          </cell>
          <cell r="J663" t="str">
            <v xml:space="preserve"> Alat Baru</v>
          </cell>
        </row>
        <row r="664">
          <cell r="D664" t="str">
            <v xml:space="preserve">  b.  Jam Kerja Dalam 1 Tahun </v>
          </cell>
          <cell r="G664" t="str">
            <v>W'</v>
          </cell>
          <cell r="H664">
            <v>2000</v>
          </cell>
          <cell r="I664" t="str">
            <v>Jam</v>
          </cell>
          <cell r="J664" t="str">
            <v xml:space="preserve"> Alat Baru</v>
          </cell>
        </row>
        <row r="665">
          <cell r="D665" t="str">
            <v xml:space="preserve">  c.  Harga Alat   (*)</v>
          </cell>
          <cell r="G665" t="str">
            <v>B'</v>
          </cell>
          <cell r="H665">
            <v>166400000</v>
          </cell>
          <cell r="I665" t="str">
            <v>Rupiah</v>
          </cell>
          <cell r="J665" t="str">
            <v xml:space="preserve"> Alat Baru</v>
          </cell>
        </row>
        <row r="666">
          <cell r="BO666" t="str">
            <v xml:space="preserve"> Alat Baru</v>
          </cell>
        </row>
        <row r="667">
          <cell r="A667" t="str">
            <v>B.</v>
          </cell>
          <cell r="C667" t="str">
            <v>BIAYA PASTI PER JAM KERJA</v>
          </cell>
          <cell r="BO667">
            <v>2250000000</v>
          </cell>
        </row>
        <row r="668">
          <cell r="A668" t="str">
            <v xml:space="preserve">       1.</v>
          </cell>
          <cell r="C668" t="str">
            <v>Nilai Sisa Alat</v>
          </cell>
          <cell r="D668" t="str">
            <v>=  10 % x B</v>
          </cell>
          <cell r="G668" t="str">
            <v>C</v>
          </cell>
          <cell r="H668">
            <v>16640000</v>
          </cell>
          <cell r="I668" t="str">
            <v>Rupiah</v>
          </cell>
        </row>
        <row r="670">
          <cell r="A670" t="str">
            <v xml:space="preserve">       2.</v>
          </cell>
          <cell r="C670" t="str">
            <v>Faktor Angsuran Modal    =</v>
          </cell>
          <cell r="E670" t="str">
            <v>i x (1 + i)^A'</v>
          </cell>
          <cell r="G670" t="str">
            <v>D</v>
          </cell>
          <cell r="H670">
            <v>0.33437970328961514</v>
          </cell>
          <cell r="I670" t="str">
            <v>-</v>
          </cell>
        </row>
        <row r="671">
          <cell r="E671" t="str">
            <v>(1 + i)^A' - 1</v>
          </cell>
        </row>
        <row r="672">
          <cell r="A672" t="str">
            <v xml:space="preserve">       3.</v>
          </cell>
          <cell r="C672" t="str">
            <v>Biaya Pasti per Jam  :</v>
          </cell>
        </row>
        <row r="673">
          <cell r="C673" t="str">
            <v>a.  Biaya Pengembalian Modal  =</v>
          </cell>
          <cell r="E673" t="str">
            <v>( B' - C ) x D</v>
          </cell>
          <cell r="G673" t="str">
            <v>E</v>
          </cell>
          <cell r="H673">
            <v>25038.35218232638</v>
          </cell>
          <cell r="I673" t="str">
            <v>Rupiah</v>
          </cell>
        </row>
        <row r="674">
          <cell r="E674" t="str">
            <v>W'</v>
          </cell>
        </row>
        <row r="676">
          <cell r="C676" t="str">
            <v>b.  Asuransi, dll =</v>
          </cell>
          <cell r="D676">
            <v>2E-3</v>
          </cell>
          <cell r="E676" t="str">
            <v xml:space="preserve">  x   B'</v>
          </cell>
          <cell r="G676" t="str">
            <v>F</v>
          </cell>
          <cell r="H676">
            <v>166.4</v>
          </cell>
          <cell r="I676" t="str">
            <v>Rupiah</v>
          </cell>
        </row>
        <row r="677">
          <cell r="E677" t="str">
            <v>W'</v>
          </cell>
        </row>
        <row r="679">
          <cell r="C679" t="str">
            <v>Biaya Pasti per Jam             =</v>
          </cell>
          <cell r="E679" t="str">
            <v>( E + F )</v>
          </cell>
          <cell r="G679" t="str">
            <v>G</v>
          </cell>
          <cell r="H679">
            <v>25204.752182326381</v>
          </cell>
          <cell r="I679" t="str">
            <v>Rupiah</v>
          </cell>
        </row>
        <row r="681">
          <cell r="A681" t="str">
            <v>C.</v>
          </cell>
          <cell r="C681" t="str">
            <v>BIAYA OPERASI PER JAM KERJA</v>
          </cell>
        </row>
        <row r="683">
          <cell r="A683" t="str">
            <v xml:space="preserve">       1.</v>
          </cell>
          <cell r="C683" t="str">
            <v xml:space="preserve">Bahan Bakar  =  (0.125-0.175 Ltr/HP/Jam)   x Pw x Ms </v>
          </cell>
          <cell r="G683" t="str">
            <v>H</v>
          </cell>
          <cell r="H683">
            <v>94062.5</v>
          </cell>
          <cell r="I683" t="str">
            <v>Rupiah</v>
          </cell>
        </row>
        <row r="685">
          <cell r="A685" t="str">
            <v xml:space="preserve">       2.</v>
          </cell>
          <cell r="C685" t="str">
            <v>Pelumas         =  (0.01-0.02 Ltr/HP/Jam) x Pw x Mp</v>
          </cell>
          <cell r="G685" t="str">
            <v>I</v>
          </cell>
          <cell r="H685">
            <v>52500</v>
          </cell>
          <cell r="I685" t="str">
            <v>Rupiah</v>
          </cell>
        </row>
        <row r="687">
          <cell r="A687" t="str">
            <v xml:space="preserve">       3.</v>
          </cell>
          <cell r="C687" t="str">
            <v>Perawatan dan</v>
          </cell>
          <cell r="D687" t="str">
            <v>(12,5 % - 17,5 %)  x  B'</v>
          </cell>
          <cell r="G687" t="str">
            <v>K</v>
          </cell>
          <cell r="H687">
            <v>10400</v>
          </cell>
          <cell r="I687" t="str">
            <v>Rupiah</v>
          </cell>
        </row>
        <row r="688">
          <cell r="C688" t="str">
            <v xml:space="preserve">        perbaikan    =</v>
          </cell>
          <cell r="D688" t="str">
            <v>W'</v>
          </cell>
        </row>
        <row r="690">
          <cell r="A690" t="str">
            <v xml:space="preserve">       4.</v>
          </cell>
          <cell r="C690" t="str">
            <v>Operator</v>
          </cell>
          <cell r="D690" t="str">
            <v>=   ( 1  Orang / Jam )  x  U1</v>
          </cell>
          <cell r="G690" t="str">
            <v>L</v>
          </cell>
          <cell r="H690">
            <v>10714.285714285714</v>
          </cell>
          <cell r="I690" t="str">
            <v>Rupiah</v>
          </cell>
        </row>
        <row r="691">
          <cell r="A691" t="str">
            <v xml:space="preserve">       5.</v>
          </cell>
          <cell r="C691" t="str">
            <v>Pembantu Operator</v>
          </cell>
          <cell r="D691" t="str">
            <v>=   ( 1  Orang / Jam )  x  U2</v>
          </cell>
          <cell r="G691" t="str">
            <v>M</v>
          </cell>
          <cell r="H691">
            <v>4000</v>
          </cell>
          <cell r="I691" t="str">
            <v>Rupiah</v>
          </cell>
        </row>
        <row r="693">
          <cell r="C693" t="str">
            <v>Biaya Operasi per Jam        =</v>
          </cell>
          <cell r="E693" t="str">
            <v>(H+I+K+L+M)</v>
          </cell>
          <cell r="G693" t="str">
            <v>P</v>
          </cell>
          <cell r="H693">
            <v>171676.78571428571</v>
          </cell>
          <cell r="I693" t="str">
            <v>Rupiah</v>
          </cell>
        </row>
        <row r="695">
          <cell r="A695" t="str">
            <v>D.</v>
          </cell>
          <cell r="C695" t="str">
            <v>TOTAL BIAYA SEWA ALAT / JAM   =   ( G + P ) x 0,9</v>
          </cell>
          <cell r="G695" t="str">
            <v>S</v>
          </cell>
          <cell r="H695">
            <v>177193.38410695086</v>
          </cell>
          <cell r="I695" t="str">
            <v>Rupiah</v>
          </cell>
        </row>
        <row r="697">
          <cell r="BO697" t="str">
            <v xml:space="preserve"> Alat Baru</v>
          </cell>
        </row>
        <row r="698">
          <cell r="A698" t="str">
            <v>E.</v>
          </cell>
          <cell r="C698" t="str">
            <v>LAIN - LAIN</v>
          </cell>
          <cell r="BO698">
            <v>16500000.000000002</v>
          </cell>
        </row>
        <row r="699">
          <cell r="A699" t="str">
            <v xml:space="preserve">       1.</v>
          </cell>
          <cell r="C699" t="str">
            <v>Tingkat Suku Bunga</v>
          </cell>
          <cell r="G699" t="str">
            <v>i</v>
          </cell>
          <cell r="H699">
            <v>20</v>
          </cell>
          <cell r="I699" t="str">
            <v>% / Tahun</v>
          </cell>
        </row>
        <row r="700">
          <cell r="A700" t="str">
            <v xml:space="preserve">       2.</v>
          </cell>
          <cell r="C700" t="str">
            <v>Upah Operator / Sopir</v>
          </cell>
          <cell r="G700" t="str">
            <v>U1</v>
          </cell>
          <cell r="H700">
            <v>10714.285714285714</v>
          </cell>
          <cell r="I700" t="str">
            <v>Rp./Jam</v>
          </cell>
        </row>
        <row r="701">
          <cell r="A701" t="str">
            <v xml:space="preserve">       3.</v>
          </cell>
          <cell r="C701" t="str">
            <v>Upah Pembantu Operator / Pmb.Sopir</v>
          </cell>
          <cell r="G701" t="str">
            <v>U2</v>
          </cell>
          <cell r="H701">
            <v>4000</v>
          </cell>
          <cell r="I701" t="str">
            <v>Rp./Jam</v>
          </cell>
        </row>
        <row r="702">
          <cell r="A702" t="str">
            <v xml:space="preserve">       4.</v>
          </cell>
          <cell r="C702" t="str">
            <v>Bahan Bakar Bensin</v>
          </cell>
          <cell r="G702" t="str">
            <v>Mb</v>
          </cell>
          <cell r="H702">
            <v>4500</v>
          </cell>
          <cell r="I702" t="str">
            <v>Liter</v>
          </cell>
        </row>
        <row r="703">
          <cell r="A703" t="str">
            <v xml:space="preserve">       5.</v>
          </cell>
          <cell r="C703" t="str">
            <v>Bahan Bakar Solar</v>
          </cell>
          <cell r="G703" t="str">
            <v>Ms</v>
          </cell>
          <cell r="H703">
            <v>4300</v>
          </cell>
          <cell r="I703" t="str">
            <v>Liter</v>
          </cell>
        </row>
        <row r="704">
          <cell r="A704" t="str">
            <v xml:space="preserve">       6.</v>
          </cell>
          <cell r="C704" t="str">
            <v>Minyak Pelumas</v>
          </cell>
          <cell r="G704" t="str">
            <v>Mp</v>
          </cell>
          <cell r="H704">
            <v>30000</v>
          </cell>
          <cell r="I704" t="str">
            <v>Liter</v>
          </cell>
        </row>
        <row r="705">
          <cell r="A705" t="str">
            <v xml:space="preserve">       7.</v>
          </cell>
          <cell r="C705" t="str">
            <v>PPN diperhitungkan pada lembar Rekapitulasi</v>
          </cell>
        </row>
        <row r="706">
          <cell r="C706" t="str">
            <v>Biaya Pekerjaan</v>
          </cell>
        </row>
        <row r="768">
          <cell r="A768" t="str">
            <v>URAIAN ANALISA ALAT</v>
          </cell>
        </row>
        <row r="771">
          <cell r="A771" t="str">
            <v>No.</v>
          </cell>
          <cell r="C771" t="str">
            <v>U R A I A N</v>
          </cell>
          <cell r="G771" t="str">
            <v>KODE</v>
          </cell>
          <cell r="H771" t="str">
            <v>KOEF.</v>
          </cell>
          <cell r="I771" t="str">
            <v>SATUAN</v>
          </cell>
          <cell r="J771" t="str">
            <v>KET.</v>
          </cell>
        </row>
        <row r="774">
          <cell r="A774" t="str">
            <v>A.</v>
          </cell>
          <cell r="C774" t="str">
            <v>URAIAN PERALATAN</v>
          </cell>
        </row>
        <row r="775">
          <cell r="A775" t="str">
            <v xml:space="preserve">       1.</v>
          </cell>
          <cell r="C775" t="str">
            <v>Jenis Peralatan</v>
          </cell>
          <cell r="G775" t="str">
            <v>TRACK LOADER 75-100 HP</v>
          </cell>
          <cell r="J775" t="str">
            <v>E14</v>
          </cell>
        </row>
        <row r="776">
          <cell r="A776" t="str">
            <v xml:space="preserve">       2.</v>
          </cell>
          <cell r="C776" t="str">
            <v>Tenaga</v>
          </cell>
          <cell r="G776" t="str">
            <v>Pw</v>
          </cell>
          <cell r="H776">
            <v>90</v>
          </cell>
          <cell r="I776" t="str">
            <v>HP</v>
          </cell>
        </row>
        <row r="777">
          <cell r="A777" t="str">
            <v xml:space="preserve">       3.</v>
          </cell>
          <cell r="C777" t="str">
            <v>Kapasitas</v>
          </cell>
          <cell r="G777" t="str">
            <v>Cp</v>
          </cell>
          <cell r="H777">
            <v>1.6</v>
          </cell>
          <cell r="I777" t="str">
            <v>M3</v>
          </cell>
        </row>
        <row r="778">
          <cell r="A778" t="str">
            <v xml:space="preserve">       4.</v>
          </cell>
          <cell r="C778" t="str">
            <v>Alat Baru                :</v>
          </cell>
          <cell r="D778" t="str">
            <v xml:space="preserve">  a.  Umur Ekonomis</v>
          </cell>
          <cell r="G778" t="str">
            <v>A</v>
          </cell>
          <cell r="H778">
            <v>5</v>
          </cell>
          <cell r="I778" t="str">
            <v>Tahun</v>
          </cell>
        </row>
        <row r="779">
          <cell r="D779" t="str">
            <v xml:space="preserve">  b.  Jam Kerja Dalam 1 Tahun</v>
          </cell>
          <cell r="G779" t="str">
            <v>W</v>
          </cell>
          <cell r="H779">
            <v>2000</v>
          </cell>
          <cell r="I779" t="str">
            <v>Jam</v>
          </cell>
        </row>
        <row r="780">
          <cell r="D780" t="str">
            <v xml:space="preserve">  c.  Harga Alat</v>
          </cell>
          <cell r="G780" t="str">
            <v>B</v>
          </cell>
          <cell r="H780">
            <v>567000000</v>
          </cell>
          <cell r="I780" t="str">
            <v>Rupiah</v>
          </cell>
        </row>
        <row r="781">
          <cell r="A781" t="str">
            <v xml:space="preserve">       5.</v>
          </cell>
          <cell r="C781" t="str">
            <v>Alat Yang Dipakai  :</v>
          </cell>
          <cell r="D781" t="str">
            <v xml:space="preserve">  a.  Umur Ekonomis</v>
          </cell>
          <cell r="G781" t="str">
            <v>A'</v>
          </cell>
          <cell r="H781">
            <v>5</v>
          </cell>
          <cell r="I781" t="str">
            <v>Tahun</v>
          </cell>
          <cell r="J781" t="str">
            <v xml:space="preserve"> Alat Baru</v>
          </cell>
        </row>
        <row r="782">
          <cell r="D782" t="str">
            <v xml:space="preserve">  b.  Jam Kerja Dalam 1 Tahun </v>
          </cell>
          <cell r="G782" t="str">
            <v>W'</v>
          </cell>
          <cell r="H782">
            <v>2000</v>
          </cell>
          <cell r="I782" t="str">
            <v>Jam</v>
          </cell>
          <cell r="J782" t="str">
            <v xml:space="preserve"> Alat Baru</v>
          </cell>
        </row>
        <row r="783">
          <cell r="D783" t="str">
            <v xml:space="preserve">  c.  Harga Alat   (*)</v>
          </cell>
          <cell r="G783" t="str">
            <v>B'</v>
          </cell>
          <cell r="H783">
            <v>567000000</v>
          </cell>
          <cell r="I783" t="str">
            <v>Rupiah</v>
          </cell>
          <cell r="J783" t="str">
            <v xml:space="preserve"> Alat Baru</v>
          </cell>
        </row>
        <row r="785">
          <cell r="A785" t="str">
            <v>B.</v>
          </cell>
          <cell r="C785" t="str">
            <v>BIAYA PASTI PER JAM KERJA</v>
          </cell>
        </row>
        <row r="786">
          <cell r="A786" t="str">
            <v xml:space="preserve">       1.</v>
          </cell>
          <cell r="C786" t="str">
            <v>Nilai Sisa Alat</v>
          </cell>
          <cell r="D786" t="str">
            <v>=  10 % x B</v>
          </cell>
          <cell r="G786" t="str">
            <v>C</v>
          </cell>
          <cell r="H786">
            <v>56700000</v>
          </cell>
          <cell r="I786" t="str">
            <v>Rupiah</v>
          </cell>
        </row>
        <row r="788">
          <cell r="A788" t="str">
            <v xml:space="preserve">       2.</v>
          </cell>
          <cell r="C788" t="str">
            <v>Faktor Angsuran Modal    =</v>
          </cell>
          <cell r="E788" t="str">
            <v>i x (1 + i)^A'</v>
          </cell>
          <cell r="G788" t="str">
            <v>D</v>
          </cell>
          <cell r="H788">
            <v>0.33437970328961514</v>
          </cell>
          <cell r="I788" t="str">
            <v>-</v>
          </cell>
        </row>
        <row r="789">
          <cell r="E789" t="str">
            <v>(1 + i)^A' - 1</v>
          </cell>
        </row>
        <row r="790">
          <cell r="A790" t="str">
            <v xml:space="preserve">       3.</v>
          </cell>
          <cell r="C790" t="str">
            <v>Biaya Pasti per Jam  :</v>
          </cell>
        </row>
        <row r="791">
          <cell r="C791" t="str">
            <v>a.  Biaya Pengembalian Modal  =</v>
          </cell>
          <cell r="E791" t="str">
            <v>( B' - C ) x D</v>
          </cell>
          <cell r="G791" t="str">
            <v>E</v>
          </cell>
          <cell r="H791">
            <v>85316.9812943453</v>
          </cell>
          <cell r="I791" t="str">
            <v>Rupiah</v>
          </cell>
        </row>
        <row r="792">
          <cell r="E792" t="str">
            <v>W'</v>
          </cell>
        </row>
        <row r="794">
          <cell r="C794" t="str">
            <v>b.  Asuransi, dll =</v>
          </cell>
          <cell r="D794">
            <v>2E-3</v>
          </cell>
          <cell r="E794" t="str">
            <v xml:space="preserve">  x   B'</v>
          </cell>
          <cell r="G794" t="str">
            <v>F</v>
          </cell>
          <cell r="H794">
            <v>567</v>
          </cell>
          <cell r="I794" t="str">
            <v>Rupiah</v>
          </cell>
        </row>
        <row r="795">
          <cell r="E795" t="str">
            <v>W'</v>
          </cell>
        </row>
        <row r="797">
          <cell r="C797" t="str">
            <v>Biaya Pasti per Jam             =</v>
          </cell>
          <cell r="E797" t="str">
            <v>( E + F )</v>
          </cell>
          <cell r="G797" t="str">
            <v>G</v>
          </cell>
          <cell r="H797">
            <v>85883.9812943453</v>
          </cell>
          <cell r="I797" t="str">
            <v>Rupiah</v>
          </cell>
        </row>
        <row r="799">
          <cell r="A799" t="str">
            <v>C.</v>
          </cell>
          <cell r="C799" t="str">
            <v>BIAYA OPERASI PER JAM KERJA</v>
          </cell>
        </row>
        <row r="801">
          <cell r="A801" t="str">
            <v xml:space="preserve">       1.</v>
          </cell>
          <cell r="C801" t="str">
            <v xml:space="preserve">Bahan Bakar  =  (0.125-0.175 Ltr/HP/Jam)   x Pw x Ms </v>
          </cell>
          <cell r="G801" t="str">
            <v>H</v>
          </cell>
          <cell r="H801">
            <v>24750</v>
          </cell>
          <cell r="I801" t="str">
            <v>Rupiah</v>
          </cell>
        </row>
        <row r="803">
          <cell r="A803" t="str">
            <v xml:space="preserve">       2.</v>
          </cell>
          <cell r="C803" t="str">
            <v>Pelumas         =  (0.01-0.02 Ltr/HP/Jam) x Pw x Mp</v>
          </cell>
          <cell r="G803" t="str">
            <v>I</v>
          </cell>
          <cell r="H803">
            <v>27000</v>
          </cell>
          <cell r="I803" t="str">
            <v>Rupiah</v>
          </cell>
        </row>
        <row r="805">
          <cell r="A805" t="str">
            <v xml:space="preserve">       3.</v>
          </cell>
          <cell r="C805" t="str">
            <v>Perawatan dan</v>
          </cell>
          <cell r="D805" t="str">
            <v>(12,5 % - 17,5 %)  x  B'</v>
          </cell>
          <cell r="G805" t="str">
            <v>K</v>
          </cell>
          <cell r="H805">
            <v>35437.5</v>
          </cell>
          <cell r="I805" t="str">
            <v>Rupiah</v>
          </cell>
        </row>
        <row r="806">
          <cell r="C806" t="str">
            <v xml:space="preserve">        perbaikan    =</v>
          </cell>
          <cell r="D806" t="str">
            <v>W'</v>
          </cell>
        </row>
        <row r="808">
          <cell r="A808" t="str">
            <v xml:space="preserve">       4.</v>
          </cell>
          <cell r="C808" t="str">
            <v>Operator</v>
          </cell>
          <cell r="D808" t="str">
            <v>=   ( 1  Orang / Jam )  x  U1</v>
          </cell>
          <cell r="G808" t="str">
            <v>L</v>
          </cell>
          <cell r="H808">
            <v>10714.285714285714</v>
          </cell>
          <cell r="I808" t="str">
            <v>Rupiah</v>
          </cell>
        </row>
        <row r="809">
          <cell r="A809" t="str">
            <v xml:space="preserve">       5.</v>
          </cell>
          <cell r="C809" t="str">
            <v>Pembantu Operator</v>
          </cell>
          <cell r="D809" t="str">
            <v>=   ( 1  Orang / Jam )  x  U2</v>
          </cell>
          <cell r="G809" t="str">
            <v>M</v>
          </cell>
          <cell r="H809">
            <v>4000</v>
          </cell>
          <cell r="I809" t="str">
            <v>Rupiah</v>
          </cell>
        </row>
        <row r="811">
          <cell r="C811" t="str">
            <v>Biaya Operasi per Jam        =</v>
          </cell>
          <cell r="E811" t="str">
            <v>(H+I+K+L+M)</v>
          </cell>
          <cell r="G811" t="str">
            <v>P</v>
          </cell>
          <cell r="H811">
            <v>101901.78571428571</v>
          </cell>
          <cell r="I811" t="str">
            <v>Rupiah</v>
          </cell>
        </row>
        <row r="813">
          <cell r="A813" t="str">
            <v>D.</v>
          </cell>
          <cell r="C813" t="str">
            <v>TOTAL BIAYA SEWA ALAT / JAM   =   ( G + P ) x 0,9</v>
          </cell>
          <cell r="G813" t="str">
            <v>S</v>
          </cell>
          <cell r="H813">
            <v>169007.19030776792</v>
          </cell>
          <cell r="I813" t="str">
            <v>Rupiah</v>
          </cell>
        </row>
        <row r="816">
          <cell r="A816" t="str">
            <v>E.</v>
          </cell>
          <cell r="C816" t="str">
            <v>LAIN - LAIN</v>
          </cell>
        </row>
        <row r="817">
          <cell r="A817" t="str">
            <v xml:space="preserve">       1.</v>
          </cell>
          <cell r="C817" t="str">
            <v>Tingkat Suku Bunga</v>
          </cell>
          <cell r="G817" t="str">
            <v>i</v>
          </cell>
          <cell r="H817">
            <v>20</v>
          </cell>
          <cell r="I817" t="str">
            <v>% / Tahun</v>
          </cell>
        </row>
        <row r="818">
          <cell r="A818" t="str">
            <v xml:space="preserve">       2.</v>
          </cell>
          <cell r="C818" t="str">
            <v>Upah Operator / Sopir</v>
          </cell>
          <cell r="G818" t="str">
            <v>U1</v>
          </cell>
          <cell r="H818">
            <v>10714.285714285714</v>
          </cell>
          <cell r="I818" t="str">
            <v>Rp./Jam</v>
          </cell>
        </row>
        <row r="819">
          <cell r="A819" t="str">
            <v xml:space="preserve">       3.</v>
          </cell>
          <cell r="C819" t="str">
            <v>Upah Pembantu Operator / Pmb.Sopir</v>
          </cell>
          <cell r="G819" t="str">
            <v>U2</v>
          </cell>
          <cell r="H819">
            <v>4000</v>
          </cell>
          <cell r="I819" t="str">
            <v>Rp./Jam</v>
          </cell>
        </row>
        <row r="820">
          <cell r="A820" t="str">
            <v xml:space="preserve">       4.</v>
          </cell>
          <cell r="C820" t="str">
            <v>Bahan Bakar Bensin</v>
          </cell>
          <cell r="G820" t="str">
            <v>Mb</v>
          </cell>
          <cell r="H820">
            <v>2400</v>
          </cell>
          <cell r="I820" t="str">
            <v>Liter</v>
          </cell>
        </row>
        <row r="821">
          <cell r="A821" t="str">
            <v xml:space="preserve">       5.</v>
          </cell>
          <cell r="C821" t="str">
            <v>Bahan Bakar Solar</v>
          </cell>
          <cell r="G821" t="str">
            <v>Ms</v>
          </cell>
          <cell r="H821">
            <v>2200</v>
          </cell>
          <cell r="I821" t="str">
            <v>Liter</v>
          </cell>
        </row>
        <row r="822">
          <cell r="A822" t="str">
            <v xml:space="preserve">       6.</v>
          </cell>
          <cell r="C822" t="str">
            <v>Minyak Pelumas</v>
          </cell>
          <cell r="G822" t="str">
            <v>Mp</v>
          </cell>
          <cell r="H822">
            <v>30000</v>
          </cell>
          <cell r="I822" t="str">
            <v>Liter</v>
          </cell>
        </row>
        <row r="823">
          <cell r="A823" t="str">
            <v xml:space="preserve">       7.</v>
          </cell>
          <cell r="C823" t="str">
            <v>PPN diperhitungkan pada lembar Rekapitulasi</v>
          </cell>
        </row>
        <row r="824">
          <cell r="C824" t="str">
            <v>Biaya Pekerjaan</v>
          </cell>
        </row>
        <row r="827">
          <cell r="A827" t="str">
            <v>URAIAN ANALISA ALAT</v>
          </cell>
        </row>
        <row r="830">
          <cell r="A830" t="str">
            <v>No.</v>
          </cell>
          <cell r="C830" t="str">
            <v>U R A I A N</v>
          </cell>
          <cell r="G830" t="str">
            <v>KODE</v>
          </cell>
          <cell r="H830" t="str">
            <v>KOEF.</v>
          </cell>
          <cell r="I830" t="str">
            <v>SATUAN</v>
          </cell>
          <cell r="J830" t="str">
            <v>KET.</v>
          </cell>
        </row>
        <row r="833">
          <cell r="A833" t="str">
            <v>A.</v>
          </cell>
          <cell r="C833" t="str">
            <v>URAIAN PERALATAN</v>
          </cell>
        </row>
        <row r="834">
          <cell r="A834" t="str">
            <v xml:space="preserve">       1.</v>
          </cell>
          <cell r="C834" t="str">
            <v>Jenis Peralatan</v>
          </cell>
          <cell r="G834" t="str">
            <v>WHEEL LOADER 1.0-1.6 M3</v>
          </cell>
          <cell r="J834" t="str">
            <v>E15</v>
          </cell>
        </row>
        <row r="835">
          <cell r="A835" t="str">
            <v xml:space="preserve">       2.</v>
          </cell>
          <cell r="C835" t="str">
            <v>Tenaga</v>
          </cell>
          <cell r="G835" t="str">
            <v>Pw</v>
          </cell>
          <cell r="H835">
            <v>105</v>
          </cell>
          <cell r="I835" t="str">
            <v>HP</v>
          </cell>
        </row>
        <row r="836">
          <cell r="A836" t="str">
            <v xml:space="preserve">       3.</v>
          </cell>
          <cell r="C836" t="str">
            <v>Kapasitas</v>
          </cell>
          <cell r="G836" t="str">
            <v>Cp</v>
          </cell>
          <cell r="H836">
            <v>1.5</v>
          </cell>
          <cell r="I836" t="str">
            <v>M3</v>
          </cell>
        </row>
        <row r="837">
          <cell r="A837" t="str">
            <v xml:space="preserve">       4.</v>
          </cell>
          <cell r="C837" t="str">
            <v>Alat Baru                :</v>
          </cell>
          <cell r="D837" t="str">
            <v xml:space="preserve">  a.  Umur Ekonomis</v>
          </cell>
          <cell r="G837" t="str">
            <v>A</v>
          </cell>
          <cell r="H837">
            <v>5</v>
          </cell>
          <cell r="I837" t="str">
            <v>Tahun</v>
          </cell>
        </row>
        <row r="838">
          <cell r="D838" t="str">
            <v xml:space="preserve">  b.  Jam Kerja Dalam 1 Tahun</v>
          </cell>
          <cell r="G838" t="str">
            <v>W</v>
          </cell>
          <cell r="H838">
            <v>2000</v>
          </cell>
          <cell r="I838" t="str">
            <v>Jam</v>
          </cell>
        </row>
        <row r="839">
          <cell r="D839" t="str">
            <v xml:space="preserve">  c.  Harga Alat</v>
          </cell>
          <cell r="G839" t="str">
            <v>B</v>
          </cell>
          <cell r="H839">
            <v>650000000</v>
          </cell>
          <cell r="I839" t="str">
            <v>Rupiah</v>
          </cell>
        </row>
        <row r="840">
          <cell r="A840" t="str">
            <v xml:space="preserve">       5.</v>
          </cell>
          <cell r="C840" t="str">
            <v>Alat Yang Dipakai  :</v>
          </cell>
          <cell r="D840" t="str">
            <v xml:space="preserve">  a.  Umur Ekonomis</v>
          </cell>
          <cell r="G840" t="str">
            <v>A'</v>
          </cell>
          <cell r="H840">
            <v>5</v>
          </cell>
          <cell r="I840" t="str">
            <v>Tahun</v>
          </cell>
          <cell r="J840" t="str">
            <v xml:space="preserve"> Alat Baru</v>
          </cell>
        </row>
        <row r="841">
          <cell r="D841" t="str">
            <v xml:space="preserve">  b.  Jam Kerja Dalam 1 Tahun </v>
          </cell>
          <cell r="G841" t="str">
            <v>W'</v>
          </cell>
          <cell r="H841">
            <v>2000</v>
          </cell>
          <cell r="I841" t="str">
            <v>Jam</v>
          </cell>
          <cell r="J841" t="str">
            <v xml:space="preserve"> Alat Baru</v>
          </cell>
        </row>
        <row r="842">
          <cell r="D842" t="str">
            <v xml:space="preserve">  c.  Harga Alat   (*)</v>
          </cell>
          <cell r="G842" t="str">
            <v>B'</v>
          </cell>
          <cell r="H842">
            <v>650000000</v>
          </cell>
          <cell r="I842" t="str">
            <v>Rupiah</v>
          </cell>
          <cell r="J842" t="str">
            <v xml:space="preserve"> Alat Baru</v>
          </cell>
        </row>
        <row r="844">
          <cell r="A844" t="str">
            <v>B.</v>
          </cell>
          <cell r="C844" t="str">
            <v>BIAYA PASTI PER JAM KERJA</v>
          </cell>
        </row>
        <row r="845">
          <cell r="A845" t="str">
            <v xml:space="preserve">       1.</v>
          </cell>
          <cell r="C845" t="str">
            <v>Nilai Sisa Alat</v>
          </cell>
          <cell r="D845" t="str">
            <v>=  10 % x B</v>
          </cell>
          <cell r="G845" t="str">
            <v>C</v>
          </cell>
          <cell r="H845">
            <v>65000000</v>
          </cell>
          <cell r="I845" t="str">
            <v>Rupiah</v>
          </cell>
        </row>
        <row r="847">
          <cell r="A847" t="str">
            <v xml:space="preserve">       2.</v>
          </cell>
          <cell r="C847" t="str">
            <v>Faktor Angsuran Modal    =</v>
          </cell>
          <cell r="E847" t="str">
            <v>i x (1 + i)^A'</v>
          </cell>
          <cell r="G847" t="str">
            <v>D</v>
          </cell>
          <cell r="H847">
            <v>0.33437970328961514</v>
          </cell>
          <cell r="I847" t="str">
            <v>-</v>
          </cell>
        </row>
        <row r="848">
          <cell r="E848" t="str">
            <v>(1 + i)^A' - 1</v>
          </cell>
        </row>
        <row r="849">
          <cell r="A849" t="str">
            <v xml:space="preserve">       3.</v>
          </cell>
          <cell r="C849" t="str">
            <v>Biaya Pasti per Jam  :</v>
          </cell>
        </row>
        <row r="850">
          <cell r="C850" t="str">
            <v>a.  Biaya Pengembalian Modal  =</v>
          </cell>
          <cell r="E850" t="str">
            <v>( B' - C ) x D</v>
          </cell>
          <cell r="G850" t="str">
            <v>E</v>
          </cell>
          <cell r="H850">
            <v>97806.063212212423</v>
          </cell>
          <cell r="I850" t="str">
            <v>Rupiah</v>
          </cell>
        </row>
        <row r="851">
          <cell r="E851" t="str">
            <v>W'</v>
          </cell>
        </row>
        <row r="853">
          <cell r="C853" t="str">
            <v>b.  Asuransi, dll =</v>
          </cell>
          <cell r="D853">
            <v>2E-3</v>
          </cell>
          <cell r="E853" t="str">
            <v xml:space="preserve">  x   B'</v>
          </cell>
          <cell r="G853" t="str">
            <v>F</v>
          </cell>
          <cell r="H853">
            <v>650</v>
          </cell>
          <cell r="I853" t="str">
            <v>Rupiah</v>
          </cell>
        </row>
        <row r="854">
          <cell r="E854" t="str">
            <v>W'</v>
          </cell>
        </row>
        <row r="856">
          <cell r="C856" t="str">
            <v>Biaya Pasti per Jam             =</v>
          </cell>
          <cell r="E856" t="str">
            <v>( E + F )</v>
          </cell>
          <cell r="G856" t="str">
            <v>G</v>
          </cell>
          <cell r="H856">
            <v>98456.063212212423</v>
          </cell>
          <cell r="I856" t="str">
            <v>Rupiah</v>
          </cell>
        </row>
        <row r="858">
          <cell r="A858" t="str">
            <v>C.</v>
          </cell>
          <cell r="C858" t="str">
            <v>BIAYA OPERASI PER JAM KERJA</v>
          </cell>
        </row>
        <row r="860">
          <cell r="A860" t="str">
            <v xml:space="preserve">       1.</v>
          </cell>
          <cell r="C860" t="str">
            <v xml:space="preserve">Bahan Bakar  =  (0.125-0.175 Ltr/HP/Jam)   x Pw x Ms </v>
          </cell>
          <cell r="G860" t="str">
            <v>H</v>
          </cell>
          <cell r="H860">
            <v>56437.5</v>
          </cell>
          <cell r="I860" t="str">
            <v>Rupiah</v>
          </cell>
        </row>
        <row r="862">
          <cell r="A862" t="str">
            <v xml:space="preserve">       2.</v>
          </cell>
          <cell r="C862" t="str">
            <v>Pelumas         =  (0.01-0.02 Ltr/HP/Jam) x Pw x Mp</v>
          </cell>
          <cell r="G862" t="str">
            <v>I</v>
          </cell>
          <cell r="H862">
            <v>31500</v>
          </cell>
          <cell r="I862" t="str">
            <v>Rupiah</v>
          </cell>
        </row>
        <row r="864">
          <cell r="A864" t="str">
            <v xml:space="preserve">       3.</v>
          </cell>
          <cell r="C864" t="str">
            <v>Perawatan dan</v>
          </cell>
          <cell r="D864" t="str">
            <v>(12,5 % - 17,5 %)  x  B'</v>
          </cell>
          <cell r="G864" t="str">
            <v>K</v>
          </cell>
          <cell r="H864">
            <v>40625</v>
          </cell>
          <cell r="I864" t="str">
            <v>Rupiah</v>
          </cell>
        </row>
        <row r="865">
          <cell r="C865" t="str">
            <v xml:space="preserve">        perbaikan    =</v>
          </cell>
          <cell r="D865" t="str">
            <v>W'</v>
          </cell>
        </row>
        <row r="867">
          <cell r="A867" t="str">
            <v xml:space="preserve">       4.</v>
          </cell>
          <cell r="C867" t="str">
            <v>Operator</v>
          </cell>
          <cell r="D867" t="str">
            <v>=   ( 1  Orang / Jam )  x  U1</v>
          </cell>
          <cell r="G867" t="str">
            <v>L</v>
          </cell>
          <cell r="H867">
            <v>10714.285714285714</v>
          </cell>
          <cell r="I867" t="str">
            <v>Rupiah</v>
          </cell>
        </row>
        <row r="868">
          <cell r="A868" t="str">
            <v xml:space="preserve">       5.</v>
          </cell>
          <cell r="C868" t="str">
            <v>Pembantu Operator</v>
          </cell>
          <cell r="D868" t="str">
            <v>=   ( 1  Orang / Jam )  x  U2</v>
          </cell>
          <cell r="G868" t="str">
            <v>M</v>
          </cell>
          <cell r="H868">
            <v>4000</v>
          </cell>
          <cell r="I868" t="str">
            <v>Rupiah</v>
          </cell>
        </row>
        <row r="870">
          <cell r="C870" t="str">
            <v>Biaya Operasi per Jam        =</v>
          </cell>
          <cell r="E870" t="str">
            <v>(H+I+K+L+M)</v>
          </cell>
          <cell r="G870" t="str">
            <v>P</v>
          </cell>
          <cell r="H870">
            <v>143276.78571428571</v>
          </cell>
          <cell r="I870" t="str">
            <v>Rupiah</v>
          </cell>
        </row>
        <row r="872">
          <cell r="A872" t="str">
            <v>D.</v>
          </cell>
          <cell r="C872" t="str">
            <v>TOTAL BIAYA SEWA ALAT / JAM   =   ( G + P ) x 0,9</v>
          </cell>
          <cell r="G872" t="str">
            <v>S</v>
          </cell>
          <cell r="H872">
            <v>217559.56403384835</v>
          </cell>
          <cell r="I872" t="str">
            <v>Rupiah</v>
          </cell>
        </row>
        <row r="875">
          <cell r="A875" t="str">
            <v>E.</v>
          </cell>
          <cell r="C875" t="str">
            <v>LAIN - LAIN</v>
          </cell>
        </row>
        <row r="876">
          <cell r="A876" t="str">
            <v xml:space="preserve">       1.</v>
          </cell>
          <cell r="C876" t="str">
            <v>Tingkat Suku Bunga</v>
          </cell>
          <cell r="G876" t="str">
            <v>i</v>
          </cell>
          <cell r="H876">
            <v>20</v>
          </cell>
          <cell r="I876" t="str">
            <v>% / Tahun</v>
          </cell>
        </row>
        <row r="877">
          <cell r="A877" t="str">
            <v xml:space="preserve">       2.</v>
          </cell>
          <cell r="C877" t="str">
            <v>Upah Operator / Sopir</v>
          </cell>
          <cell r="G877" t="str">
            <v>U1</v>
          </cell>
          <cell r="H877">
            <v>10714.285714285714</v>
          </cell>
          <cell r="I877" t="str">
            <v>Rp./Jam</v>
          </cell>
        </row>
        <row r="878">
          <cell r="A878" t="str">
            <v xml:space="preserve">       3.</v>
          </cell>
          <cell r="C878" t="str">
            <v>Upah Pembantu Operator / Pmb.Sopir</v>
          </cell>
          <cell r="G878" t="str">
            <v>U2</v>
          </cell>
          <cell r="H878">
            <v>4000</v>
          </cell>
          <cell r="I878" t="str">
            <v>Rp./Jam</v>
          </cell>
        </row>
        <row r="879">
          <cell r="A879" t="str">
            <v xml:space="preserve">       4.</v>
          </cell>
          <cell r="C879" t="str">
            <v>Bahan Bakar Bensin</v>
          </cell>
          <cell r="G879" t="str">
            <v>Mb</v>
          </cell>
          <cell r="H879">
            <v>4500</v>
          </cell>
          <cell r="I879" t="str">
            <v>Liter</v>
          </cell>
        </row>
        <row r="880">
          <cell r="A880" t="str">
            <v xml:space="preserve">       5.</v>
          </cell>
          <cell r="C880" t="str">
            <v>Bahan Bakar Solar</v>
          </cell>
          <cell r="G880" t="str">
            <v>Ms</v>
          </cell>
          <cell r="H880">
            <v>4300</v>
          </cell>
          <cell r="I880" t="str">
            <v>Liter</v>
          </cell>
        </row>
        <row r="881">
          <cell r="A881" t="str">
            <v xml:space="preserve">       6.</v>
          </cell>
          <cell r="C881" t="str">
            <v>Minyak Pelumas</v>
          </cell>
          <cell r="G881" t="str">
            <v>Mp</v>
          </cell>
          <cell r="H881">
            <v>30000</v>
          </cell>
          <cell r="I881" t="str">
            <v>Liter</v>
          </cell>
        </row>
        <row r="882">
          <cell r="A882" t="str">
            <v xml:space="preserve">       7.</v>
          </cell>
          <cell r="C882" t="str">
            <v>PPN diperhitungkan pada lembar Rekapitulasi</v>
          </cell>
        </row>
        <row r="883">
          <cell r="C883" t="str">
            <v>Biaya Pekerjaan</v>
          </cell>
        </row>
        <row r="886">
          <cell r="A886" t="str">
            <v>URAIAN ANALISA ALAT</v>
          </cell>
        </row>
        <row r="889">
          <cell r="A889" t="str">
            <v>No.</v>
          </cell>
          <cell r="C889" t="str">
            <v>U R A I A N</v>
          </cell>
          <cell r="G889" t="str">
            <v>KODE</v>
          </cell>
          <cell r="H889" t="str">
            <v>KOEF.</v>
          </cell>
          <cell r="I889" t="str">
            <v>SATUAN</v>
          </cell>
          <cell r="J889" t="str">
            <v>KET.</v>
          </cell>
        </row>
        <row r="892">
          <cell r="A892" t="str">
            <v>A.</v>
          </cell>
          <cell r="C892" t="str">
            <v>URAIAN PERALATAN</v>
          </cell>
        </row>
        <row r="893">
          <cell r="A893" t="str">
            <v xml:space="preserve">       1.</v>
          </cell>
          <cell r="C893" t="str">
            <v>Jenis Peralatan</v>
          </cell>
          <cell r="G893" t="str">
            <v>THREE WHEEL ROLLER 6-8 T</v>
          </cell>
          <cell r="J893" t="str">
            <v>E16</v>
          </cell>
        </row>
        <row r="894">
          <cell r="A894" t="str">
            <v xml:space="preserve">       2.</v>
          </cell>
          <cell r="C894" t="str">
            <v>Tenaga</v>
          </cell>
          <cell r="G894" t="str">
            <v>Pw</v>
          </cell>
          <cell r="H894">
            <v>55</v>
          </cell>
          <cell r="I894" t="str">
            <v>HP</v>
          </cell>
        </row>
        <row r="895">
          <cell r="A895" t="str">
            <v xml:space="preserve">       3.</v>
          </cell>
          <cell r="C895" t="str">
            <v>Kapasitas</v>
          </cell>
          <cell r="G895" t="str">
            <v>Cp</v>
          </cell>
          <cell r="H895">
            <v>8</v>
          </cell>
          <cell r="I895" t="str">
            <v>Ton</v>
          </cell>
        </row>
        <row r="896">
          <cell r="A896" t="str">
            <v xml:space="preserve">       4.</v>
          </cell>
          <cell r="C896" t="str">
            <v>Alat Baru                :</v>
          </cell>
          <cell r="D896" t="str">
            <v xml:space="preserve">  a.  Umur Ekonomis</v>
          </cell>
          <cell r="G896" t="str">
            <v>A</v>
          </cell>
          <cell r="H896">
            <v>5</v>
          </cell>
          <cell r="I896" t="str">
            <v>Tahun</v>
          </cell>
        </row>
        <row r="897">
          <cell r="D897" t="str">
            <v xml:space="preserve">  b.  Jam Kerja Dalam 1 Tahun</v>
          </cell>
          <cell r="G897" t="str">
            <v>W</v>
          </cell>
          <cell r="H897">
            <v>2000</v>
          </cell>
          <cell r="I897" t="str">
            <v>Jam</v>
          </cell>
        </row>
        <row r="898">
          <cell r="D898" t="str">
            <v xml:space="preserve">  c.  Harga Alat</v>
          </cell>
          <cell r="G898" t="str">
            <v>B</v>
          </cell>
          <cell r="H898">
            <v>240000000</v>
          </cell>
          <cell r="I898" t="str">
            <v>Rupiah</v>
          </cell>
        </row>
        <row r="899">
          <cell r="A899" t="str">
            <v xml:space="preserve">       5.</v>
          </cell>
          <cell r="C899" t="str">
            <v>Alat Yang Dipakai  :</v>
          </cell>
          <cell r="D899" t="str">
            <v xml:space="preserve">  a.  Umur Ekonomis</v>
          </cell>
          <cell r="G899" t="str">
            <v>A'</v>
          </cell>
          <cell r="H899">
            <v>5</v>
          </cell>
          <cell r="I899" t="str">
            <v>Tahun</v>
          </cell>
          <cell r="J899" t="str">
            <v xml:space="preserve"> Alat Baru</v>
          </cell>
        </row>
        <row r="900">
          <cell r="D900" t="str">
            <v xml:space="preserve">  b.  Jam Kerja Dalam 1 Tahun </v>
          </cell>
          <cell r="G900" t="str">
            <v>W'</v>
          </cell>
          <cell r="H900">
            <v>2000</v>
          </cell>
          <cell r="I900" t="str">
            <v>Jam</v>
          </cell>
          <cell r="J900" t="str">
            <v xml:space="preserve"> Alat Baru</v>
          </cell>
        </row>
        <row r="901">
          <cell r="D901" t="str">
            <v xml:space="preserve">  c.  Harga Alat   (*)</v>
          </cell>
          <cell r="G901" t="str">
            <v>B'</v>
          </cell>
          <cell r="H901">
            <v>240000000</v>
          </cell>
          <cell r="I901" t="str">
            <v>Rupiah</v>
          </cell>
          <cell r="J901" t="str">
            <v xml:space="preserve"> Alat Baru</v>
          </cell>
        </row>
        <row r="903">
          <cell r="A903" t="str">
            <v>B.</v>
          </cell>
          <cell r="C903" t="str">
            <v>BIAYA PASTI PER JAM KERJA</v>
          </cell>
        </row>
        <row r="904">
          <cell r="A904" t="str">
            <v xml:space="preserve">       1.</v>
          </cell>
          <cell r="C904" t="str">
            <v>Nilai Sisa Alat</v>
          </cell>
          <cell r="D904" t="str">
            <v>=  10 % x B</v>
          </cell>
          <cell r="G904" t="str">
            <v>C</v>
          </cell>
          <cell r="H904">
            <v>24000000</v>
          </cell>
          <cell r="I904" t="str">
            <v>Rupiah</v>
          </cell>
        </row>
        <row r="906">
          <cell r="A906" t="str">
            <v xml:space="preserve">       2.</v>
          </cell>
          <cell r="C906" t="str">
            <v>Faktor Angsuran Modal    =</v>
          </cell>
          <cell r="E906" t="str">
            <v>i x (1 + i)^A'</v>
          </cell>
          <cell r="G906" t="str">
            <v>D</v>
          </cell>
          <cell r="H906">
            <v>0.33437970328961514</v>
          </cell>
          <cell r="I906" t="str">
            <v>-</v>
          </cell>
        </row>
        <row r="907">
          <cell r="E907" t="str">
            <v>(1 + i)^A' - 1</v>
          </cell>
        </row>
        <row r="908">
          <cell r="A908" t="str">
            <v xml:space="preserve">       3.</v>
          </cell>
          <cell r="C908" t="str">
            <v>Biaya Pasti per Jam  :</v>
          </cell>
        </row>
        <row r="909">
          <cell r="C909" t="str">
            <v>a.  Biaya Pengembalian Modal  =</v>
          </cell>
          <cell r="E909" t="str">
            <v>( B' - C ) x D</v>
          </cell>
          <cell r="G909" t="str">
            <v>E</v>
          </cell>
          <cell r="H909">
            <v>36113.007955278437</v>
          </cell>
          <cell r="I909" t="str">
            <v>Rupiah</v>
          </cell>
        </row>
        <row r="910">
          <cell r="E910" t="str">
            <v>W'</v>
          </cell>
        </row>
        <row r="912">
          <cell r="C912" t="str">
            <v>b.  Asuransi, dll =</v>
          </cell>
          <cell r="D912">
            <v>2E-3</v>
          </cell>
          <cell r="E912" t="str">
            <v xml:space="preserve">  x   B'</v>
          </cell>
          <cell r="G912" t="str">
            <v>F</v>
          </cell>
          <cell r="H912">
            <v>240</v>
          </cell>
          <cell r="I912" t="str">
            <v>Rupiah</v>
          </cell>
        </row>
        <row r="913">
          <cell r="E913" t="str">
            <v>W'</v>
          </cell>
        </row>
        <row r="915">
          <cell r="C915" t="str">
            <v>Biaya Pasti per Jam             =</v>
          </cell>
          <cell r="E915" t="str">
            <v>( E + F )</v>
          </cell>
          <cell r="G915" t="str">
            <v>G</v>
          </cell>
          <cell r="H915">
            <v>36353.007955278437</v>
          </cell>
          <cell r="I915" t="str">
            <v>Rupiah</v>
          </cell>
        </row>
        <row r="917">
          <cell r="A917" t="str">
            <v>C.</v>
          </cell>
          <cell r="C917" t="str">
            <v>BIAYA OPERASI PER JAM KERJA</v>
          </cell>
        </row>
        <row r="919">
          <cell r="A919" t="str">
            <v xml:space="preserve">       1.</v>
          </cell>
          <cell r="C919" t="str">
            <v xml:space="preserve">Bahan Bakar  =  (0.125-0.175 Ltr/HP/Jam)   x Pw x Ms </v>
          </cell>
          <cell r="G919" t="str">
            <v>H</v>
          </cell>
          <cell r="H919">
            <v>15125</v>
          </cell>
          <cell r="I919" t="str">
            <v>Rupiah</v>
          </cell>
        </row>
        <row r="921">
          <cell r="A921" t="str">
            <v xml:space="preserve">       2.</v>
          </cell>
          <cell r="C921" t="str">
            <v>Pelumas         =  (0.01-0.02 Ltr/HP/Jam) x Pw x Mp</v>
          </cell>
          <cell r="G921" t="str">
            <v>I</v>
          </cell>
          <cell r="H921">
            <v>16500</v>
          </cell>
          <cell r="I921" t="str">
            <v>Rupiah</v>
          </cell>
        </row>
        <row r="923">
          <cell r="A923" t="str">
            <v xml:space="preserve">       3.</v>
          </cell>
          <cell r="C923" t="str">
            <v>Perawatan dan</v>
          </cell>
          <cell r="D923" t="str">
            <v>(12,5 % - 17,5 %)  x  B'</v>
          </cell>
          <cell r="G923" t="str">
            <v>K</v>
          </cell>
          <cell r="H923">
            <v>15000</v>
          </cell>
          <cell r="I923" t="str">
            <v>Rupiah</v>
          </cell>
        </row>
        <row r="924">
          <cell r="C924" t="str">
            <v xml:space="preserve">        perbaikan    =</v>
          </cell>
          <cell r="D924" t="str">
            <v>W'</v>
          </cell>
        </row>
        <row r="926">
          <cell r="A926" t="str">
            <v xml:space="preserve">       4.</v>
          </cell>
          <cell r="C926" t="str">
            <v>Operator</v>
          </cell>
          <cell r="D926" t="str">
            <v>=   ( 1  Orang / Jam )  x  U1</v>
          </cell>
          <cell r="G926" t="str">
            <v>L</v>
          </cell>
          <cell r="H926">
            <v>10714.285714285714</v>
          </cell>
          <cell r="I926" t="str">
            <v>Rupiah</v>
          </cell>
        </row>
        <row r="927">
          <cell r="A927" t="str">
            <v xml:space="preserve">       5.</v>
          </cell>
          <cell r="C927" t="str">
            <v>Pembantu Operator</v>
          </cell>
          <cell r="D927" t="str">
            <v>=   ( 1  Orang / Jam )  x  U2</v>
          </cell>
          <cell r="G927" t="str">
            <v>M</v>
          </cell>
          <cell r="H927">
            <v>4000</v>
          </cell>
          <cell r="I927" t="str">
            <v>Rupiah</v>
          </cell>
        </row>
        <row r="929">
          <cell r="C929" t="str">
            <v>Biaya Operasi per Jam        =</v>
          </cell>
          <cell r="E929" t="str">
            <v>(H+I+K+L+M)</v>
          </cell>
          <cell r="G929" t="str">
            <v>P</v>
          </cell>
          <cell r="H929">
            <v>61339.28571428571</v>
          </cell>
          <cell r="I929" t="str">
            <v>Rupiah</v>
          </cell>
        </row>
        <row r="931">
          <cell r="A931" t="str">
            <v>D.</v>
          </cell>
          <cell r="C931" t="str">
            <v>TOTAL BIAYA SEWA ALAT / JAM   =   ( G + P )</v>
          </cell>
          <cell r="G931" t="str">
            <v>S</v>
          </cell>
          <cell r="H931">
            <v>97692.293669564155</v>
          </cell>
          <cell r="I931" t="str">
            <v>Rupiah</v>
          </cell>
        </row>
        <row r="934">
          <cell r="A934" t="str">
            <v>E.</v>
          </cell>
          <cell r="C934" t="str">
            <v>LAIN - LAIN</v>
          </cell>
        </row>
        <row r="935">
          <cell r="A935" t="str">
            <v xml:space="preserve">       1.</v>
          </cell>
          <cell r="C935" t="str">
            <v>Tingkat Suku Bunga</v>
          </cell>
          <cell r="G935" t="str">
            <v>i</v>
          </cell>
          <cell r="H935">
            <v>20</v>
          </cell>
          <cell r="I935" t="str">
            <v>% / Tahun</v>
          </cell>
        </row>
        <row r="936">
          <cell r="A936" t="str">
            <v xml:space="preserve">       2.</v>
          </cell>
          <cell r="C936" t="str">
            <v>Upah Operator / Sopir</v>
          </cell>
          <cell r="G936" t="str">
            <v>U1</v>
          </cell>
          <cell r="H936">
            <v>10714.285714285714</v>
          </cell>
          <cell r="I936" t="str">
            <v>Rp./Jam</v>
          </cell>
        </row>
        <row r="937">
          <cell r="A937" t="str">
            <v xml:space="preserve">       3.</v>
          </cell>
          <cell r="C937" t="str">
            <v>Upah Pembantu Operator / Pmb.Sopir</v>
          </cell>
          <cell r="G937" t="str">
            <v>U2</v>
          </cell>
          <cell r="H937">
            <v>4000</v>
          </cell>
          <cell r="I937" t="str">
            <v>Rp./Jam</v>
          </cell>
        </row>
        <row r="938">
          <cell r="A938" t="str">
            <v xml:space="preserve">       4.</v>
          </cell>
          <cell r="C938" t="str">
            <v>Bahan Bakar Bensin</v>
          </cell>
          <cell r="G938" t="str">
            <v>Mb</v>
          </cell>
          <cell r="H938">
            <v>2400</v>
          </cell>
          <cell r="I938" t="str">
            <v>Liter</v>
          </cell>
        </row>
        <row r="939">
          <cell r="A939" t="str">
            <v xml:space="preserve">       5.</v>
          </cell>
          <cell r="C939" t="str">
            <v>Bahan Bakar Solar</v>
          </cell>
          <cell r="G939" t="str">
            <v>Ms</v>
          </cell>
          <cell r="H939">
            <v>2200</v>
          </cell>
          <cell r="I939" t="str">
            <v>Liter</v>
          </cell>
        </row>
        <row r="940">
          <cell r="A940" t="str">
            <v xml:space="preserve">       6.</v>
          </cell>
          <cell r="C940" t="str">
            <v>Minyak Pelumas</v>
          </cell>
          <cell r="G940" t="str">
            <v>Mp</v>
          </cell>
          <cell r="H940">
            <v>30000</v>
          </cell>
          <cell r="I940" t="str">
            <v>Liter</v>
          </cell>
        </row>
        <row r="941">
          <cell r="A941" t="str">
            <v xml:space="preserve">       7.</v>
          </cell>
          <cell r="C941" t="str">
            <v>PPN diperhitungkan pada lembar Rekapitulasi</v>
          </cell>
        </row>
        <row r="942">
          <cell r="C942" t="str">
            <v>Biaya Pekerjaan</v>
          </cell>
        </row>
        <row r="945">
          <cell r="A945" t="str">
            <v>URAIAN ANALISA ALAT</v>
          </cell>
        </row>
        <row r="948">
          <cell r="A948" t="str">
            <v>No.</v>
          </cell>
          <cell r="C948" t="str">
            <v>U R A I A N</v>
          </cell>
          <cell r="G948" t="str">
            <v>KODE</v>
          </cell>
          <cell r="H948" t="str">
            <v>KOEF.</v>
          </cell>
          <cell r="I948" t="str">
            <v>SATUAN</v>
          </cell>
          <cell r="J948" t="str">
            <v>KET.</v>
          </cell>
        </row>
        <row r="951">
          <cell r="A951" t="str">
            <v>A.</v>
          </cell>
          <cell r="C951" t="str">
            <v>URAIAN PERALATAN</v>
          </cell>
        </row>
        <row r="952">
          <cell r="A952" t="str">
            <v xml:space="preserve">       1.</v>
          </cell>
          <cell r="C952" t="str">
            <v>Jenis Peralatan</v>
          </cell>
          <cell r="G952" t="str">
            <v>TANDEM ROLLER 6-8 T.</v>
          </cell>
          <cell r="J952" t="str">
            <v>E17</v>
          </cell>
        </row>
        <row r="953">
          <cell r="A953" t="str">
            <v xml:space="preserve">       2.</v>
          </cell>
          <cell r="C953" t="str">
            <v>Tenaga</v>
          </cell>
          <cell r="G953" t="str">
            <v>Pw</v>
          </cell>
          <cell r="H953">
            <v>50</v>
          </cell>
          <cell r="I953" t="str">
            <v>HP</v>
          </cell>
        </row>
        <row r="954">
          <cell r="A954" t="str">
            <v xml:space="preserve">       3.</v>
          </cell>
          <cell r="C954" t="str">
            <v>Kapasitas</v>
          </cell>
          <cell r="G954" t="str">
            <v>Cp</v>
          </cell>
          <cell r="H954">
            <v>8</v>
          </cell>
          <cell r="I954" t="str">
            <v>Ton</v>
          </cell>
        </row>
        <row r="955">
          <cell r="A955" t="str">
            <v xml:space="preserve">       4.</v>
          </cell>
          <cell r="C955" t="str">
            <v>Alat Baru                :</v>
          </cell>
          <cell r="D955" t="str">
            <v xml:space="preserve">  a.  Umur Ekonomis</v>
          </cell>
          <cell r="G955" t="str">
            <v>A</v>
          </cell>
          <cell r="H955">
            <v>5</v>
          </cell>
          <cell r="I955" t="str">
            <v>Tahun</v>
          </cell>
        </row>
        <row r="956">
          <cell r="D956" t="str">
            <v xml:space="preserve">  b.  Jam Kerja Dalam 1 Tahun</v>
          </cell>
          <cell r="G956" t="str">
            <v>W</v>
          </cell>
          <cell r="H956">
            <v>2000</v>
          </cell>
          <cell r="I956" t="str">
            <v>Jam</v>
          </cell>
        </row>
        <row r="957">
          <cell r="D957" t="str">
            <v xml:space="preserve">  c.  Harga Alat</v>
          </cell>
          <cell r="G957" t="str">
            <v>B</v>
          </cell>
          <cell r="H957">
            <v>333000000</v>
          </cell>
          <cell r="I957" t="str">
            <v>Rupiah</v>
          </cell>
        </row>
        <row r="958">
          <cell r="A958" t="str">
            <v xml:space="preserve">       5.</v>
          </cell>
          <cell r="C958" t="str">
            <v>Alat Yang Dipakai  :</v>
          </cell>
          <cell r="D958" t="str">
            <v xml:space="preserve">  a.  Umur Ekonomis</v>
          </cell>
          <cell r="G958" t="str">
            <v>A'</v>
          </cell>
          <cell r="H958">
            <v>5</v>
          </cell>
          <cell r="I958" t="str">
            <v>Tahun</v>
          </cell>
          <cell r="J958" t="str">
            <v xml:space="preserve"> Alat Baru</v>
          </cell>
        </row>
        <row r="959">
          <cell r="D959" t="str">
            <v xml:space="preserve">  b.  Jam Kerja Dalam 1 Tahun </v>
          </cell>
          <cell r="G959" t="str">
            <v>W'</v>
          </cell>
          <cell r="H959">
            <v>2000</v>
          </cell>
          <cell r="I959" t="str">
            <v>Jam</v>
          </cell>
          <cell r="J959" t="str">
            <v xml:space="preserve"> Alat Baru</v>
          </cell>
        </row>
        <row r="960">
          <cell r="D960" t="str">
            <v xml:space="preserve">  c.  Harga Alat   (*)</v>
          </cell>
          <cell r="G960" t="str">
            <v>B'</v>
          </cell>
          <cell r="H960">
            <v>333000000</v>
          </cell>
          <cell r="I960" t="str">
            <v>Rupiah</v>
          </cell>
          <cell r="J960" t="str">
            <v xml:space="preserve"> Alat Baru</v>
          </cell>
        </row>
        <row r="962">
          <cell r="A962" t="str">
            <v>B.</v>
          </cell>
          <cell r="C962" t="str">
            <v>BIAYA PASTI PER JAM KERJA</v>
          </cell>
        </row>
        <row r="963">
          <cell r="A963" t="str">
            <v xml:space="preserve">       1.</v>
          </cell>
          <cell r="C963" t="str">
            <v>Nilai Sisa Alat</v>
          </cell>
          <cell r="D963" t="str">
            <v>=  10 % x B</v>
          </cell>
          <cell r="G963" t="str">
            <v>C</v>
          </cell>
          <cell r="H963">
            <v>33300000</v>
          </cell>
          <cell r="I963" t="str">
            <v>Rupiah</v>
          </cell>
        </row>
        <row r="965">
          <cell r="A965" t="str">
            <v xml:space="preserve">       2.</v>
          </cell>
          <cell r="C965" t="str">
            <v>Faktor Angsuran Modal    =</v>
          </cell>
          <cell r="E965" t="str">
            <v>i x (1 + i)^A'</v>
          </cell>
          <cell r="G965" t="str">
            <v>D</v>
          </cell>
          <cell r="H965">
            <v>0.33437970328961514</v>
          </cell>
          <cell r="I965" t="str">
            <v>-</v>
          </cell>
        </row>
        <row r="966">
          <cell r="E966" t="str">
            <v>(1 + i)^A' - 1</v>
          </cell>
        </row>
        <row r="967">
          <cell r="A967" t="str">
            <v xml:space="preserve">       3.</v>
          </cell>
          <cell r="C967" t="str">
            <v>Biaya Pasti per Jam  :</v>
          </cell>
        </row>
        <row r="968">
          <cell r="C968" t="str">
            <v>a.  Biaya Pengembalian Modal  =</v>
          </cell>
          <cell r="E968" t="str">
            <v>( B' - C ) x D</v>
          </cell>
          <cell r="G968" t="str">
            <v>E</v>
          </cell>
          <cell r="H968">
            <v>50106.798537948831</v>
          </cell>
          <cell r="I968" t="str">
            <v>Rupiah</v>
          </cell>
        </row>
        <row r="969">
          <cell r="E969" t="str">
            <v>W'</v>
          </cell>
        </row>
        <row r="971">
          <cell r="C971" t="str">
            <v>b.  Asuransi, dll =</v>
          </cell>
          <cell r="D971">
            <v>2E-3</v>
          </cell>
          <cell r="E971" t="str">
            <v xml:space="preserve">  x   B'</v>
          </cell>
          <cell r="G971" t="str">
            <v>F</v>
          </cell>
          <cell r="H971">
            <v>333</v>
          </cell>
          <cell r="I971" t="str">
            <v>Rupiah</v>
          </cell>
        </row>
        <row r="972">
          <cell r="E972" t="str">
            <v>W'</v>
          </cell>
        </row>
        <row r="974">
          <cell r="C974" t="str">
            <v>Biaya Pasti per Jam             =</v>
          </cell>
          <cell r="E974" t="str">
            <v>( E + F )</v>
          </cell>
          <cell r="G974" t="str">
            <v>G</v>
          </cell>
          <cell r="H974">
            <v>50439.798537948831</v>
          </cell>
          <cell r="I974" t="str">
            <v>Rupiah</v>
          </cell>
        </row>
        <row r="976">
          <cell r="A976" t="str">
            <v>C.</v>
          </cell>
          <cell r="C976" t="str">
            <v>BIAYA OPERASI PER JAM KERJA</v>
          </cell>
        </row>
        <row r="978">
          <cell r="A978" t="str">
            <v xml:space="preserve">       1.</v>
          </cell>
          <cell r="C978" t="str">
            <v xml:space="preserve">Bahan Bakar  =  (0.125-0.175 Ltr/HP/Jam)   x Pw x Ms </v>
          </cell>
          <cell r="G978" t="str">
            <v>H</v>
          </cell>
          <cell r="H978">
            <v>13750</v>
          </cell>
          <cell r="I978" t="str">
            <v>Rupiah</v>
          </cell>
        </row>
        <row r="980">
          <cell r="A980" t="str">
            <v xml:space="preserve">       2.</v>
          </cell>
          <cell r="C980" t="str">
            <v>Pelumas         =  (0.01-0.02 Ltr/HP/Jam) x Pw x Mp</v>
          </cell>
          <cell r="G980" t="str">
            <v>I</v>
          </cell>
          <cell r="H980">
            <v>15000</v>
          </cell>
          <cell r="I980" t="str">
            <v>Rupiah</v>
          </cell>
        </row>
        <row r="982">
          <cell r="A982" t="str">
            <v xml:space="preserve">       3.</v>
          </cell>
          <cell r="C982" t="str">
            <v>Perawatan dan</v>
          </cell>
          <cell r="D982" t="str">
            <v>(12,5 % - 17,5 %)  x  B'</v>
          </cell>
          <cell r="G982" t="str">
            <v>K</v>
          </cell>
          <cell r="H982">
            <v>20812.5</v>
          </cell>
          <cell r="I982" t="str">
            <v>Rupiah</v>
          </cell>
        </row>
        <row r="983">
          <cell r="C983" t="str">
            <v xml:space="preserve">        perbaikan    =</v>
          </cell>
          <cell r="D983" t="str">
            <v>W'</v>
          </cell>
        </row>
        <row r="985">
          <cell r="A985" t="str">
            <v xml:space="preserve">       4.</v>
          </cell>
          <cell r="C985" t="str">
            <v>Operator</v>
          </cell>
          <cell r="D985" t="str">
            <v>=   ( 1  Orang / Jam )  x  U1</v>
          </cell>
          <cell r="G985" t="str">
            <v>L</v>
          </cell>
          <cell r="H985">
            <v>10714.285714285714</v>
          </cell>
          <cell r="I985" t="str">
            <v>Rupiah</v>
          </cell>
        </row>
        <row r="986">
          <cell r="A986" t="str">
            <v xml:space="preserve">       5.</v>
          </cell>
          <cell r="C986" t="str">
            <v>Pembantu Operator</v>
          </cell>
          <cell r="D986" t="str">
            <v>=   ( 1  Orang / Jam )  x  U2</v>
          </cell>
          <cell r="G986" t="str">
            <v>M</v>
          </cell>
          <cell r="H986">
            <v>4000</v>
          </cell>
          <cell r="I986" t="str">
            <v>Rupiah</v>
          </cell>
        </row>
        <row r="988">
          <cell r="C988" t="str">
            <v>Biaya Operasi per Jam        =</v>
          </cell>
          <cell r="E988" t="str">
            <v>(H+I+K+L+M)</v>
          </cell>
          <cell r="G988" t="str">
            <v>P</v>
          </cell>
          <cell r="H988">
            <v>64276.78571428571</v>
          </cell>
          <cell r="I988" t="str">
            <v>Rupiah</v>
          </cell>
        </row>
        <row r="990">
          <cell r="A990" t="str">
            <v>D.</v>
          </cell>
          <cell r="C990" t="str">
            <v>TOTAL BIAYA SEWA ALAT / JAM   =   ( G + P )</v>
          </cell>
          <cell r="G990" t="str">
            <v>S</v>
          </cell>
          <cell r="H990">
            <v>114716.58425223455</v>
          </cell>
          <cell r="I990" t="str">
            <v>Rupiah</v>
          </cell>
        </row>
        <row r="993">
          <cell r="A993" t="str">
            <v>E.</v>
          </cell>
          <cell r="C993" t="str">
            <v>LAIN - LAIN</v>
          </cell>
        </row>
        <row r="994">
          <cell r="A994" t="str">
            <v xml:space="preserve">       1.</v>
          </cell>
          <cell r="C994" t="str">
            <v>Tingkat Suku Bunga</v>
          </cell>
          <cell r="G994" t="str">
            <v>i</v>
          </cell>
          <cell r="H994">
            <v>20</v>
          </cell>
          <cell r="I994" t="str">
            <v>% / Tahun</v>
          </cell>
        </row>
        <row r="995">
          <cell r="A995" t="str">
            <v xml:space="preserve">       2.</v>
          </cell>
          <cell r="C995" t="str">
            <v>Upah Operator / Sopir</v>
          </cell>
          <cell r="G995" t="str">
            <v>U1</v>
          </cell>
          <cell r="H995">
            <v>10714.285714285714</v>
          </cell>
          <cell r="I995" t="str">
            <v>Rp./Jam</v>
          </cell>
        </row>
        <row r="996">
          <cell r="A996" t="str">
            <v xml:space="preserve">       3.</v>
          </cell>
          <cell r="C996" t="str">
            <v>Upah Pembantu Operator / Pmb.Sopir</v>
          </cell>
          <cell r="G996" t="str">
            <v>U2</v>
          </cell>
          <cell r="H996">
            <v>4000</v>
          </cell>
          <cell r="I996" t="str">
            <v>Rp./Jam</v>
          </cell>
        </row>
        <row r="997">
          <cell r="A997" t="str">
            <v xml:space="preserve">       4.</v>
          </cell>
          <cell r="C997" t="str">
            <v>Bahan Bakar Bensin</v>
          </cell>
          <cell r="G997" t="str">
            <v>Mb</v>
          </cell>
          <cell r="H997">
            <v>2400</v>
          </cell>
          <cell r="I997" t="str">
            <v>Liter</v>
          </cell>
        </row>
        <row r="998">
          <cell r="A998" t="str">
            <v xml:space="preserve">       5.</v>
          </cell>
          <cell r="C998" t="str">
            <v>Bahan Bakar Solar</v>
          </cell>
          <cell r="G998" t="str">
            <v>Ms</v>
          </cell>
          <cell r="H998">
            <v>2200</v>
          </cell>
          <cell r="I998" t="str">
            <v>Liter</v>
          </cell>
        </row>
        <row r="999">
          <cell r="A999" t="str">
            <v xml:space="preserve">       6.</v>
          </cell>
          <cell r="C999" t="str">
            <v>Minyak Pelumas</v>
          </cell>
          <cell r="G999" t="str">
            <v>Mp</v>
          </cell>
          <cell r="H999">
            <v>30000</v>
          </cell>
          <cell r="I999" t="str">
            <v>Liter</v>
          </cell>
        </row>
        <row r="1000">
          <cell r="A1000" t="str">
            <v xml:space="preserve">       7.</v>
          </cell>
          <cell r="C1000" t="str">
            <v>PPN diperhitungkan pada lembar Rekapitulasi</v>
          </cell>
        </row>
        <row r="1001">
          <cell r="C1001" t="str">
            <v>Biaya Pekerjaan</v>
          </cell>
        </row>
        <row r="1004">
          <cell r="A1004" t="str">
            <v>URAIAN ANALISA ALAT</v>
          </cell>
        </row>
        <row r="1007">
          <cell r="A1007" t="str">
            <v>No.</v>
          </cell>
          <cell r="C1007" t="str">
            <v>U R A I A N</v>
          </cell>
          <cell r="G1007" t="str">
            <v>KODE</v>
          </cell>
          <cell r="H1007" t="str">
            <v>KOEF.</v>
          </cell>
          <cell r="I1007" t="str">
            <v>SATUAN</v>
          </cell>
          <cell r="J1007" t="str">
            <v>KET.</v>
          </cell>
        </row>
        <row r="1010">
          <cell r="A1010" t="str">
            <v>A.</v>
          </cell>
          <cell r="C1010" t="str">
            <v>URAIAN PERALATAN</v>
          </cell>
        </row>
        <row r="1011">
          <cell r="A1011" t="str">
            <v xml:space="preserve">       1.</v>
          </cell>
          <cell r="C1011" t="str">
            <v>Jenis Peralatan</v>
          </cell>
          <cell r="G1011" t="str">
            <v>TIRE ROLLER 8-10 T.</v>
          </cell>
          <cell r="J1011" t="str">
            <v>E18</v>
          </cell>
        </row>
        <row r="1012">
          <cell r="A1012" t="str">
            <v xml:space="preserve">       2.</v>
          </cell>
          <cell r="C1012" t="str">
            <v>Tenaga</v>
          </cell>
          <cell r="G1012" t="str">
            <v>Pw</v>
          </cell>
          <cell r="H1012">
            <v>60</v>
          </cell>
          <cell r="I1012" t="str">
            <v>HP</v>
          </cell>
        </row>
        <row r="1013">
          <cell r="A1013" t="str">
            <v xml:space="preserve">       3.</v>
          </cell>
          <cell r="C1013" t="str">
            <v>Kapasitas</v>
          </cell>
          <cell r="G1013" t="str">
            <v>Cp</v>
          </cell>
          <cell r="H1013">
            <v>10</v>
          </cell>
          <cell r="I1013" t="str">
            <v>Ton</v>
          </cell>
        </row>
        <row r="1014">
          <cell r="A1014" t="str">
            <v xml:space="preserve">       4.</v>
          </cell>
          <cell r="C1014" t="str">
            <v>Alat Baru                :</v>
          </cell>
          <cell r="D1014" t="str">
            <v xml:space="preserve">  a.  Umur Ekonomis</v>
          </cell>
          <cell r="G1014" t="str">
            <v>A</v>
          </cell>
          <cell r="H1014">
            <v>5</v>
          </cell>
          <cell r="I1014" t="str">
            <v>Tahun</v>
          </cell>
        </row>
        <row r="1015">
          <cell r="D1015" t="str">
            <v xml:space="preserve">  b.  Jam Kerja Dalam 1 Tahun</v>
          </cell>
          <cell r="G1015" t="str">
            <v>W</v>
          </cell>
          <cell r="H1015">
            <v>1800</v>
          </cell>
          <cell r="I1015" t="str">
            <v>Jam</v>
          </cell>
        </row>
        <row r="1016">
          <cell r="D1016" t="str">
            <v xml:space="preserve">  c.  Harga Alat</v>
          </cell>
          <cell r="G1016" t="str">
            <v>B</v>
          </cell>
          <cell r="H1016">
            <v>351000000</v>
          </cell>
          <cell r="I1016" t="str">
            <v>Rupiah</v>
          </cell>
        </row>
        <row r="1017">
          <cell r="A1017" t="str">
            <v xml:space="preserve">       5.</v>
          </cell>
          <cell r="C1017" t="str">
            <v>Alat Yang Dipakai  :</v>
          </cell>
          <cell r="D1017" t="str">
            <v xml:space="preserve">  a.  Umur Ekonomis</v>
          </cell>
          <cell r="G1017" t="str">
            <v>A'</v>
          </cell>
          <cell r="H1017">
            <v>5</v>
          </cell>
          <cell r="I1017" t="str">
            <v>Tahun</v>
          </cell>
          <cell r="J1017" t="str">
            <v xml:space="preserve"> Alat Baru</v>
          </cell>
        </row>
        <row r="1018">
          <cell r="D1018" t="str">
            <v xml:space="preserve">  b.  Jam Kerja Dalam 1 Tahun </v>
          </cell>
          <cell r="G1018" t="str">
            <v>W'</v>
          </cell>
          <cell r="H1018">
            <v>1800</v>
          </cell>
          <cell r="I1018" t="str">
            <v>Jam</v>
          </cell>
          <cell r="J1018" t="str">
            <v xml:space="preserve"> Alat Baru</v>
          </cell>
        </row>
        <row r="1019">
          <cell r="D1019" t="str">
            <v xml:space="preserve">  c.  Harga Alat   (*)</v>
          </cell>
          <cell r="G1019" t="str">
            <v>B'</v>
          </cell>
          <cell r="H1019">
            <v>351000000</v>
          </cell>
          <cell r="I1019" t="str">
            <v>Rupiah</v>
          </cell>
          <cell r="J1019" t="str">
            <v xml:space="preserve"> Alat Baru</v>
          </cell>
        </row>
        <row r="1021">
          <cell r="A1021" t="str">
            <v>B.</v>
          </cell>
          <cell r="C1021" t="str">
            <v>BIAYA PASTI PER JAM KERJA</v>
          </cell>
        </row>
        <row r="1022">
          <cell r="A1022" t="str">
            <v xml:space="preserve">       1.</v>
          </cell>
          <cell r="C1022" t="str">
            <v>Nilai Sisa Alat</v>
          </cell>
          <cell r="D1022" t="str">
            <v>=  10 % x B</v>
          </cell>
          <cell r="G1022" t="str">
            <v>C</v>
          </cell>
          <cell r="H1022">
            <v>35100000</v>
          </cell>
          <cell r="I1022" t="str">
            <v>Rupiah</v>
          </cell>
        </row>
        <row r="1024">
          <cell r="A1024" t="str">
            <v xml:space="preserve">       2.</v>
          </cell>
          <cell r="C1024" t="str">
            <v>Faktor Angsuran Modal    =</v>
          </cell>
          <cell r="E1024" t="str">
            <v>i x (1 + i)^A'</v>
          </cell>
          <cell r="G1024" t="str">
            <v>D</v>
          </cell>
          <cell r="H1024">
            <v>0.33437970328961514</v>
          </cell>
          <cell r="I1024" t="str">
            <v>-</v>
          </cell>
        </row>
        <row r="1025">
          <cell r="E1025" t="str">
            <v>(1 + i)^A' - 1</v>
          </cell>
        </row>
        <row r="1026">
          <cell r="A1026" t="str">
            <v xml:space="preserve">       3.</v>
          </cell>
          <cell r="C1026" t="str">
            <v>Biaya Pasti per Jam  :</v>
          </cell>
        </row>
        <row r="1027">
          <cell r="C1027" t="str">
            <v>a.  Biaya Pengembalian Modal  =</v>
          </cell>
          <cell r="E1027" t="str">
            <v>( B' - C ) x D</v>
          </cell>
          <cell r="G1027" t="str">
            <v>E</v>
          </cell>
          <cell r="H1027">
            <v>58683.637927327451</v>
          </cell>
          <cell r="I1027" t="str">
            <v>Rupiah</v>
          </cell>
        </row>
        <row r="1028">
          <cell r="E1028" t="str">
            <v>W'</v>
          </cell>
        </row>
        <row r="1030">
          <cell r="C1030" t="str">
            <v>b.  Asuransi, dll =</v>
          </cell>
          <cell r="D1030">
            <v>2E-3</v>
          </cell>
          <cell r="E1030" t="str">
            <v xml:space="preserve">  x   B'</v>
          </cell>
          <cell r="G1030" t="str">
            <v>F</v>
          </cell>
          <cell r="H1030">
            <v>390</v>
          </cell>
          <cell r="I1030" t="str">
            <v>Rupiah</v>
          </cell>
        </row>
        <row r="1031">
          <cell r="E1031" t="str">
            <v>W'</v>
          </cell>
        </row>
        <row r="1033">
          <cell r="C1033" t="str">
            <v>Biaya Pasti per Jam             =</v>
          </cell>
          <cell r="E1033" t="str">
            <v>( E + F )</v>
          </cell>
          <cell r="G1033" t="str">
            <v>G</v>
          </cell>
          <cell r="H1033">
            <v>59073.637927327451</v>
          </cell>
          <cell r="I1033" t="str">
            <v>Rupiah</v>
          </cell>
        </row>
        <row r="1035">
          <cell r="A1035" t="str">
            <v>C.</v>
          </cell>
          <cell r="C1035" t="str">
            <v>BIAYA OPERASI PER JAM KERJA</v>
          </cell>
        </row>
        <row r="1037">
          <cell r="A1037" t="str">
            <v xml:space="preserve">       1.</v>
          </cell>
          <cell r="C1037" t="str">
            <v xml:space="preserve">Bahan Bakar  =  (0.125-0.175 Ltr/HP/Jam)   x Pw x Ms </v>
          </cell>
          <cell r="G1037" t="str">
            <v>H</v>
          </cell>
          <cell r="H1037">
            <v>16500</v>
          </cell>
          <cell r="I1037" t="str">
            <v>Rupiah</v>
          </cell>
        </row>
        <row r="1039">
          <cell r="A1039" t="str">
            <v xml:space="preserve">       2.</v>
          </cell>
          <cell r="C1039" t="str">
            <v>Pelumas         =  (0.01-0.02 Ltr/HP/Jam) x Pw x Mp</v>
          </cell>
          <cell r="G1039" t="str">
            <v>I</v>
          </cell>
          <cell r="H1039">
            <v>18000</v>
          </cell>
          <cell r="I1039" t="str">
            <v>Rupiah</v>
          </cell>
        </row>
        <row r="1041">
          <cell r="A1041" t="str">
            <v xml:space="preserve">       3.</v>
          </cell>
          <cell r="C1041" t="str">
            <v>Perawatan dan</v>
          </cell>
          <cell r="D1041" t="str">
            <v>(12,5 % - 17,5 %)  x  B'</v>
          </cell>
          <cell r="G1041" t="str">
            <v>K</v>
          </cell>
          <cell r="H1041">
            <v>24375</v>
          </cell>
          <cell r="I1041" t="str">
            <v>Rupiah</v>
          </cell>
        </row>
        <row r="1042">
          <cell r="C1042" t="str">
            <v xml:space="preserve">        perbaikan    =</v>
          </cell>
          <cell r="D1042" t="str">
            <v>W'</v>
          </cell>
        </row>
        <row r="1044">
          <cell r="A1044" t="str">
            <v xml:space="preserve">       4.</v>
          </cell>
          <cell r="C1044" t="str">
            <v>Operator</v>
          </cell>
          <cell r="D1044" t="str">
            <v>=   ( 1  Orang / Jam )  x  U1</v>
          </cell>
          <cell r="G1044" t="str">
            <v>L</v>
          </cell>
          <cell r="H1044">
            <v>10714.285714285714</v>
          </cell>
          <cell r="I1044" t="str">
            <v>Rupiah</v>
          </cell>
        </row>
        <row r="1045">
          <cell r="A1045" t="str">
            <v xml:space="preserve">       5.</v>
          </cell>
          <cell r="C1045" t="str">
            <v>Pembantu Operator</v>
          </cell>
          <cell r="D1045" t="str">
            <v>=   ( 1  Orang / Jam )  x  U2</v>
          </cell>
          <cell r="G1045" t="str">
            <v>M</v>
          </cell>
          <cell r="H1045">
            <v>4000</v>
          </cell>
          <cell r="I1045" t="str">
            <v>Rupiah</v>
          </cell>
        </row>
        <row r="1047">
          <cell r="C1047" t="str">
            <v>Biaya Operasi per Jam        =</v>
          </cell>
          <cell r="E1047" t="str">
            <v>(H+I+K+L+M)</v>
          </cell>
          <cell r="G1047" t="str">
            <v>P</v>
          </cell>
          <cell r="H1047">
            <v>73589.28571428571</v>
          </cell>
          <cell r="I1047" t="str">
            <v>Rupiah</v>
          </cell>
        </row>
        <row r="1049">
          <cell r="A1049" t="str">
            <v>D.</v>
          </cell>
          <cell r="C1049" t="str">
            <v>TOTAL BIAYA SEWA ALAT / JAM   =   ( G + P ) x 0,9</v>
          </cell>
          <cell r="G1049" t="str">
            <v>S</v>
          </cell>
          <cell r="H1049">
            <v>119396.63127745184</v>
          </cell>
          <cell r="I1049" t="str">
            <v>Rupiah</v>
          </cell>
        </row>
        <row r="1052">
          <cell r="A1052" t="str">
            <v>E.</v>
          </cell>
          <cell r="C1052" t="str">
            <v>LAIN - LAIN</v>
          </cell>
        </row>
        <row r="1053">
          <cell r="A1053" t="str">
            <v xml:space="preserve">       1.</v>
          </cell>
          <cell r="C1053" t="str">
            <v>Tingkat Suku Bunga</v>
          </cell>
          <cell r="G1053" t="str">
            <v>i</v>
          </cell>
          <cell r="H1053">
            <v>20</v>
          </cell>
          <cell r="I1053" t="str">
            <v>% / Tahun</v>
          </cell>
        </row>
        <row r="1054">
          <cell r="A1054" t="str">
            <v xml:space="preserve">       2.</v>
          </cell>
          <cell r="C1054" t="str">
            <v>Upah Operator / Sopir</v>
          </cell>
          <cell r="G1054" t="str">
            <v>U1</v>
          </cell>
          <cell r="H1054">
            <v>10714.285714285714</v>
          </cell>
          <cell r="I1054" t="str">
            <v>Rp./Jam</v>
          </cell>
        </row>
        <row r="1055">
          <cell r="A1055" t="str">
            <v xml:space="preserve">       3.</v>
          </cell>
          <cell r="C1055" t="str">
            <v>Upah Pembantu Operator / Pmb.Sopir</v>
          </cell>
          <cell r="G1055" t="str">
            <v>U2</v>
          </cell>
          <cell r="H1055">
            <v>4000</v>
          </cell>
          <cell r="I1055" t="str">
            <v>Rp./Jam</v>
          </cell>
        </row>
        <row r="1056">
          <cell r="A1056" t="str">
            <v xml:space="preserve">       4.</v>
          </cell>
          <cell r="C1056" t="str">
            <v>Bahan Bakar Bensin</v>
          </cell>
          <cell r="G1056" t="str">
            <v>Mb</v>
          </cell>
          <cell r="H1056">
            <v>2400</v>
          </cell>
          <cell r="I1056" t="str">
            <v>Liter</v>
          </cell>
        </row>
        <row r="1057">
          <cell r="A1057" t="str">
            <v xml:space="preserve">       5.</v>
          </cell>
          <cell r="C1057" t="str">
            <v>Bahan Bakar Solar</v>
          </cell>
          <cell r="G1057" t="str">
            <v>Ms</v>
          </cell>
          <cell r="H1057">
            <v>2200</v>
          </cell>
          <cell r="I1057" t="str">
            <v>Liter</v>
          </cell>
        </row>
        <row r="1058">
          <cell r="A1058" t="str">
            <v xml:space="preserve">       6.</v>
          </cell>
          <cell r="C1058" t="str">
            <v>Minyak Pelumas</v>
          </cell>
          <cell r="G1058" t="str">
            <v>Mp</v>
          </cell>
          <cell r="H1058">
            <v>30000</v>
          </cell>
          <cell r="I1058" t="str">
            <v>Liter</v>
          </cell>
        </row>
        <row r="1059">
          <cell r="A1059" t="str">
            <v xml:space="preserve">       7.</v>
          </cell>
          <cell r="C1059" t="str">
            <v>PPN diperhitungkan pada lembar Rekapitulasi</v>
          </cell>
        </row>
        <row r="1060">
          <cell r="C1060" t="str">
            <v>Biaya Pekerjaan</v>
          </cell>
        </row>
        <row r="1063">
          <cell r="A1063" t="str">
            <v>URAIAN ANALISA ALAT</v>
          </cell>
        </row>
        <row r="1066">
          <cell r="A1066" t="str">
            <v>No.</v>
          </cell>
          <cell r="C1066" t="str">
            <v>U R A I A N</v>
          </cell>
          <cell r="G1066" t="str">
            <v>KODE</v>
          </cell>
          <cell r="H1066" t="str">
            <v>KOEF.</v>
          </cell>
          <cell r="I1066" t="str">
            <v>SATUAN</v>
          </cell>
          <cell r="J1066" t="str">
            <v>KET.</v>
          </cell>
        </row>
        <row r="1069">
          <cell r="A1069" t="str">
            <v>A.</v>
          </cell>
          <cell r="C1069" t="str">
            <v>URAIAN PERALATAN</v>
          </cell>
        </row>
        <row r="1070">
          <cell r="A1070" t="str">
            <v xml:space="preserve">       1.</v>
          </cell>
          <cell r="C1070" t="str">
            <v>Jenis Peralatan</v>
          </cell>
          <cell r="G1070" t="str">
            <v>VIBRATORY ROLLER 5-8 T.</v>
          </cell>
          <cell r="J1070" t="str">
            <v>E19</v>
          </cell>
        </row>
        <row r="1071">
          <cell r="A1071" t="str">
            <v xml:space="preserve">       2.</v>
          </cell>
          <cell r="C1071" t="str">
            <v>Tenaga</v>
          </cell>
          <cell r="G1071" t="str">
            <v>Pw</v>
          </cell>
          <cell r="H1071">
            <v>75</v>
          </cell>
          <cell r="I1071" t="str">
            <v>HP</v>
          </cell>
        </row>
        <row r="1072">
          <cell r="A1072" t="str">
            <v xml:space="preserve">       3.</v>
          </cell>
          <cell r="C1072" t="str">
            <v>Kapasitas</v>
          </cell>
          <cell r="G1072" t="str">
            <v>Cp</v>
          </cell>
          <cell r="H1072">
            <v>7</v>
          </cell>
          <cell r="I1072" t="str">
            <v>Ton</v>
          </cell>
        </row>
        <row r="1073">
          <cell r="A1073" t="str">
            <v xml:space="preserve">       4.</v>
          </cell>
          <cell r="C1073" t="str">
            <v>Alat Baru                :</v>
          </cell>
          <cell r="D1073" t="str">
            <v xml:space="preserve">  a.  Umur Ekonomis</v>
          </cell>
          <cell r="G1073" t="str">
            <v>A</v>
          </cell>
          <cell r="H1073">
            <v>4</v>
          </cell>
          <cell r="I1073" t="str">
            <v>Tahun</v>
          </cell>
        </row>
        <row r="1074">
          <cell r="D1074" t="str">
            <v xml:space="preserve">  b.  Jam Kerja Dalam 1 Tahun</v>
          </cell>
          <cell r="G1074" t="str">
            <v>W</v>
          </cell>
          <cell r="H1074">
            <v>2000</v>
          </cell>
          <cell r="I1074" t="str">
            <v>Jam</v>
          </cell>
        </row>
        <row r="1075">
          <cell r="D1075" t="str">
            <v xml:space="preserve">  c.  Harga Alat</v>
          </cell>
          <cell r="G1075" t="str">
            <v>B</v>
          </cell>
          <cell r="H1075">
            <v>392000000</v>
          </cell>
          <cell r="I1075" t="str">
            <v>Rupiah</v>
          </cell>
        </row>
        <row r="1076">
          <cell r="A1076" t="str">
            <v xml:space="preserve">       5.</v>
          </cell>
          <cell r="C1076" t="str">
            <v>Alat Yang Dipakai  :</v>
          </cell>
          <cell r="D1076" t="str">
            <v xml:space="preserve">  a.  Umur Ekonomis</v>
          </cell>
          <cell r="G1076" t="str">
            <v>A'</v>
          </cell>
          <cell r="H1076">
            <v>4</v>
          </cell>
          <cell r="I1076" t="str">
            <v>Tahun</v>
          </cell>
          <cell r="J1076" t="str">
            <v xml:space="preserve"> Alat Baru</v>
          </cell>
        </row>
        <row r="1077">
          <cell r="D1077" t="str">
            <v xml:space="preserve">  b.  Jam Kerja Dalam 1 Tahun </v>
          </cell>
          <cell r="G1077" t="str">
            <v>W'</v>
          </cell>
          <cell r="H1077">
            <v>2000</v>
          </cell>
          <cell r="I1077" t="str">
            <v>Jam</v>
          </cell>
          <cell r="J1077" t="str">
            <v xml:space="preserve"> Alat Baru</v>
          </cell>
        </row>
        <row r="1078">
          <cell r="D1078" t="str">
            <v xml:space="preserve">  c.  Harga Alat   (*)</v>
          </cell>
          <cell r="G1078" t="str">
            <v>B'</v>
          </cell>
          <cell r="H1078">
            <v>392000000</v>
          </cell>
          <cell r="I1078" t="str">
            <v>Rupiah</v>
          </cell>
          <cell r="J1078" t="str">
            <v xml:space="preserve"> Alat Baru</v>
          </cell>
        </row>
        <row r="1080">
          <cell r="A1080" t="str">
            <v>B.</v>
          </cell>
          <cell r="C1080" t="str">
            <v>BIAYA PASTI PER JAM KERJA</v>
          </cell>
          <cell r="H1080" t="str">
            <v>RFH</v>
          </cell>
        </row>
        <row r="1081">
          <cell r="A1081" t="str">
            <v xml:space="preserve">       1.</v>
          </cell>
          <cell r="C1081" t="str">
            <v>Nilai Sisa Alat</v>
          </cell>
          <cell r="D1081" t="str">
            <v>=  10 % x B</v>
          </cell>
          <cell r="G1081" t="str">
            <v>C</v>
          </cell>
          <cell r="H1081">
            <v>39200000</v>
          </cell>
          <cell r="I1081" t="str">
            <v>Rupiah</v>
          </cell>
        </row>
        <row r="1083">
          <cell r="A1083" t="str">
            <v xml:space="preserve">       2.</v>
          </cell>
          <cell r="C1083" t="str">
            <v>Faktor Angsuran Modal    =</v>
          </cell>
          <cell r="E1083" t="str">
            <v>i x (1 + i)^A'</v>
          </cell>
          <cell r="G1083" t="str">
            <v>D</v>
          </cell>
          <cell r="H1083">
            <v>0.38628912071535026</v>
          </cell>
          <cell r="I1083" t="str">
            <v>-</v>
          </cell>
        </row>
        <row r="1084">
          <cell r="E1084" t="str">
            <v>(1 + i)^A' - 1</v>
          </cell>
        </row>
        <row r="1085">
          <cell r="A1085" t="str">
            <v xml:space="preserve">       3.</v>
          </cell>
          <cell r="C1085" t="str">
            <v>Biaya Pasti per Jam  :</v>
          </cell>
        </row>
        <row r="1086">
          <cell r="C1086" t="str">
            <v>a.  Biaya Pengembalian Modal  =</v>
          </cell>
          <cell r="E1086" t="str">
            <v>( B' - C ) x D</v>
          </cell>
          <cell r="G1086" t="str">
            <v>E</v>
          </cell>
          <cell r="H1086">
            <v>68141.400894187798</v>
          </cell>
          <cell r="I1086" t="str">
            <v>Rupiah</v>
          </cell>
        </row>
        <row r="1087">
          <cell r="E1087" t="str">
            <v>W'</v>
          </cell>
        </row>
        <row r="1089">
          <cell r="C1089" t="str">
            <v>b.  Asuransi, dll =</v>
          </cell>
          <cell r="D1089">
            <v>2E-3</v>
          </cell>
          <cell r="E1089" t="str">
            <v xml:space="preserve">  x   B'</v>
          </cell>
          <cell r="G1089" t="str">
            <v>F</v>
          </cell>
          <cell r="H1089">
            <v>392</v>
          </cell>
          <cell r="I1089" t="str">
            <v>Rupiah</v>
          </cell>
        </row>
        <row r="1090">
          <cell r="E1090" t="str">
            <v>W'</v>
          </cell>
        </row>
        <row r="1092">
          <cell r="C1092" t="str">
            <v>Biaya Pasti per Jam             =</v>
          </cell>
          <cell r="E1092" t="str">
            <v>( E + F )</v>
          </cell>
          <cell r="G1092" t="str">
            <v>G</v>
          </cell>
          <cell r="H1092">
            <v>68533.400894187798</v>
          </cell>
          <cell r="I1092" t="str">
            <v>Rupiah</v>
          </cell>
        </row>
        <row r="1094">
          <cell r="A1094" t="str">
            <v>C.</v>
          </cell>
          <cell r="C1094" t="str">
            <v>BIAYA OPERASI PER JAM KERJA</v>
          </cell>
        </row>
        <row r="1096">
          <cell r="A1096" t="str">
            <v xml:space="preserve">       1.</v>
          </cell>
          <cell r="C1096" t="str">
            <v xml:space="preserve">Bahan Bakar  =  (0.125-0.175 Ltr/HP/Jam)   x Pw x Ms </v>
          </cell>
          <cell r="G1096" t="str">
            <v>H</v>
          </cell>
          <cell r="H1096">
            <v>40312.5</v>
          </cell>
          <cell r="I1096" t="str">
            <v>Rupiah</v>
          </cell>
        </row>
        <row r="1098">
          <cell r="A1098" t="str">
            <v xml:space="preserve">       2.</v>
          </cell>
          <cell r="C1098" t="str">
            <v>Pelumas         =  (0.01-0.02 Ltr/HP/Jam) x Pw x Mp</v>
          </cell>
          <cell r="G1098" t="str">
            <v>I</v>
          </cell>
          <cell r="H1098">
            <v>22500</v>
          </cell>
          <cell r="I1098" t="str">
            <v>Rupiah</v>
          </cell>
        </row>
        <row r="1100">
          <cell r="A1100" t="str">
            <v xml:space="preserve">       3.</v>
          </cell>
          <cell r="C1100" t="str">
            <v>Perawatan dan</v>
          </cell>
          <cell r="D1100" t="str">
            <v>(12,5 % - 17,5 %)  x  B'</v>
          </cell>
          <cell r="G1100" t="str">
            <v>K</v>
          </cell>
          <cell r="H1100">
            <v>24500</v>
          </cell>
          <cell r="I1100" t="str">
            <v>Rupiah</v>
          </cell>
        </row>
        <row r="1101">
          <cell r="C1101" t="str">
            <v xml:space="preserve">        perbaikan    =</v>
          </cell>
          <cell r="D1101" t="str">
            <v>W'</v>
          </cell>
        </row>
        <row r="1103">
          <cell r="A1103" t="str">
            <v xml:space="preserve">       4.</v>
          </cell>
          <cell r="C1103" t="str">
            <v>Operator</v>
          </cell>
          <cell r="D1103" t="str">
            <v>=   ( 1  Orang / Jam )  x  U1</v>
          </cell>
          <cell r="G1103" t="str">
            <v>L</v>
          </cell>
          <cell r="H1103">
            <v>10714.285714285714</v>
          </cell>
          <cell r="I1103" t="str">
            <v>Rupiah</v>
          </cell>
        </row>
        <row r="1104">
          <cell r="A1104" t="str">
            <v xml:space="preserve">       5.</v>
          </cell>
          <cell r="C1104" t="str">
            <v>Pembantu Operator</v>
          </cell>
          <cell r="D1104" t="str">
            <v>=   ( 1  Orang / Jam )  x  U2</v>
          </cell>
          <cell r="G1104" t="str">
            <v>M</v>
          </cell>
          <cell r="H1104">
            <v>4000</v>
          </cell>
          <cell r="I1104" t="str">
            <v>Rupiah</v>
          </cell>
        </row>
        <row r="1106">
          <cell r="C1106" t="str">
            <v>Biaya Operasi per Jam        =</v>
          </cell>
          <cell r="E1106" t="str">
            <v>(H+I+K+L+M)</v>
          </cell>
          <cell r="G1106" t="str">
            <v>P</v>
          </cell>
          <cell r="H1106">
            <v>102026.78571428571</v>
          </cell>
          <cell r="I1106" t="str">
            <v>Rupiah</v>
          </cell>
        </row>
        <row r="1108">
          <cell r="A1108" t="str">
            <v>D.</v>
          </cell>
          <cell r="C1108" t="str">
            <v>TOTAL BIAYA SEWA ALAT / JAM   =   ( G + P )</v>
          </cell>
          <cell r="G1108" t="str">
            <v>S</v>
          </cell>
          <cell r="H1108">
            <v>170560.18660847351</v>
          </cell>
          <cell r="I1108" t="str">
            <v>Rupiah</v>
          </cell>
        </row>
        <row r="1111">
          <cell r="A1111" t="str">
            <v>E.</v>
          </cell>
          <cell r="C1111" t="str">
            <v>LAIN - LAIN</v>
          </cell>
        </row>
        <row r="1112">
          <cell r="A1112" t="str">
            <v xml:space="preserve">       1.</v>
          </cell>
          <cell r="C1112" t="str">
            <v>Tingkat Suku Bunga</v>
          </cell>
          <cell r="G1112" t="str">
            <v>i</v>
          </cell>
          <cell r="H1112">
            <v>20</v>
          </cell>
          <cell r="I1112" t="str">
            <v>% / Tahun</v>
          </cell>
        </row>
        <row r="1113">
          <cell r="A1113" t="str">
            <v xml:space="preserve">       2.</v>
          </cell>
          <cell r="C1113" t="str">
            <v>Upah Operator / Sopir</v>
          </cell>
          <cell r="G1113" t="str">
            <v>U1</v>
          </cell>
          <cell r="H1113">
            <v>10714.285714285714</v>
          </cell>
          <cell r="I1113" t="str">
            <v>Rp./Jam</v>
          </cell>
        </row>
        <row r="1114">
          <cell r="A1114" t="str">
            <v xml:space="preserve">       3.</v>
          </cell>
          <cell r="C1114" t="str">
            <v>Upah Pembantu Operator / Pmb.Sopir</v>
          </cell>
          <cell r="G1114" t="str">
            <v>U2</v>
          </cell>
          <cell r="H1114">
            <v>4000</v>
          </cell>
          <cell r="I1114" t="str">
            <v>Rp./Jam</v>
          </cell>
        </row>
        <row r="1115">
          <cell r="A1115" t="str">
            <v xml:space="preserve">       4.</v>
          </cell>
          <cell r="C1115" t="str">
            <v>Bahan Bakar Bensin</v>
          </cell>
          <cell r="G1115" t="str">
            <v>Mb</v>
          </cell>
          <cell r="H1115">
            <v>4500</v>
          </cell>
          <cell r="I1115" t="str">
            <v>Liter</v>
          </cell>
        </row>
        <row r="1116">
          <cell r="A1116" t="str">
            <v xml:space="preserve">       5.</v>
          </cell>
          <cell r="C1116" t="str">
            <v>Bahan Bakar Solar</v>
          </cell>
          <cell r="G1116" t="str">
            <v>Ms</v>
          </cell>
          <cell r="H1116">
            <v>4300</v>
          </cell>
          <cell r="I1116" t="str">
            <v>Liter</v>
          </cell>
        </row>
        <row r="1117">
          <cell r="A1117" t="str">
            <v xml:space="preserve">       6.</v>
          </cell>
          <cell r="C1117" t="str">
            <v>Minyak Pelumas</v>
          </cell>
          <cell r="G1117" t="str">
            <v>Mp</v>
          </cell>
          <cell r="H1117">
            <v>30000</v>
          </cell>
          <cell r="I1117" t="str">
            <v>Liter</v>
          </cell>
        </row>
        <row r="1118">
          <cell r="A1118" t="str">
            <v xml:space="preserve">       7.</v>
          </cell>
          <cell r="C1118" t="str">
            <v>PPN diperhitungkan pada lembar Rekapitulasi</v>
          </cell>
        </row>
        <row r="1119">
          <cell r="C1119" t="str">
            <v>Biaya Pekerjaan</v>
          </cell>
        </row>
        <row r="1122">
          <cell r="A1122" t="str">
            <v>URAIAN ANALISA ALAT</v>
          </cell>
        </row>
        <row r="1125">
          <cell r="A1125" t="str">
            <v>No.</v>
          </cell>
          <cell r="C1125" t="str">
            <v>U R A I A N</v>
          </cell>
          <cell r="G1125" t="str">
            <v>KODE</v>
          </cell>
          <cell r="H1125" t="str">
            <v>KOEF.</v>
          </cell>
          <cell r="I1125" t="str">
            <v>SATUAN</v>
          </cell>
          <cell r="J1125" t="str">
            <v>KET.</v>
          </cell>
        </row>
        <row r="1128">
          <cell r="A1128" t="str">
            <v>A.</v>
          </cell>
          <cell r="C1128" t="str">
            <v>URAIAN PERALATAN</v>
          </cell>
        </row>
        <row r="1129">
          <cell r="A1129" t="str">
            <v xml:space="preserve">       1.</v>
          </cell>
          <cell r="C1129" t="str">
            <v>Jenis Peralatan</v>
          </cell>
          <cell r="G1129" t="str">
            <v>CONCRETE VIBRATOR</v>
          </cell>
          <cell r="J1129" t="str">
            <v>E20</v>
          </cell>
        </row>
        <row r="1130">
          <cell r="A1130" t="str">
            <v xml:space="preserve">       2.</v>
          </cell>
          <cell r="C1130" t="str">
            <v>Tenaga</v>
          </cell>
          <cell r="G1130" t="str">
            <v>Pw</v>
          </cell>
          <cell r="H1130">
            <v>10</v>
          </cell>
          <cell r="I1130" t="str">
            <v>HP</v>
          </cell>
        </row>
        <row r="1131">
          <cell r="A1131" t="str">
            <v xml:space="preserve">       3.</v>
          </cell>
          <cell r="C1131" t="str">
            <v>Kapasitas</v>
          </cell>
          <cell r="G1131" t="str">
            <v>Cp</v>
          </cell>
          <cell r="H1131" t="str">
            <v xml:space="preserve">-  </v>
          </cell>
          <cell r="I1131" t="str">
            <v>-</v>
          </cell>
        </row>
        <row r="1132">
          <cell r="A1132" t="str">
            <v xml:space="preserve">       4.</v>
          </cell>
          <cell r="C1132" t="str">
            <v>Alat Baru                :</v>
          </cell>
          <cell r="D1132" t="str">
            <v xml:space="preserve">  a.  Umur Ekonomis</v>
          </cell>
          <cell r="G1132" t="str">
            <v>A</v>
          </cell>
          <cell r="H1132">
            <v>4</v>
          </cell>
          <cell r="I1132" t="str">
            <v>Tahun</v>
          </cell>
        </row>
        <row r="1133">
          <cell r="D1133" t="str">
            <v xml:space="preserve">  b.  Jam Kerja Dalam 1 Tahun</v>
          </cell>
          <cell r="G1133" t="str">
            <v>W</v>
          </cell>
          <cell r="H1133">
            <v>1000</v>
          </cell>
          <cell r="I1133" t="str">
            <v>Jam</v>
          </cell>
        </row>
        <row r="1134">
          <cell r="D1134" t="str">
            <v xml:space="preserve">  c.  Harga Alat</v>
          </cell>
          <cell r="G1134" t="str">
            <v>B</v>
          </cell>
          <cell r="H1134">
            <v>24960000</v>
          </cell>
          <cell r="I1134" t="str">
            <v>Rupiah</v>
          </cell>
        </row>
        <row r="1135">
          <cell r="A1135" t="str">
            <v xml:space="preserve">       5.</v>
          </cell>
          <cell r="C1135" t="str">
            <v>Alat Yang Dipakai  :</v>
          </cell>
          <cell r="D1135" t="str">
            <v xml:space="preserve">  a.  Umur Ekonomis</v>
          </cell>
          <cell r="G1135" t="str">
            <v>A'</v>
          </cell>
          <cell r="H1135">
            <v>4</v>
          </cell>
          <cell r="I1135" t="str">
            <v>Tahun</v>
          </cell>
          <cell r="J1135" t="str">
            <v xml:space="preserve"> Alat Baru</v>
          </cell>
        </row>
        <row r="1136">
          <cell r="D1136" t="str">
            <v xml:space="preserve">  b.  Jam Kerja Dalam 1 Tahun </v>
          </cell>
          <cell r="G1136" t="str">
            <v>W'</v>
          </cell>
          <cell r="H1136">
            <v>1000</v>
          </cell>
          <cell r="I1136" t="str">
            <v>Jam</v>
          </cell>
          <cell r="J1136" t="str">
            <v xml:space="preserve"> Alat Baru</v>
          </cell>
        </row>
        <row r="1137">
          <cell r="D1137" t="str">
            <v xml:space="preserve">  c.  Harga Alat   (*)</v>
          </cell>
          <cell r="G1137" t="str">
            <v>B'</v>
          </cell>
          <cell r="H1137">
            <v>24960000</v>
          </cell>
          <cell r="I1137" t="str">
            <v>Rupiah</v>
          </cell>
          <cell r="J1137" t="str">
            <v xml:space="preserve"> Alat Baru</v>
          </cell>
        </row>
        <row r="1139">
          <cell r="A1139" t="str">
            <v>B.</v>
          </cell>
          <cell r="C1139" t="str">
            <v>BIAYA PASTI PER JAM KERJA</v>
          </cell>
        </row>
        <row r="1140">
          <cell r="A1140" t="str">
            <v xml:space="preserve">       1.</v>
          </cell>
          <cell r="C1140" t="str">
            <v>Nilai Sisa Alat</v>
          </cell>
          <cell r="D1140" t="str">
            <v>=  10 % x B</v>
          </cell>
          <cell r="G1140" t="str">
            <v>C</v>
          </cell>
          <cell r="H1140">
            <v>2496000</v>
          </cell>
          <cell r="I1140" t="str">
            <v>Rupiah</v>
          </cell>
        </row>
        <row r="1142">
          <cell r="A1142" t="str">
            <v xml:space="preserve">       2.</v>
          </cell>
          <cell r="C1142" t="str">
            <v>Faktor Angsuran Modal    =</v>
          </cell>
          <cell r="E1142" t="str">
            <v>i x (1 + i)^A'</v>
          </cell>
          <cell r="G1142" t="str">
            <v>D</v>
          </cell>
          <cell r="H1142">
            <v>0.38628912071535026</v>
          </cell>
          <cell r="I1142" t="str">
            <v>-</v>
          </cell>
        </row>
        <row r="1143">
          <cell r="E1143" t="str">
            <v>(1 + i)^A' - 1</v>
          </cell>
        </row>
        <row r="1144">
          <cell r="A1144" t="str">
            <v xml:space="preserve">       3.</v>
          </cell>
          <cell r="C1144" t="str">
            <v>Biaya Pasti per Jam  :</v>
          </cell>
        </row>
        <row r="1145">
          <cell r="C1145" t="str">
            <v>a.  Biaya Pengembalian Modal  =</v>
          </cell>
          <cell r="E1145" t="str">
            <v>( B' - C ) x D</v>
          </cell>
          <cell r="G1145" t="str">
            <v>E</v>
          </cell>
          <cell r="H1145">
            <v>8677.5988077496295</v>
          </cell>
          <cell r="I1145" t="str">
            <v>Rupiah</v>
          </cell>
        </row>
        <row r="1146">
          <cell r="E1146" t="str">
            <v>W'</v>
          </cell>
        </row>
        <row r="1148">
          <cell r="C1148" t="str">
            <v>b.  Asuransi, dll =</v>
          </cell>
          <cell r="D1148">
            <v>2E-3</v>
          </cell>
          <cell r="E1148" t="str">
            <v xml:space="preserve">  x   B'</v>
          </cell>
          <cell r="G1148" t="str">
            <v>F</v>
          </cell>
          <cell r="H1148">
            <v>49.92</v>
          </cell>
          <cell r="I1148" t="str">
            <v>Rupiah</v>
          </cell>
        </row>
        <row r="1149">
          <cell r="E1149" t="str">
            <v>W'</v>
          </cell>
        </row>
        <row r="1151">
          <cell r="C1151" t="str">
            <v>Biaya Pasti per Jam             =</v>
          </cell>
          <cell r="E1151" t="str">
            <v>( E + F )</v>
          </cell>
          <cell r="G1151" t="str">
            <v>G</v>
          </cell>
          <cell r="H1151">
            <v>8727.5188077496296</v>
          </cell>
          <cell r="I1151" t="str">
            <v>Rupiah</v>
          </cell>
        </row>
        <row r="1153">
          <cell r="A1153" t="str">
            <v>C.</v>
          </cell>
          <cell r="C1153" t="str">
            <v>BIAYA OPERASI PER JAM KERJA</v>
          </cell>
        </row>
        <row r="1155">
          <cell r="A1155" t="str">
            <v xml:space="preserve">       1.</v>
          </cell>
          <cell r="C1155" t="str">
            <v xml:space="preserve">Bahan Bakar  =  (0.125-0.175 Ltr/HP/Jam)   x Pw x Ms </v>
          </cell>
          <cell r="G1155" t="str">
            <v>H</v>
          </cell>
          <cell r="H1155">
            <v>5375</v>
          </cell>
          <cell r="I1155" t="str">
            <v>Rupiah</v>
          </cell>
        </row>
        <row r="1157">
          <cell r="A1157" t="str">
            <v xml:space="preserve">       2.</v>
          </cell>
          <cell r="C1157" t="str">
            <v>Pelumas         =  (0.01-0.02 Ltr/HP/Jam) x Pw x Mp</v>
          </cell>
          <cell r="G1157" t="str">
            <v>I</v>
          </cell>
          <cell r="H1157">
            <v>3000</v>
          </cell>
          <cell r="I1157" t="str">
            <v>Rupiah</v>
          </cell>
        </row>
        <row r="1159">
          <cell r="A1159" t="str">
            <v xml:space="preserve">       3.</v>
          </cell>
          <cell r="C1159" t="str">
            <v>Perawatan dan</v>
          </cell>
          <cell r="D1159" t="str">
            <v>(12,5 % - 17,5 %)  x  B'</v>
          </cell>
          <cell r="G1159" t="str">
            <v>K</v>
          </cell>
          <cell r="H1159">
            <v>3120</v>
          </cell>
          <cell r="I1159" t="str">
            <v>Rupiah</v>
          </cell>
        </row>
        <row r="1160">
          <cell r="C1160" t="str">
            <v xml:space="preserve">        perbaikan    =</v>
          </cell>
          <cell r="D1160" t="str">
            <v>W'</v>
          </cell>
        </row>
        <row r="1162">
          <cell r="A1162" t="str">
            <v xml:space="preserve">       4.</v>
          </cell>
          <cell r="C1162" t="str">
            <v>Operator</v>
          </cell>
          <cell r="D1162" t="str">
            <v>=   ( 1  Orang / Jam )  x  U1</v>
          </cell>
          <cell r="G1162" t="str">
            <v>L</v>
          </cell>
          <cell r="H1162">
            <v>10714.285714285714</v>
          </cell>
          <cell r="I1162" t="str">
            <v>Rupiah</v>
          </cell>
        </row>
        <row r="1163">
          <cell r="A1163" t="str">
            <v xml:space="preserve">       5.</v>
          </cell>
          <cell r="C1163" t="str">
            <v>Pembantu Operator</v>
          </cell>
          <cell r="D1163" t="str">
            <v>=   ( 1  Orang / Jam )  x  U2</v>
          </cell>
          <cell r="G1163" t="str">
            <v>M</v>
          </cell>
          <cell r="H1163">
            <v>4000</v>
          </cell>
          <cell r="I1163" t="str">
            <v>Rupiah</v>
          </cell>
        </row>
        <row r="1165">
          <cell r="C1165" t="str">
            <v>Biaya Operasi per Jam        =</v>
          </cell>
          <cell r="E1165" t="str">
            <v>(H+I+K+L+M)</v>
          </cell>
          <cell r="G1165" t="str">
            <v>P</v>
          </cell>
          <cell r="H1165">
            <v>26209.285714285714</v>
          </cell>
          <cell r="I1165" t="str">
            <v>Rupiah</v>
          </cell>
        </row>
        <row r="1167">
          <cell r="A1167" t="str">
            <v>D.</v>
          </cell>
          <cell r="C1167" t="str">
            <v>TOTAL BIAYA SEWA ALAT / JAM   =   ( G + P ) x 0,9</v>
          </cell>
          <cell r="G1167" t="str">
            <v>S</v>
          </cell>
          <cell r="H1167">
            <v>31443.124069831811</v>
          </cell>
          <cell r="I1167" t="str">
            <v>Rupiah</v>
          </cell>
        </row>
        <row r="1170">
          <cell r="A1170" t="str">
            <v>E.</v>
          </cell>
          <cell r="C1170" t="str">
            <v>LAIN - LAIN</v>
          </cell>
        </row>
        <row r="1171">
          <cell r="A1171" t="str">
            <v xml:space="preserve">       1.</v>
          </cell>
          <cell r="C1171" t="str">
            <v>Tingkat Suku Bunga</v>
          </cell>
          <cell r="G1171" t="str">
            <v>i</v>
          </cell>
          <cell r="H1171">
            <v>20</v>
          </cell>
          <cell r="I1171" t="str">
            <v>% / Tahun</v>
          </cell>
        </row>
        <row r="1172">
          <cell r="A1172" t="str">
            <v xml:space="preserve">       2.</v>
          </cell>
          <cell r="C1172" t="str">
            <v>Upah Operator / Sopir</v>
          </cell>
          <cell r="G1172" t="str">
            <v>U1</v>
          </cell>
          <cell r="H1172">
            <v>10714.285714285714</v>
          </cell>
          <cell r="I1172" t="str">
            <v>Rp./Jam</v>
          </cell>
        </row>
        <row r="1173">
          <cell r="A1173" t="str">
            <v xml:space="preserve">       3.</v>
          </cell>
          <cell r="C1173" t="str">
            <v>Upah Pembantu Operator / Pmb.Sopir</v>
          </cell>
          <cell r="G1173" t="str">
            <v>U2</v>
          </cell>
          <cell r="H1173">
            <v>4000</v>
          </cell>
          <cell r="I1173" t="str">
            <v>Rp./Jam</v>
          </cell>
        </row>
        <row r="1174">
          <cell r="A1174" t="str">
            <v xml:space="preserve">       4.</v>
          </cell>
          <cell r="C1174" t="str">
            <v>Bahan Bakar Bensin</v>
          </cell>
          <cell r="G1174" t="str">
            <v>Mb</v>
          </cell>
          <cell r="H1174">
            <v>4500</v>
          </cell>
          <cell r="I1174" t="str">
            <v>Liter</v>
          </cell>
        </row>
        <row r="1175">
          <cell r="A1175" t="str">
            <v xml:space="preserve">       5.</v>
          </cell>
          <cell r="C1175" t="str">
            <v>Bahan Bakar Solar</v>
          </cell>
          <cell r="G1175" t="str">
            <v>Ms</v>
          </cell>
          <cell r="H1175">
            <v>4300</v>
          </cell>
          <cell r="I1175" t="str">
            <v>Liter</v>
          </cell>
        </row>
        <row r="1176">
          <cell r="A1176" t="str">
            <v xml:space="preserve">       6.</v>
          </cell>
          <cell r="C1176" t="str">
            <v>Minyak Pelumas</v>
          </cell>
          <cell r="G1176" t="str">
            <v>Mp</v>
          </cell>
          <cell r="H1176">
            <v>30000</v>
          </cell>
          <cell r="I1176" t="str">
            <v>Liter</v>
          </cell>
        </row>
        <row r="1177">
          <cell r="A1177" t="str">
            <v xml:space="preserve">       7.</v>
          </cell>
          <cell r="C1177" t="str">
            <v>PPN diperhitungkan pada lembar Rekapitulasi</v>
          </cell>
        </row>
        <row r="1178">
          <cell r="C1178" t="str">
            <v>Biaya Pekerjaan</v>
          </cell>
        </row>
        <row r="1181">
          <cell r="A1181" t="str">
            <v>URAIAN ANALISA ALAT</v>
          </cell>
        </row>
        <row r="1184">
          <cell r="A1184" t="str">
            <v>No.</v>
          </cell>
          <cell r="C1184" t="str">
            <v>U R A I A N</v>
          </cell>
          <cell r="G1184" t="str">
            <v>KODE</v>
          </cell>
          <cell r="H1184" t="str">
            <v>KOEF.</v>
          </cell>
          <cell r="I1184" t="str">
            <v>SATUAN</v>
          </cell>
          <cell r="J1184" t="str">
            <v>KET.</v>
          </cell>
        </row>
        <row r="1187">
          <cell r="A1187" t="str">
            <v>A.</v>
          </cell>
          <cell r="C1187" t="str">
            <v>URAIAN PERALATAN</v>
          </cell>
        </row>
        <row r="1188">
          <cell r="A1188" t="str">
            <v xml:space="preserve">       1.</v>
          </cell>
          <cell r="C1188" t="str">
            <v>Jenis Peralatan</v>
          </cell>
          <cell r="G1188" t="str">
            <v>STONE CRUSHER</v>
          </cell>
          <cell r="J1188" t="str">
            <v>E21</v>
          </cell>
        </row>
        <row r="1189">
          <cell r="A1189" t="str">
            <v xml:space="preserve">       2.</v>
          </cell>
          <cell r="C1189" t="str">
            <v>Tenaga</v>
          </cell>
          <cell r="G1189" t="str">
            <v>Pw</v>
          </cell>
          <cell r="H1189">
            <v>220</v>
          </cell>
          <cell r="I1189" t="str">
            <v>HP</v>
          </cell>
        </row>
        <row r="1190">
          <cell r="A1190" t="str">
            <v xml:space="preserve">       3.</v>
          </cell>
          <cell r="C1190" t="str">
            <v>Kapasitas</v>
          </cell>
          <cell r="G1190" t="str">
            <v>Cp</v>
          </cell>
          <cell r="H1190">
            <v>30</v>
          </cell>
          <cell r="I1190" t="str">
            <v>T/Jam</v>
          </cell>
        </row>
        <row r="1191">
          <cell r="A1191" t="str">
            <v xml:space="preserve">       4.</v>
          </cell>
          <cell r="C1191" t="str">
            <v>Alat Baru                :</v>
          </cell>
          <cell r="D1191" t="str">
            <v xml:space="preserve">  a.  Umur Ekonomis</v>
          </cell>
          <cell r="G1191" t="str">
            <v>A</v>
          </cell>
          <cell r="H1191">
            <v>5</v>
          </cell>
          <cell r="I1191" t="str">
            <v>Tahun</v>
          </cell>
        </row>
        <row r="1192">
          <cell r="D1192" t="str">
            <v xml:space="preserve">  b.  Jam Kerja Dalam 1 Tahun</v>
          </cell>
          <cell r="G1192" t="str">
            <v>W</v>
          </cell>
          <cell r="H1192">
            <v>2000</v>
          </cell>
          <cell r="I1192" t="str">
            <v>Jam</v>
          </cell>
        </row>
        <row r="1193">
          <cell r="D1193" t="str">
            <v xml:space="preserve">  c.  Harga Alat</v>
          </cell>
          <cell r="G1193" t="str">
            <v>B</v>
          </cell>
          <cell r="H1193">
            <v>819000000</v>
          </cell>
          <cell r="I1193" t="str">
            <v>Rupiah</v>
          </cell>
        </row>
        <row r="1194">
          <cell r="A1194" t="str">
            <v xml:space="preserve">       5.</v>
          </cell>
          <cell r="C1194" t="str">
            <v>Alat Yang Dipakai  :</v>
          </cell>
          <cell r="D1194" t="str">
            <v xml:space="preserve">  a.  Umur Ekonomis</v>
          </cell>
          <cell r="G1194" t="str">
            <v>A'</v>
          </cell>
          <cell r="H1194">
            <v>5</v>
          </cell>
          <cell r="I1194" t="str">
            <v>Tahun</v>
          </cell>
          <cell r="J1194" t="str">
            <v xml:space="preserve"> Alat Baru</v>
          </cell>
        </row>
        <row r="1195">
          <cell r="D1195" t="str">
            <v xml:space="preserve">  b.  Jam Kerja Dalam 1 Tahun </v>
          </cell>
          <cell r="G1195" t="str">
            <v>W'</v>
          </cell>
          <cell r="H1195">
            <v>2000</v>
          </cell>
          <cell r="I1195" t="str">
            <v>Jam</v>
          </cell>
          <cell r="J1195" t="str">
            <v xml:space="preserve"> Alat Baru</v>
          </cell>
        </row>
        <row r="1196">
          <cell r="D1196" t="str">
            <v xml:space="preserve">  c.  Harga Alat   (*)</v>
          </cell>
          <cell r="G1196" t="str">
            <v>B'</v>
          </cell>
          <cell r="H1196">
            <v>819000000</v>
          </cell>
          <cell r="I1196" t="str">
            <v>Rupiah</v>
          </cell>
          <cell r="J1196" t="str">
            <v xml:space="preserve"> Alat Baru</v>
          </cell>
        </row>
        <row r="1198">
          <cell r="A1198" t="str">
            <v>B.</v>
          </cell>
          <cell r="C1198" t="str">
            <v>BIAYA PASTI PER JAM KERJA</v>
          </cell>
        </row>
        <row r="1199">
          <cell r="A1199" t="str">
            <v xml:space="preserve">       1.</v>
          </cell>
          <cell r="C1199" t="str">
            <v>Nilai Sisa Alat</v>
          </cell>
          <cell r="D1199" t="str">
            <v>=  10 % x B</v>
          </cell>
          <cell r="G1199" t="str">
            <v>C</v>
          </cell>
          <cell r="H1199">
            <v>81900000</v>
          </cell>
          <cell r="I1199" t="str">
            <v>Rupiah</v>
          </cell>
        </row>
        <row r="1201">
          <cell r="A1201" t="str">
            <v xml:space="preserve">       2.</v>
          </cell>
          <cell r="C1201" t="str">
            <v>Faktor Angsuran Modal    =</v>
          </cell>
          <cell r="E1201" t="str">
            <v>i x (1 + i)^A'</v>
          </cell>
          <cell r="G1201" t="str">
            <v>D</v>
          </cell>
          <cell r="H1201">
            <v>0.33437970328961514</v>
          </cell>
          <cell r="I1201" t="str">
            <v>-</v>
          </cell>
        </row>
        <row r="1202">
          <cell r="E1202" t="str">
            <v>(1 + i)^A' - 1</v>
          </cell>
        </row>
        <row r="1203">
          <cell r="A1203" t="str">
            <v xml:space="preserve">       3.</v>
          </cell>
          <cell r="C1203" t="str">
            <v>Biaya Pasti per Jam  :</v>
          </cell>
        </row>
        <row r="1204">
          <cell r="C1204" t="str">
            <v>a.  Biaya Pengembalian Modal  =</v>
          </cell>
          <cell r="E1204" t="str">
            <v>( B' - C ) x D</v>
          </cell>
          <cell r="G1204" t="str">
            <v>E</v>
          </cell>
          <cell r="H1204">
            <v>123235.63964738765</v>
          </cell>
          <cell r="I1204" t="str">
            <v>Rupiah</v>
          </cell>
        </row>
        <row r="1205">
          <cell r="E1205" t="str">
            <v>W'</v>
          </cell>
        </row>
        <row r="1207">
          <cell r="C1207" t="str">
            <v>b.  Asuransi, dll =</v>
          </cell>
          <cell r="D1207">
            <v>2E-3</v>
          </cell>
          <cell r="E1207" t="str">
            <v xml:space="preserve">  x   B'</v>
          </cell>
          <cell r="G1207" t="str">
            <v>F</v>
          </cell>
          <cell r="H1207">
            <v>819</v>
          </cell>
          <cell r="I1207" t="str">
            <v>Rupiah</v>
          </cell>
        </row>
        <row r="1208">
          <cell r="E1208" t="str">
            <v>W'</v>
          </cell>
        </row>
        <row r="1210">
          <cell r="C1210" t="str">
            <v>Biaya Pasti per Jam             =</v>
          </cell>
          <cell r="E1210" t="str">
            <v>( E + F )</v>
          </cell>
          <cell r="G1210" t="str">
            <v>G</v>
          </cell>
          <cell r="H1210">
            <v>124054.63964738765</v>
          </cell>
          <cell r="I1210" t="str">
            <v>Rupiah</v>
          </cell>
        </row>
        <row r="1212">
          <cell r="A1212" t="str">
            <v>C.</v>
          </cell>
          <cell r="C1212" t="str">
            <v>BIAYA OPERASI PER JAM KERJA</v>
          </cell>
        </row>
        <row r="1214">
          <cell r="A1214" t="str">
            <v xml:space="preserve">       1.</v>
          </cell>
          <cell r="C1214" t="str">
            <v xml:space="preserve">Bahan Bakar  =  (0.125-0.175 Ltr/HP/Jam)   x Pw x Ms </v>
          </cell>
          <cell r="G1214" t="str">
            <v>H</v>
          </cell>
          <cell r="H1214">
            <v>60500</v>
          </cell>
          <cell r="I1214" t="str">
            <v>Rupiah</v>
          </cell>
        </row>
        <row r="1216">
          <cell r="A1216" t="str">
            <v xml:space="preserve">       2.</v>
          </cell>
          <cell r="C1216" t="str">
            <v>Pelumas         =  (0.01-0.02 Ltr/HP/Jam) x Pw x Mp</v>
          </cell>
          <cell r="G1216" t="str">
            <v>I</v>
          </cell>
          <cell r="H1216">
            <v>66000</v>
          </cell>
          <cell r="I1216" t="str">
            <v>Rupiah</v>
          </cell>
        </row>
        <row r="1218">
          <cell r="A1218" t="str">
            <v xml:space="preserve">       3.</v>
          </cell>
          <cell r="C1218" t="str">
            <v>Perawatan dan</v>
          </cell>
          <cell r="D1218" t="str">
            <v>(12,5 % - 17,5 %)  x  B'</v>
          </cell>
          <cell r="G1218" t="str">
            <v>K</v>
          </cell>
          <cell r="H1218">
            <v>51187.5</v>
          </cell>
          <cell r="I1218" t="str">
            <v>Rupiah</v>
          </cell>
        </row>
        <row r="1219">
          <cell r="C1219" t="str">
            <v xml:space="preserve">        perbaikan    =</v>
          </cell>
          <cell r="D1219" t="str">
            <v>W'</v>
          </cell>
        </row>
        <row r="1221">
          <cell r="A1221" t="str">
            <v xml:space="preserve">       4.</v>
          </cell>
          <cell r="C1221" t="str">
            <v>Operator</v>
          </cell>
          <cell r="D1221" t="str">
            <v>=   ( 1  Orang / Jam )  x  U1</v>
          </cell>
          <cell r="G1221" t="str">
            <v>L</v>
          </cell>
          <cell r="H1221">
            <v>10714.285714285714</v>
          </cell>
          <cell r="I1221" t="str">
            <v>Rupiah</v>
          </cell>
        </row>
        <row r="1222">
          <cell r="A1222" t="str">
            <v xml:space="preserve">       5.</v>
          </cell>
          <cell r="C1222" t="str">
            <v>Pembantu Operator</v>
          </cell>
          <cell r="D1222" t="str">
            <v>=   ( 2  Orang / Jam )  x  U2</v>
          </cell>
          <cell r="G1222" t="str">
            <v>M</v>
          </cell>
          <cell r="H1222">
            <v>8000</v>
          </cell>
          <cell r="I1222" t="str">
            <v>Rupiah</v>
          </cell>
        </row>
        <row r="1224">
          <cell r="C1224" t="str">
            <v>Biaya Operasi per Jam        =</v>
          </cell>
          <cell r="E1224" t="str">
            <v>(H+I+K+L+M)</v>
          </cell>
          <cell r="G1224" t="str">
            <v>P</v>
          </cell>
          <cell r="H1224">
            <v>196401.78571428571</v>
          </cell>
          <cell r="I1224" t="str">
            <v>Rupiah</v>
          </cell>
        </row>
        <row r="1226">
          <cell r="A1226" t="str">
            <v>D.</v>
          </cell>
          <cell r="C1226" t="str">
            <v>TOTAL BIAYA SEWA ALAT / JAM   =   ( G + P ) x 0,9</v>
          </cell>
          <cell r="G1226" t="str">
            <v>S</v>
          </cell>
          <cell r="H1226">
            <v>288410.782825506</v>
          </cell>
          <cell r="I1226" t="str">
            <v>Rupiah</v>
          </cell>
        </row>
        <row r="1229">
          <cell r="A1229" t="str">
            <v>E.</v>
          </cell>
          <cell r="C1229" t="str">
            <v>LAIN - LAIN</v>
          </cell>
        </row>
        <row r="1230">
          <cell r="A1230" t="str">
            <v xml:space="preserve">       1.</v>
          </cell>
          <cell r="C1230" t="str">
            <v>Tingkat Suku Bunga</v>
          </cell>
          <cell r="G1230" t="str">
            <v>i</v>
          </cell>
          <cell r="H1230">
            <v>20</v>
          </cell>
          <cell r="I1230" t="str">
            <v>% / Tahun</v>
          </cell>
        </row>
        <row r="1231">
          <cell r="A1231" t="str">
            <v xml:space="preserve">       2.</v>
          </cell>
          <cell r="C1231" t="str">
            <v>Upah Operator / Sopir</v>
          </cell>
          <cell r="G1231" t="str">
            <v>U1</v>
          </cell>
          <cell r="H1231">
            <v>10714.285714285714</v>
          </cell>
          <cell r="I1231" t="str">
            <v>Rp./Jam</v>
          </cell>
        </row>
        <row r="1232">
          <cell r="A1232" t="str">
            <v xml:space="preserve">       3.</v>
          </cell>
          <cell r="C1232" t="str">
            <v>Upah Pembantu Operator / Pmb.Sopir</v>
          </cell>
          <cell r="G1232" t="str">
            <v>U2</v>
          </cell>
          <cell r="H1232">
            <v>4000</v>
          </cell>
          <cell r="I1232" t="str">
            <v>Rp./Jam</v>
          </cell>
        </row>
        <row r="1233">
          <cell r="A1233" t="str">
            <v xml:space="preserve">       4.</v>
          </cell>
          <cell r="C1233" t="str">
            <v>Bahan Bakar Bensin</v>
          </cell>
          <cell r="G1233" t="str">
            <v>Mb</v>
          </cell>
          <cell r="H1233">
            <v>2400</v>
          </cell>
          <cell r="I1233" t="str">
            <v>Liter</v>
          </cell>
        </row>
        <row r="1234">
          <cell r="A1234" t="str">
            <v xml:space="preserve">       5.</v>
          </cell>
          <cell r="C1234" t="str">
            <v>Bahan Bakar Solar</v>
          </cell>
          <cell r="G1234" t="str">
            <v>Ms</v>
          </cell>
          <cell r="H1234">
            <v>2200</v>
          </cell>
          <cell r="I1234" t="str">
            <v>Liter</v>
          </cell>
        </row>
        <row r="1235">
          <cell r="A1235" t="str">
            <v xml:space="preserve">       6.</v>
          </cell>
          <cell r="C1235" t="str">
            <v>Minyak Pelumas</v>
          </cell>
          <cell r="G1235" t="str">
            <v>Mp</v>
          </cell>
          <cell r="H1235">
            <v>30000</v>
          </cell>
          <cell r="I1235" t="str">
            <v>Liter</v>
          </cell>
        </row>
        <row r="1236">
          <cell r="A1236" t="str">
            <v xml:space="preserve">       7.</v>
          </cell>
          <cell r="C1236" t="str">
            <v>PPN diperhitungkan pada lembar Rekapitulasi</v>
          </cell>
        </row>
        <row r="1237">
          <cell r="C1237" t="str">
            <v>Biaya Pekerjaan</v>
          </cell>
        </row>
        <row r="1240">
          <cell r="A1240" t="str">
            <v>URAIAN ANALISA ALAT</v>
          </cell>
        </row>
        <row r="1243">
          <cell r="A1243" t="str">
            <v>No.</v>
          </cell>
          <cell r="C1243" t="str">
            <v>U R A I A N</v>
          </cell>
          <cell r="G1243" t="str">
            <v>KODE</v>
          </cell>
          <cell r="H1243" t="str">
            <v>KOEF.</v>
          </cell>
          <cell r="I1243" t="str">
            <v>SATUAN</v>
          </cell>
          <cell r="J1243" t="str">
            <v>KET.</v>
          </cell>
        </row>
        <row r="1246">
          <cell r="A1246" t="str">
            <v>A.</v>
          </cell>
          <cell r="C1246" t="str">
            <v>URAIAN PERALATAN</v>
          </cell>
        </row>
        <row r="1247">
          <cell r="A1247" t="str">
            <v xml:space="preserve">       1.</v>
          </cell>
          <cell r="C1247" t="str">
            <v>Jenis Peralatan</v>
          </cell>
          <cell r="G1247" t="str">
            <v>WATER PUMP 70-100 mm</v>
          </cell>
          <cell r="J1247" t="str">
            <v>E22</v>
          </cell>
        </row>
        <row r="1248">
          <cell r="A1248" t="str">
            <v xml:space="preserve">       2.</v>
          </cell>
          <cell r="C1248" t="str">
            <v>Tenaga</v>
          </cell>
          <cell r="G1248" t="str">
            <v>Pw</v>
          </cell>
          <cell r="H1248">
            <v>6</v>
          </cell>
          <cell r="I1248" t="str">
            <v>HP</v>
          </cell>
        </row>
        <row r="1249">
          <cell r="A1249" t="str">
            <v xml:space="preserve">       3.</v>
          </cell>
          <cell r="C1249" t="str">
            <v>Kapasitas</v>
          </cell>
          <cell r="G1249" t="str">
            <v>Cp</v>
          </cell>
          <cell r="H1249" t="str">
            <v xml:space="preserve">-  </v>
          </cell>
          <cell r="I1249" t="str">
            <v>-</v>
          </cell>
        </row>
        <row r="1250">
          <cell r="A1250" t="str">
            <v xml:space="preserve">       4.</v>
          </cell>
          <cell r="C1250" t="str">
            <v>Alat Baru                :</v>
          </cell>
          <cell r="D1250" t="str">
            <v xml:space="preserve">  a.  Umur Ekonomis</v>
          </cell>
          <cell r="G1250" t="str">
            <v>A</v>
          </cell>
          <cell r="H1250">
            <v>2</v>
          </cell>
          <cell r="I1250" t="str">
            <v>Tahun</v>
          </cell>
        </row>
        <row r="1251">
          <cell r="D1251" t="str">
            <v xml:space="preserve">  b.  Jam Kerja Dalam 1 Tahun</v>
          </cell>
          <cell r="G1251" t="str">
            <v>W</v>
          </cell>
          <cell r="H1251">
            <v>2000</v>
          </cell>
          <cell r="I1251" t="str">
            <v>Jam</v>
          </cell>
        </row>
        <row r="1252">
          <cell r="D1252" t="str">
            <v xml:space="preserve">  c.  Harga Alat</v>
          </cell>
          <cell r="G1252" t="str">
            <v>B</v>
          </cell>
          <cell r="H1252">
            <v>23400000</v>
          </cell>
          <cell r="I1252" t="str">
            <v>Rupiah</v>
          </cell>
        </row>
        <row r="1253">
          <cell r="A1253" t="str">
            <v xml:space="preserve">       5.</v>
          </cell>
          <cell r="C1253" t="str">
            <v>Alat Yang Dipakai  :</v>
          </cell>
          <cell r="D1253" t="str">
            <v xml:space="preserve">  a.  Umur Ekonomis</v>
          </cell>
          <cell r="G1253" t="str">
            <v>A'</v>
          </cell>
          <cell r="H1253">
            <v>2</v>
          </cell>
          <cell r="I1253" t="str">
            <v>Tahun</v>
          </cell>
          <cell r="J1253" t="str">
            <v xml:space="preserve"> Alat Baru</v>
          </cell>
        </row>
        <row r="1254">
          <cell r="D1254" t="str">
            <v xml:space="preserve">  b.  Jam Kerja Dalam 1 Tahun </v>
          </cell>
          <cell r="G1254" t="str">
            <v>W'</v>
          </cell>
          <cell r="H1254">
            <v>2000</v>
          </cell>
          <cell r="I1254" t="str">
            <v>Jam</v>
          </cell>
          <cell r="J1254" t="str">
            <v xml:space="preserve"> Alat Baru</v>
          </cell>
        </row>
        <row r="1255">
          <cell r="D1255" t="str">
            <v xml:space="preserve">  c.  Harga Alat   (*)</v>
          </cell>
          <cell r="G1255" t="str">
            <v>B'</v>
          </cell>
          <cell r="H1255">
            <v>23400000</v>
          </cell>
          <cell r="I1255" t="str">
            <v>Rupiah</v>
          </cell>
          <cell r="J1255" t="str">
            <v xml:space="preserve"> Alat Baru</v>
          </cell>
        </row>
        <row r="1257">
          <cell r="A1257" t="str">
            <v>B.</v>
          </cell>
          <cell r="C1257" t="str">
            <v>BIAYA PASTI PER JAM KERJA</v>
          </cell>
        </row>
        <row r="1258">
          <cell r="A1258" t="str">
            <v xml:space="preserve">       1.</v>
          </cell>
          <cell r="C1258" t="str">
            <v>Nilai Sisa Alat</v>
          </cell>
          <cell r="D1258" t="str">
            <v>=  10 % x B</v>
          </cell>
          <cell r="G1258" t="str">
            <v>C</v>
          </cell>
          <cell r="H1258">
            <v>2340000</v>
          </cell>
          <cell r="I1258" t="str">
            <v>Rupiah</v>
          </cell>
        </row>
        <row r="1260">
          <cell r="A1260" t="str">
            <v xml:space="preserve">       2.</v>
          </cell>
          <cell r="C1260" t="str">
            <v>Faktor Angsuran Modal    =</v>
          </cell>
          <cell r="E1260" t="str">
            <v>i x (1 + i)^A'</v>
          </cell>
          <cell r="G1260" t="str">
            <v>D</v>
          </cell>
          <cell r="H1260">
            <v>0.65454545454545454</v>
          </cell>
          <cell r="I1260" t="str">
            <v>-</v>
          </cell>
        </row>
        <row r="1261">
          <cell r="E1261" t="str">
            <v>(1 + i)^A' - 1</v>
          </cell>
        </row>
        <row r="1262">
          <cell r="A1262" t="str">
            <v xml:space="preserve">       3.</v>
          </cell>
          <cell r="C1262" t="str">
            <v>Biaya Pasti per Jam  :</v>
          </cell>
        </row>
        <row r="1263">
          <cell r="C1263" t="str">
            <v>a.  Biaya Pengembalian Modal  =</v>
          </cell>
          <cell r="E1263" t="str">
            <v>( B' - C ) x D</v>
          </cell>
          <cell r="G1263" t="str">
            <v>E</v>
          </cell>
          <cell r="H1263">
            <v>6892.3636363636369</v>
          </cell>
          <cell r="I1263" t="str">
            <v>Rupiah</v>
          </cell>
        </row>
        <row r="1264">
          <cell r="E1264" t="str">
            <v>W'</v>
          </cell>
        </row>
        <row r="1266">
          <cell r="C1266" t="str">
            <v>b.  Asuransi, dll =</v>
          </cell>
          <cell r="D1266">
            <v>2E-3</v>
          </cell>
          <cell r="E1266" t="str">
            <v xml:space="preserve">  x   B'</v>
          </cell>
          <cell r="G1266" t="str">
            <v>F</v>
          </cell>
          <cell r="H1266">
            <v>23.4</v>
          </cell>
          <cell r="I1266" t="str">
            <v>Rupiah</v>
          </cell>
        </row>
        <row r="1267">
          <cell r="E1267" t="str">
            <v>W'</v>
          </cell>
        </row>
        <row r="1269">
          <cell r="C1269" t="str">
            <v>Biaya Pasti per Jam             =</v>
          </cell>
          <cell r="E1269" t="str">
            <v>( E + F )</v>
          </cell>
          <cell r="G1269" t="str">
            <v>G</v>
          </cell>
          <cell r="H1269">
            <v>6915.7636363636366</v>
          </cell>
          <cell r="I1269" t="str">
            <v>Rupiah</v>
          </cell>
        </row>
        <row r="1271">
          <cell r="A1271" t="str">
            <v>C.</v>
          </cell>
          <cell r="C1271" t="str">
            <v>BIAYA OPERASI PER JAM KERJA</v>
          </cell>
        </row>
        <row r="1273">
          <cell r="A1273" t="str">
            <v xml:space="preserve">       1.</v>
          </cell>
          <cell r="C1273" t="str">
            <v xml:space="preserve">Bahan Bakar  =  (0.125-0.175 Ltr/HP/Jam)   x Pw x Ms </v>
          </cell>
          <cell r="G1273" t="str">
            <v>H</v>
          </cell>
          <cell r="H1273">
            <v>3225</v>
          </cell>
          <cell r="I1273" t="str">
            <v>Rupiah</v>
          </cell>
        </row>
        <row r="1275">
          <cell r="A1275" t="str">
            <v xml:space="preserve">       2.</v>
          </cell>
          <cell r="C1275" t="str">
            <v>Pelumas         =  (0.01-0.02 Ltr/HP/Jam) x Pw x Mp</v>
          </cell>
          <cell r="G1275" t="str">
            <v>I</v>
          </cell>
          <cell r="H1275">
            <v>1800</v>
          </cell>
          <cell r="I1275" t="str">
            <v>Rupiah</v>
          </cell>
        </row>
        <row r="1277">
          <cell r="A1277" t="str">
            <v xml:space="preserve">       3.</v>
          </cell>
          <cell r="C1277" t="str">
            <v>Perawatan dan</v>
          </cell>
          <cell r="D1277" t="str">
            <v>(12,5 % - 17,5 %)  x  B'</v>
          </cell>
          <cell r="G1277" t="str">
            <v>K</v>
          </cell>
          <cell r="H1277">
            <v>1462.5</v>
          </cell>
          <cell r="I1277" t="str">
            <v>Rupiah</v>
          </cell>
        </row>
        <row r="1278">
          <cell r="C1278" t="str">
            <v xml:space="preserve">        perbaikan    =</v>
          </cell>
          <cell r="D1278" t="str">
            <v>W'</v>
          </cell>
        </row>
        <row r="1280">
          <cell r="A1280" t="str">
            <v xml:space="preserve">       4.</v>
          </cell>
          <cell r="C1280" t="str">
            <v>Operator</v>
          </cell>
          <cell r="D1280" t="str">
            <v>=   ( 1  Orang / Jam )  x  U1</v>
          </cell>
          <cell r="G1280" t="str">
            <v>L</v>
          </cell>
          <cell r="H1280">
            <v>10714.285714285714</v>
          </cell>
          <cell r="I1280" t="str">
            <v>Rupiah</v>
          </cell>
        </row>
        <row r="1281">
          <cell r="A1281" t="str">
            <v xml:space="preserve">       5.</v>
          </cell>
          <cell r="C1281" t="str">
            <v>Pembantu Operator</v>
          </cell>
          <cell r="D1281" t="str">
            <v>=   ( 1  Orang / Jam )  x  U2</v>
          </cell>
          <cell r="G1281" t="str">
            <v>M</v>
          </cell>
          <cell r="H1281">
            <v>4000</v>
          </cell>
          <cell r="I1281" t="str">
            <v>Rupiah</v>
          </cell>
        </row>
        <row r="1283">
          <cell r="C1283" t="str">
            <v>Biaya Operasi per Jam        =</v>
          </cell>
          <cell r="E1283" t="str">
            <v>(H+I+K+L+M)</v>
          </cell>
          <cell r="G1283" t="str">
            <v>P</v>
          </cell>
          <cell r="H1283">
            <v>21201.785714285714</v>
          </cell>
          <cell r="I1283" t="str">
            <v>Rupiah</v>
          </cell>
        </row>
        <row r="1285">
          <cell r="A1285" t="str">
            <v>D.</v>
          </cell>
          <cell r="C1285" t="str">
            <v>TOTAL BIAYA SEWA ALAT / JAM   =   ( G + P ) x 0,9</v>
          </cell>
          <cell r="G1285" t="str">
            <v>S</v>
          </cell>
          <cell r="H1285">
            <v>25305.794415584416</v>
          </cell>
          <cell r="I1285" t="str">
            <v>Rupiah</v>
          </cell>
        </row>
        <row r="1288">
          <cell r="A1288" t="str">
            <v>E.</v>
          </cell>
          <cell r="C1288" t="str">
            <v>LAIN - LAIN</v>
          </cell>
        </row>
        <row r="1289">
          <cell r="A1289" t="str">
            <v xml:space="preserve">       1.</v>
          </cell>
          <cell r="C1289" t="str">
            <v>Tingkat Suku Bunga</v>
          </cell>
          <cell r="G1289" t="str">
            <v>i</v>
          </cell>
          <cell r="H1289">
            <v>20</v>
          </cell>
          <cell r="I1289" t="str">
            <v>% / Tahun</v>
          </cell>
        </row>
        <row r="1290">
          <cell r="A1290" t="str">
            <v xml:space="preserve">       2.</v>
          </cell>
          <cell r="C1290" t="str">
            <v>Upah Operator / Sopir</v>
          </cell>
          <cell r="G1290" t="str">
            <v>U1</v>
          </cell>
          <cell r="H1290">
            <v>10714.285714285714</v>
          </cell>
          <cell r="I1290" t="str">
            <v>Rp./Jam</v>
          </cell>
        </row>
        <row r="1291">
          <cell r="A1291" t="str">
            <v xml:space="preserve">       3.</v>
          </cell>
          <cell r="C1291" t="str">
            <v>Upah Pembantu Operator / Pmb.Sopir</v>
          </cell>
          <cell r="G1291" t="str">
            <v>U2</v>
          </cell>
          <cell r="H1291">
            <v>4000</v>
          </cell>
          <cell r="I1291" t="str">
            <v>Rp./Jam</v>
          </cell>
        </row>
        <row r="1292">
          <cell r="A1292" t="str">
            <v xml:space="preserve">       4.</v>
          </cell>
          <cell r="C1292" t="str">
            <v>Bahan Bakar Bensin</v>
          </cell>
          <cell r="G1292" t="str">
            <v>Mb</v>
          </cell>
          <cell r="H1292">
            <v>4500</v>
          </cell>
          <cell r="I1292" t="str">
            <v>Liter</v>
          </cell>
        </row>
        <row r="1293">
          <cell r="A1293" t="str">
            <v xml:space="preserve">       5.</v>
          </cell>
          <cell r="C1293" t="str">
            <v>Bahan Bakar Solar</v>
          </cell>
          <cell r="G1293" t="str">
            <v>Ms</v>
          </cell>
          <cell r="H1293">
            <v>4300</v>
          </cell>
          <cell r="I1293" t="str">
            <v>Liter</v>
          </cell>
        </row>
        <row r="1294">
          <cell r="A1294" t="str">
            <v xml:space="preserve">       6.</v>
          </cell>
          <cell r="C1294" t="str">
            <v>Minyak Pelumas</v>
          </cell>
          <cell r="G1294" t="str">
            <v>Mp</v>
          </cell>
          <cell r="H1294">
            <v>30000</v>
          </cell>
          <cell r="I1294" t="str">
            <v>Liter</v>
          </cell>
        </row>
        <row r="1295">
          <cell r="A1295" t="str">
            <v xml:space="preserve">       7.</v>
          </cell>
          <cell r="C1295" t="str">
            <v>PPN diperhitungkan pada lembar Rekapitulasi</v>
          </cell>
        </row>
        <row r="1296">
          <cell r="C1296" t="str">
            <v>Biaya Pekerjaan</v>
          </cell>
        </row>
        <row r="1299">
          <cell r="A1299" t="str">
            <v>URAIAN ANALISA ALAT</v>
          </cell>
        </row>
        <row r="1302">
          <cell r="A1302" t="str">
            <v>No.</v>
          </cell>
          <cell r="C1302" t="str">
            <v>U R A I A N</v>
          </cell>
          <cell r="G1302" t="str">
            <v>KODE</v>
          </cell>
          <cell r="H1302" t="str">
            <v>KOEF.</v>
          </cell>
          <cell r="I1302" t="str">
            <v>SATUAN</v>
          </cell>
          <cell r="J1302" t="str">
            <v>KET.</v>
          </cell>
        </row>
        <row r="1305">
          <cell r="A1305" t="str">
            <v>A.</v>
          </cell>
          <cell r="C1305" t="str">
            <v>URAIAN PERALATAN</v>
          </cell>
        </row>
        <row r="1306">
          <cell r="A1306" t="str">
            <v xml:space="preserve">       1.</v>
          </cell>
          <cell r="C1306" t="str">
            <v>Jenis Peralatan</v>
          </cell>
          <cell r="G1306" t="str">
            <v>WATER TANKER 3000-4500 L.</v>
          </cell>
          <cell r="J1306" t="str">
            <v>E23</v>
          </cell>
        </row>
        <row r="1307">
          <cell r="A1307" t="str">
            <v xml:space="preserve">       2.</v>
          </cell>
          <cell r="C1307" t="str">
            <v>Tenaga</v>
          </cell>
          <cell r="G1307" t="str">
            <v>Pw</v>
          </cell>
          <cell r="H1307">
            <v>100</v>
          </cell>
          <cell r="I1307" t="str">
            <v>HP</v>
          </cell>
        </row>
        <row r="1308">
          <cell r="A1308" t="str">
            <v xml:space="preserve">       3.</v>
          </cell>
          <cell r="C1308" t="str">
            <v>Kapasitas</v>
          </cell>
          <cell r="G1308" t="str">
            <v>Cp</v>
          </cell>
          <cell r="H1308">
            <v>4000</v>
          </cell>
          <cell r="I1308" t="str">
            <v>Liter</v>
          </cell>
        </row>
        <row r="1309">
          <cell r="A1309" t="str">
            <v xml:space="preserve">       4.</v>
          </cell>
          <cell r="C1309" t="str">
            <v>Alat Baru                :</v>
          </cell>
          <cell r="D1309" t="str">
            <v xml:space="preserve">  a.  Umur Ekonomis</v>
          </cell>
          <cell r="G1309" t="str">
            <v>A</v>
          </cell>
          <cell r="H1309">
            <v>5</v>
          </cell>
          <cell r="I1309" t="str">
            <v>Tahun</v>
          </cell>
        </row>
        <row r="1310">
          <cell r="D1310" t="str">
            <v xml:space="preserve">  b.  Jam Kerja Dalam 1 Tahun</v>
          </cell>
          <cell r="G1310" t="str">
            <v>W</v>
          </cell>
          <cell r="H1310">
            <v>2000</v>
          </cell>
          <cell r="I1310" t="str">
            <v>Jam</v>
          </cell>
        </row>
        <row r="1311">
          <cell r="D1311" t="str">
            <v xml:space="preserve">  c.  Harga Alat</v>
          </cell>
          <cell r="G1311" t="str">
            <v>B</v>
          </cell>
          <cell r="H1311">
            <v>171600000</v>
          </cell>
          <cell r="I1311" t="str">
            <v>Rupiah</v>
          </cell>
        </row>
        <row r="1312">
          <cell r="A1312" t="str">
            <v xml:space="preserve">       5.</v>
          </cell>
          <cell r="C1312" t="str">
            <v>Alat Yang Dipakai  :</v>
          </cell>
          <cell r="D1312" t="str">
            <v xml:space="preserve">  a.  Umur Ekonomis</v>
          </cell>
          <cell r="G1312" t="str">
            <v>A'</v>
          </cell>
          <cell r="H1312">
            <v>5</v>
          </cell>
          <cell r="I1312" t="str">
            <v>Tahun</v>
          </cell>
          <cell r="J1312" t="str">
            <v xml:space="preserve"> Alat Baru</v>
          </cell>
        </row>
        <row r="1313">
          <cell r="D1313" t="str">
            <v xml:space="preserve">  b.  Jam Kerja Dalam 1 Tahun </v>
          </cell>
          <cell r="G1313" t="str">
            <v>W'</v>
          </cell>
          <cell r="H1313">
            <v>2000</v>
          </cell>
          <cell r="I1313" t="str">
            <v>Jam</v>
          </cell>
          <cell r="J1313" t="str">
            <v xml:space="preserve"> Alat Baru</v>
          </cell>
        </row>
        <row r="1314">
          <cell r="D1314" t="str">
            <v xml:space="preserve">  c.  Harga Alat   (*)</v>
          </cell>
          <cell r="G1314" t="str">
            <v>B'</v>
          </cell>
          <cell r="H1314">
            <v>171600000</v>
          </cell>
          <cell r="I1314" t="str">
            <v>Rupiah</v>
          </cell>
          <cell r="J1314" t="str">
            <v xml:space="preserve"> Alat Baru</v>
          </cell>
        </row>
        <row r="1316">
          <cell r="A1316" t="str">
            <v>B.</v>
          </cell>
          <cell r="C1316" t="str">
            <v>BIAYA PASTI PER JAM KERJA</v>
          </cell>
        </row>
        <row r="1317">
          <cell r="A1317" t="str">
            <v xml:space="preserve">       1.</v>
          </cell>
          <cell r="C1317" t="str">
            <v>Nilai Sisa Alat</v>
          </cell>
          <cell r="D1317" t="str">
            <v>=  10 % x B</v>
          </cell>
          <cell r="G1317" t="str">
            <v>C</v>
          </cell>
          <cell r="H1317">
            <v>17160000</v>
          </cell>
          <cell r="I1317" t="str">
            <v>Rupiah</v>
          </cell>
        </row>
        <row r="1319">
          <cell r="A1319" t="str">
            <v xml:space="preserve">       2.</v>
          </cell>
          <cell r="C1319" t="str">
            <v>Faktor Angsuran Modal    =</v>
          </cell>
          <cell r="E1319" t="str">
            <v>i x (1 + i)^A'</v>
          </cell>
          <cell r="G1319" t="str">
            <v>D</v>
          </cell>
          <cell r="H1319">
            <v>0.33437970328961514</v>
          </cell>
          <cell r="I1319" t="str">
            <v>-</v>
          </cell>
        </row>
        <row r="1320">
          <cell r="E1320" t="str">
            <v>(1 + i)^A' - 1</v>
          </cell>
        </row>
        <row r="1321">
          <cell r="A1321" t="str">
            <v xml:space="preserve">       3.</v>
          </cell>
          <cell r="C1321" t="str">
            <v>Biaya Pasti per Jam  :</v>
          </cell>
        </row>
        <row r="1322">
          <cell r="C1322" t="str">
            <v>a.  Biaya Pengembalian Modal  =</v>
          </cell>
          <cell r="E1322" t="str">
            <v>( B' - C ) x D</v>
          </cell>
          <cell r="G1322" t="str">
            <v>E</v>
          </cell>
          <cell r="H1322">
            <v>25820.800688024083</v>
          </cell>
          <cell r="I1322" t="str">
            <v>Rupiah</v>
          </cell>
        </row>
        <row r="1323">
          <cell r="E1323" t="str">
            <v>W'</v>
          </cell>
        </row>
        <row r="1325">
          <cell r="C1325" t="str">
            <v>b.  Asuransi, dll =</v>
          </cell>
          <cell r="D1325">
            <v>2E-3</v>
          </cell>
          <cell r="E1325" t="str">
            <v xml:space="preserve">  x   B'</v>
          </cell>
          <cell r="G1325" t="str">
            <v>F</v>
          </cell>
          <cell r="H1325">
            <v>171.6</v>
          </cell>
          <cell r="I1325" t="str">
            <v>Rupiah</v>
          </cell>
        </row>
        <row r="1326">
          <cell r="E1326" t="str">
            <v>W'</v>
          </cell>
        </row>
        <row r="1328">
          <cell r="C1328" t="str">
            <v>Biaya Pasti per Jam             =</v>
          </cell>
          <cell r="E1328" t="str">
            <v>( E + F )</v>
          </cell>
          <cell r="G1328" t="str">
            <v>G</v>
          </cell>
          <cell r="H1328">
            <v>25992.400688024081</v>
          </cell>
          <cell r="I1328" t="str">
            <v>Rupiah</v>
          </cell>
        </row>
        <row r="1330">
          <cell r="A1330" t="str">
            <v>C.</v>
          </cell>
          <cell r="C1330" t="str">
            <v>BIAYA OPERASI PER JAM KERJA</v>
          </cell>
        </row>
        <row r="1332">
          <cell r="A1332" t="str">
            <v xml:space="preserve">       1.</v>
          </cell>
          <cell r="C1332" t="str">
            <v xml:space="preserve">Bahan Bakar  =  (0.125-0.175 Ltr/HP/Jam)   x Pw x Ms </v>
          </cell>
          <cell r="G1332" t="str">
            <v>H</v>
          </cell>
          <cell r="H1332">
            <v>27500</v>
          </cell>
          <cell r="I1332" t="str">
            <v>Rupiah</v>
          </cell>
        </row>
        <row r="1334">
          <cell r="A1334" t="str">
            <v xml:space="preserve">       2.</v>
          </cell>
          <cell r="C1334" t="str">
            <v>Pelumas         =  (0.01-0.02 Ltr/HP/Jam) x Pw x Mp</v>
          </cell>
          <cell r="G1334" t="str">
            <v>I</v>
          </cell>
          <cell r="H1334">
            <v>30000</v>
          </cell>
          <cell r="I1334" t="str">
            <v>Rupiah</v>
          </cell>
        </row>
        <row r="1336">
          <cell r="A1336" t="str">
            <v xml:space="preserve">       3.</v>
          </cell>
          <cell r="C1336" t="str">
            <v>Perawatan dan</v>
          </cell>
          <cell r="D1336" t="str">
            <v>(12,5 % - 17,5 %)  x  B'</v>
          </cell>
          <cell r="G1336" t="str">
            <v>K</v>
          </cell>
          <cell r="H1336">
            <v>10725</v>
          </cell>
          <cell r="I1336" t="str">
            <v>Rupiah</v>
          </cell>
        </row>
        <row r="1337">
          <cell r="C1337" t="str">
            <v xml:space="preserve">        perbaikan    =</v>
          </cell>
          <cell r="D1337" t="str">
            <v>W'</v>
          </cell>
        </row>
        <row r="1339">
          <cell r="A1339" t="str">
            <v xml:space="preserve">       4.</v>
          </cell>
          <cell r="C1339" t="str">
            <v>Operator</v>
          </cell>
          <cell r="D1339" t="str">
            <v>=   ( 1  Orang / Jam )  x  U1</v>
          </cell>
          <cell r="G1339" t="str">
            <v>L</v>
          </cell>
          <cell r="H1339">
            <v>10714.285714285714</v>
          </cell>
          <cell r="I1339" t="str">
            <v>Rupiah</v>
          </cell>
        </row>
        <row r="1340">
          <cell r="A1340" t="str">
            <v xml:space="preserve">       5.</v>
          </cell>
          <cell r="C1340" t="str">
            <v>Pembantu Operator</v>
          </cell>
          <cell r="D1340" t="str">
            <v>=   ( 1  Orang / Jam )  x  U2</v>
          </cell>
          <cell r="G1340" t="str">
            <v>M</v>
          </cell>
          <cell r="H1340">
            <v>4000</v>
          </cell>
          <cell r="I1340" t="str">
            <v>Rupiah</v>
          </cell>
        </row>
        <row r="1342">
          <cell r="C1342" t="str">
            <v>Biaya Operasi per Jam        =</v>
          </cell>
          <cell r="E1342" t="str">
            <v>(H+I+K+L+M)</v>
          </cell>
          <cell r="G1342" t="str">
            <v>P</v>
          </cell>
          <cell r="H1342">
            <v>82939.28571428571</v>
          </cell>
          <cell r="I1342" t="str">
            <v>Rupiah</v>
          </cell>
        </row>
        <row r="1344">
          <cell r="A1344" t="str">
            <v>D.</v>
          </cell>
          <cell r="C1344" t="str">
            <v>TOTAL BIAYA SEWA ALAT / JAM   =   ( G + P )</v>
          </cell>
          <cell r="G1344" t="str">
            <v>S</v>
          </cell>
          <cell r="H1344">
            <v>108931.68640230979</v>
          </cell>
          <cell r="I1344" t="str">
            <v>Rupiah</v>
          </cell>
        </row>
        <row r="1347">
          <cell r="A1347" t="str">
            <v>E.</v>
          </cell>
          <cell r="C1347" t="str">
            <v>LAIN - LAIN</v>
          </cell>
        </row>
        <row r="1348">
          <cell r="A1348" t="str">
            <v xml:space="preserve">       1.</v>
          </cell>
          <cell r="C1348" t="str">
            <v>Tingkat Suku Bunga</v>
          </cell>
          <cell r="G1348" t="str">
            <v>i</v>
          </cell>
          <cell r="H1348">
            <v>20</v>
          </cell>
          <cell r="I1348" t="str">
            <v>% / Tahun</v>
          </cell>
        </row>
        <row r="1349">
          <cell r="A1349" t="str">
            <v xml:space="preserve">       2.</v>
          </cell>
          <cell r="C1349" t="str">
            <v>Upah Operator / Sopir</v>
          </cell>
          <cell r="G1349" t="str">
            <v>U1</v>
          </cell>
          <cell r="H1349">
            <v>10714.285714285714</v>
          </cell>
          <cell r="I1349" t="str">
            <v>Rp./Jam</v>
          </cell>
        </row>
        <row r="1350">
          <cell r="A1350" t="str">
            <v xml:space="preserve">       3.</v>
          </cell>
          <cell r="C1350" t="str">
            <v>Upah Pembantu Operator / Pmb.Sopir</v>
          </cell>
          <cell r="G1350" t="str">
            <v>U2</v>
          </cell>
          <cell r="H1350">
            <v>4000</v>
          </cell>
          <cell r="I1350" t="str">
            <v>Rp./Jam</v>
          </cell>
        </row>
        <row r="1351">
          <cell r="A1351" t="str">
            <v xml:space="preserve">       4.</v>
          </cell>
          <cell r="C1351" t="str">
            <v>Bahan Bakar Bensin</v>
          </cell>
          <cell r="G1351" t="str">
            <v>Mb</v>
          </cell>
          <cell r="H1351">
            <v>2400</v>
          </cell>
          <cell r="I1351" t="str">
            <v>Liter</v>
          </cell>
        </row>
        <row r="1352">
          <cell r="A1352" t="str">
            <v xml:space="preserve">       5.</v>
          </cell>
          <cell r="C1352" t="str">
            <v>Bahan Bakar Solar</v>
          </cell>
          <cell r="G1352" t="str">
            <v>Ms</v>
          </cell>
          <cell r="H1352">
            <v>2200</v>
          </cell>
          <cell r="I1352" t="str">
            <v>Liter</v>
          </cell>
        </row>
        <row r="1353">
          <cell r="A1353" t="str">
            <v xml:space="preserve">       6.</v>
          </cell>
          <cell r="C1353" t="str">
            <v>Minyak Pelumas</v>
          </cell>
          <cell r="G1353" t="str">
            <v>Mp</v>
          </cell>
          <cell r="H1353">
            <v>30000</v>
          </cell>
          <cell r="I1353" t="str">
            <v>Liter</v>
          </cell>
        </row>
        <row r="1354">
          <cell r="A1354" t="str">
            <v xml:space="preserve">       7.</v>
          </cell>
          <cell r="C1354" t="str">
            <v>PPN diperhitungkan pada lembar Rekapitulasi</v>
          </cell>
        </row>
        <row r="1355">
          <cell r="C1355" t="str">
            <v>Biaya Pekerjaan</v>
          </cell>
        </row>
        <row r="1358">
          <cell r="A1358" t="str">
            <v>URAIAN ANALISA ALAT</v>
          </cell>
        </row>
        <row r="1361">
          <cell r="A1361" t="str">
            <v>No.</v>
          </cell>
          <cell r="C1361" t="str">
            <v>U R A I A N</v>
          </cell>
          <cell r="G1361" t="str">
            <v>KODE</v>
          </cell>
          <cell r="H1361" t="str">
            <v>KOEF.</v>
          </cell>
          <cell r="I1361" t="str">
            <v>SATUAN</v>
          </cell>
          <cell r="J1361" t="str">
            <v>KET.</v>
          </cell>
        </row>
        <row r="1364">
          <cell r="A1364" t="str">
            <v>A.</v>
          </cell>
          <cell r="C1364" t="str">
            <v>URAIAN PERALATAN</v>
          </cell>
        </row>
        <row r="1365">
          <cell r="A1365" t="str">
            <v xml:space="preserve">       1.</v>
          </cell>
          <cell r="C1365" t="str">
            <v>Jenis Peralatan</v>
          </cell>
          <cell r="G1365" t="str">
            <v>PEDESTRIAN ROLLER</v>
          </cell>
          <cell r="J1365" t="str">
            <v>E24</v>
          </cell>
        </row>
        <row r="1366">
          <cell r="A1366" t="str">
            <v xml:space="preserve">       2.</v>
          </cell>
          <cell r="C1366" t="str">
            <v>Tenaga</v>
          </cell>
          <cell r="G1366" t="str">
            <v>Pw</v>
          </cell>
          <cell r="H1366">
            <v>11</v>
          </cell>
          <cell r="I1366" t="str">
            <v>HP</v>
          </cell>
        </row>
        <row r="1367">
          <cell r="A1367" t="str">
            <v xml:space="preserve">       3.</v>
          </cell>
          <cell r="C1367" t="str">
            <v>Kapasitas</v>
          </cell>
          <cell r="G1367" t="str">
            <v>Cp</v>
          </cell>
          <cell r="H1367">
            <v>0.98</v>
          </cell>
          <cell r="I1367" t="str">
            <v>Ton</v>
          </cell>
        </row>
        <row r="1368">
          <cell r="A1368" t="str">
            <v xml:space="preserve">       4.</v>
          </cell>
          <cell r="C1368" t="str">
            <v>Alat Baru                :</v>
          </cell>
          <cell r="D1368" t="str">
            <v xml:space="preserve">  a.  Umur Ekonomis</v>
          </cell>
          <cell r="G1368" t="str">
            <v>A</v>
          </cell>
          <cell r="H1368">
            <v>4</v>
          </cell>
          <cell r="I1368" t="str">
            <v>Tahun</v>
          </cell>
        </row>
        <row r="1369">
          <cell r="D1369" t="str">
            <v xml:space="preserve">  b.  Jam Kerja Dalam 1 Tahun</v>
          </cell>
          <cell r="G1369" t="str">
            <v>W</v>
          </cell>
          <cell r="H1369">
            <v>2000</v>
          </cell>
          <cell r="I1369" t="str">
            <v>Jam</v>
          </cell>
        </row>
        <row r="1370">
          <cell r="D1370" t="str">
            <v xml:space="preserve">  c.  Harga Alat</v>
          </cell>
          <cell r="G1370" t="str">
            <v>B</v>
          </cell>
          <cell r="H1370">
            <v>91000000</v>
          </cell>
          <cell r="I1370" t="str">
            <v>Rupiah</v>
          </cell>
        </row>
        <row r="1371">
          <cell r="A1371" t="str">
            <v xml:space="preserve">       5.</v>
          </cell>
          <cell r="C1371" t="str">
            <v>Alat Yang Dipakai  :</v>
          </cell>
          <cell r="D1371" t="str">
            <v xml:space="preserve">  a.  Umur Ekonomis</v>
          </cell>
          <cell r="G1371" t="str">
            <v>A'</v>
          </cell>
          <cell r="H1371">
            <v>4</v>
          </cell>
          <cell r="I1371" t="str">
            <v>Tahun</v>
          </cell>
          <cell r="J1371" t="str">
            <v xml:space="preserve"> Alat Baru</v>
          </cell>
        </row>
        <row r="1372">
          <cell r="D1372" t="str">
            <v xml:space="preserve">  b.  Jam Kerja Dalam 1 Tahun </v>
          </cell>
          <cell r="G1372" t="str">
            <v>W'</v>
          </cell>
          <cell r="H1372">
            <v>2000</v>
          </cell>
          <cell r="I1372" t="str">
            <v>Jam</v>
          </cell>
          <cell r="J1372" t="str">
            <v xml:space="preserve"> Alat Baru</v>
          </cell>
        </row>
        <row r="1373">
          <cell r="D1373" t="str">
            <v xml:space="preserve">  c.  Harga Alat   (*)</v>
          </cell>
          <cell r="G1373" t="str">
            <v>B'</v>
          </cell>
          <cell r="H1373">
            <v>91000000</v>
          </cell>
          <cell r="I1373" t="str">
            <v>Rupiah</v>
          </cell>
          <cell r="J1373" t="str">
            <v xml:space="preserve"> Alat Baru</v>
          </cell>
        </row>
        <row r="1375">
          <cell r="A1375" t="str">
            <v>B.</v>
          </cell>
          <cell r="C1375" t="str">
            <v>BIAYA PASTI PER JAM KERJA</v>
          </cell>
        </row>
        <row r="1376">
          <cell r="A1376" t="str">
            <v xml:space="preserve">       1.</v>
          </cell>
          <cell r="C1376" t="str">
            <v>Nilai Sisa Alat</v>
          </cell>
          <cell r="D1376" t="str">
            <v>=  10 % x B</v>
          </cell>
          <cell r="G1376" t="str">
            <v>C</v>
          </cell>
          <cell r="H1376">
            <v>9100000</v>
          </cell>
          <cell r="I1376" t="str">
            <v>Rupiah</v>
          </cell>
        </row>
        <row r="1378">
          <cell r="A1378" t="str">
            <v xml:space="preserve">       2.</v>
          </cell>
          <cell r="C1378" t="str">
            <v>Faktor Angsuran Modal    =</v>
          </cell>
          <cell r="E1378" t="str">
            <v>i x (1 + i)^A'</v>
          </cell>
          <cell r="G1378" t="str">
            <v>D</v>
          </cell>
          <cell r="H1378">
            <v>0.38628912071535026</v>
          </cell>
          <cell r="I1378" t="str">
            <v>-</v>
          </cell>
        </row>
        <row r="1379">
          <cell r="E1379" t="str">
            <v>(1 + i)^A' - 1</v>
          </cell>
        </row>
        <row r="1380">
          <cell r="A1380" t="str">
            <v xml:space="preserve">       3.</v>
          </cell>
          <cell r="C1380" t="str">
            <v>Biaya Pasti per Jam  :</v>
          </cell>
        </row>
        <row r="1381">
          <cell r="C1381" t="str">
            <v>a.  Biaya Pengembalian Modal  =</v>
          </cell>
          <cell r="E1381" t="str">
            <v>( B' - C ) x D</v>
          </cell>
          <cell r="G1381" t="str">
            <v>E</v>
          </cell>
          <cell r="H1381">
            <v>15818.539493293592</v>
          </cell>
          <cell r="I1381" t="str">
            <v>Rupiah</v>
          </cell>
        </row>
        <row r="1382">
          <cell r="E1382" t="str">
            <v>W'</v>
          </cell>
        </row>
        <row r="1384">
          <cell r="C1384" t="str">
            <v>b.  Asuransi, dll =</v>
          </cell>
          <cell r="D1384">
            <v>2E-3</v>
          </cell>
          <cell r="E1384" t="str">
            <v xml:space="preserve">  x   B'</v>
          </cell>
          <cell r="G1384" t="str">
            <v>F</v>
          </cell>
          <cell r="H1384">
            <v>91</v>
          </cell>
          <cell r="I1384" t="str">
            <v>Rupiah</v>
          </cell>
        </row>
        <row r="1385">
          <cell r="E1385" t="str">
            <v>W'</v>
          </cell>
        </row>
        <row r="1387">
          <cell r="C1387" t="str">
            <v>Biaya Pasti per Jam             =</v>
          </cell>
          <cell r="E1387" t="str">
            <v>( E + F )</v>
          </cell>
          <cell r="G1387" t="str">
            <v>G</v>
          </cell>
          <cell r="H1387">
            <v>15909.539493293592</v>
          </cell>
          <cell r="I1387" t="str">
            <v>Rupiah</v>
          </cell>
        </row>
        <row r="1389">
          <cell r="A1389" t="str">
            <v>C.</v>
          </cell>
          <cell r="C1389" t="str">
            <v>BIAYA OPERASI PER JAM KERJA</v>
          </cell>
        </row>
        <row r="1391">
          <cell r="A1391" t="str">
            <v xml:space="preserve">       1.</v>
          </cell>
          <cell r="C1391" t="str">
            <v xml:space="preserve">Bahan Bakar  =  (0.125-0.175 Ltr/HP/Jam)   x Pw x Ms </v>
          </cell>
          <cell r="G1391" t="str">
            <v>H</v>
          </cell>
          <cell r="H1391">
            <v>3025</v>
          </cell>
          <cell r="I1391" t="str">
            <v>Rupiah</v>
          </cell>
        </row>
        <row r="1393">
          <cell r="A1393" t="str">
            <v xml:space="preserve">       2.</v>
          </cell>
          <cell r="C1393" t="str">
            <v>Pelumas         =  (0.01-0.02 Ltr/HP/Jam) x Pw x Mp</v>
          </cell>
          <cell r="G1393" t="str">
            <v>I</v>
          </cell>
          <cell r="H1393">
            <v>3300</v>
          </cell>
          <cell r="I1393" t="str">
            <v>Rupiah</v>
          </cell>
        </row>
        <row r="1395">
          <cell r="A1395" t="str">
            <v xml:space="preserve">       3.</v>
          </cell>
          <cell r="C1395" t="str">
            <v>Perawatan dan</v>
          </cell>
          <cell r="D1395" t="str">
            <v>(12,5 % - 17,5 %)  x  B'</v>
          </cell>
          <cell r="G1395" t="str">
            <v>K</v>
          </cell>
          <cell r="H1395">
            <v>5687.5</v>
          </cell>
          <cell r="I1395" t="str">
            <v>Rupiah</v>
          </cell>
        </row>
        <row r="1396">
          <cell r="C1396" t="str">
            <v xml:space="preserve">        perbaikan    =</v>
          </cell>
          <cell r="D1396" t="str">
            <v>W'</v>
          </cell>
        </row>
        <row r="1398">
          <cell r="A1398" t="str">
            <v xml:space="preserve">       4.</v>
          </cell>
          <cell r="C1398" t="str">
            <v>Operator</v>
          </cell>
          <cell r="D1398" t="str">
            <v>=   ( 1  Orang / Jam )  x  U1</v>
          </cell>
          <cell r="G1398" t="str">
            <v>L</v>
          </cell>
          <cell r="H1398">
            <v>10714.285714285714</v>
          </cell>
          <cell r="I1398" t="str">
            <v>Rupiah</v>
          </cell>
        </row>
        <row r="1399">
          <cell r="A1399" t="str">
            <v xml:space="preserve">       5.</v>
          </cell>
          <cell r="C1399" t="str">
            <v>Pembantu Operator</v>
          </cell>
          <cell r="D1399" t="str">
            <v>=   ( 1  Orang / Jam )  x  U2</v>
          </cell>
          <cell r="G1399" t="str">
            <v>M</v>
          </cell>
          <cell r="H1399">
            <v>4000</v>
          </cell>
          <cell r="I1399" t="str">
            <v>Rupiah</v>
          </cell>
        </row>
        <row r="1401">
          <cell r="C1401" t="str">
            <v>Biaya Operasi per Jam        =</v>
          </cell>
          <cell r="E1401" t="str">
            <v>(H+I+K+L+M)</v>
          </cell>
          <cell r="G1401" t="str">
            <v>P</v>
          </cell>
          <cell r="H1401">
            <v>26726.785714285714</v>
          </cell>
          <cell r="I1401" t="str">
            <v>Rupiah</v>
          </cell>
        </row>
        <row r="1403">
          <cell r="A1403" t="str">
            <v>D.</v>
          </cell>
          <cell r="C1403" t="str">
            <v>TOTAL BIAYA SEWA ALAT / JAM   =   ( G + P )</v>
          </cell>
          <cell r="G1403" t="str">
            <v>S</v>
          </cell>
          <cell r="H1403">
            <v>42636.325207579306</v>
          </cell>
          <cell r="I1403" t="str">
            <v>Rupiah</v>
          </cell>
        </row>
        <row r="1406">
          <cell r="A1406" t="str">
            <v>E.</v>
          </cell>
          <cell r="C1406" t="str">
            <v>LAIN - LAIN</v>
          </cell>
        </row>
        <row r="1407">
          <cell r="A1407" t="str">
            <v xml:space="preserve">       1.</v>
          </cell>
          <cell r="C1407" t="str">
            <v>Tingkat Suku Bunga</v>
          </cell>
          <cell r="G1407" t="str">
            <v>i</v>
          </cell>
          <cell r="H1407">
            <v>20</v>
          </cell>
          <cell r="I1407" t="str">
            <v>% / Tahun</v>
          </cell>
        </row>
        <row r="1408">
          <cell r="A1408" t="str">
            <v xml:space="preserve">       2.</v>
          </cell>
          <cell r="C1408" t="str">
            <v>Upah Operator / Sopir</v>
          </cell>
          <cell r="G1408" t="str">
            <v>U1</v>
          </cell>
          <cell r="H1408">
            <v>10714.285714285714</v>
          </cell>
          <cell r="I1408" t="str">
            <v>Rp./Jam</v>
          </cell>
        </row>
        <row r="1409">
          <cell r="A1409" t="str">
            <v xml:space="preserve">       3.</v>
          </cell>
          <cell r="C1409" t="str">
            <v>Upah Pembantu Operator / Pmb.Sopir</v>
          </cell>
          <cell r="G1409" t="str">
            <v>U2</v>
          </cell>
          <cell r="H1409">
            <v>4000</v>
          </cell>
          <cell r="I1409" t="str">
            <v>Rp./Jam</v>
          </cell>
        </row>
        <row r="1410">
          <cell r="A1410" t="str">
            <v xml:space="preserve">       4.</v>
          </cell>
          <cell r="C1410" t="str">
            <v>Bahan Bakar Bensin</v>
          </cell>
          <cell r="G1410" t="str">
            <v>Mb</v>
          </cell>
          <cell r="H1410">
            <v>2400</v>
          </cell>
          <cell r="I1410" t="str">
            <v>Liter</v>
          </cell>
        </row>
        <row r="1411">
          <cell r="A1411" t="str">
            <v xml:space="preserve">       5.</v>
          </cell>
          <cell r="C1411" t="str">
            <v>Bahan Bakar Solar</v>
          </cell>
          <cell r="G1411" t="str">
            <v>Ms</v>
          </cell>
          <cell r="H1411">
            <v>2200</v>
          </cell>
          <cell r="I1411" t="str">
            <v>Liter</v>
          </cell>
        </row>
        <row r="1412">
          <cell r="A1412" t="str">
            <v xml:space="preserve">       6.</v>
          </cell>
          <cell r="C1412" t="str">
            <v>Minyak Pelumas</v>
          </cell>
          <cell r="G1412" t="str">
            <v>Mp</v>
          </cell>
          <cell r="H1412">
            <v>30000</v>
          </cell>
          <cell r="I1412" t="str">
            <v>Liter</v>
          </cell>
        </row>
        <row r="1413">
          <cell r="A1413" t="str">
            <v xml:space="preserve">       7.</v>
          </cell>
          <cell r="C1413" t="str">
            <v>PPN diperhitungkan pada lembar Rekapitulasi</v>
          </cell>
        </row>
        <row r="1414">
          <cell r="C1414" t="str">
            <v>Biaya Pekerjaan</v>
          </cell>
        </row>
        <row r="1417">
          <cell r="A1417" t="str">
            <v>URAIAN ANALISA ALAT</v>
          </cell>
        </row>
        <row r="1420">
          <cell r="A1420" t="str">
            <v>No.</v>
          </cell>
          <cell r="C1420" t="str">
            <v>U R A I A N</v>
          </cell>
          <cell r="G1420" t="str">
            <v>KODE</v>
          </cell>
          <cell r="H1420" t="str">
            <v>KOEF.</v>
          </cell>
          <cell r="I1420" t="str">
            <v>SATUAN</v>
          </cell>
          <cell r="J1420" t="str">
            <v>KET.</v>
          </cell>
        </row>
        <row r="1423">
          <cell r="A1423" t="str">
            <v>A.</v>
          </cell>
          <cell r="C1423" t="str">
            <v>URAIAN PERALATAN</v>
          </cell>
        </row>
        <row r="1424">
          <cell r="A1424" t="str">
            <v xml:space="preserve">       1.</v>
          </cell>
          <cell r="C1424" t="str">
            <v>Jenis Peralatan</v>
          </cell>
          <cell r="G1424" t="str">
            <v>TAMPER</v>
          </cell>
          <cell r="J1424" t="str">
            <v>E25</v>
          </cell>
        </row>
        <row r="1425">
          <cell r="A1425" t="str">
            <v xml:space="preserve">       2.</v>
          </cell>
          <cell r="C1425" t="str">
            <v>Tenaga</v>
          </cell>
          <cell r="G1425" t="str">
            <v>Pw</v>
          </cell>
          <cell r="H1425">
            <v>5</v>
          </cell>
          <cell r="I1425" t="str">
            <v>HP</v>
          </cell>
        </row>
        <row r="1426">
          <cell r="A1426" t="str">
            <v xml:space="preserve">       3.</v>
          </cell>
          <cell r="C1426" t="str">
            <v>Kapasitas</v>
          </cell>
          <cell r="G1426" t="str">
            <v>Cp</v>
          </cell>
          <cell r="H1426">
            <v>0.17</v>
          </cell>
          <cell r="I1426" t="str">
            <v>Ton</v>
          </cell>
        </row>
        <row r="1427">
          <cell r="A1427" t="str">
            <v xml:space="preserve">       4.</v>
          </cell>
          <cell r="C1427" t="str">
            <v>Alat Baru                :</v>
          </cell>
          <cell r="D1427" t="str">
            <v xml:space="preserve">  a.  Umur Ekonomis</v>
          </cell>
          <cell r="G1427" t="str">
            <v>A</v>
          </cell>
          <cell r="H1427">
            <v>4</v>
          </cell>
          <cell r="I1427" t="str">
            <v>Tahun</v>
          </cell>
        </row>
        <row r="1428">
          <cell r="D1428" t="str">
            <v xml:space="preserve">  b.  Jam Kerja Dalam 1 Tahun</v>
          </cell>
          <cell r="G1428" t="str">
            <v>W</v>
          </cell>
          <cell r="H1428">
            <v>1000</v>
          </cell>
          <cell r="I1428" t="str">
            <v>Jam</v>
          </cell>
        </row>
        <row r="1429">
          <cell r="D1429" t="str">
            <v xml:space="preserve">  c.  Harga Alat</v>
          </cell>
          <cell r="G1429" t="str">
            <v>B</v>
          </cell>
          <cell r="H1429">
            <v>34450000</v>
          </cell>
          <cell r="I1429" t="str">
            <v>Rupiah</v>
          </cell>
        </row>
        <row r="1430">
          <cell r="A1430" t="str">
            <v xml:space="preserve">       5.</v>
          </cell>
          <cell r="C1430" t="str">
            <v>Alat Yang Dipakai  :</v>
          </cell>
          <cell r="D1430" t="str">
            <v xml:space="preserve">  a.  Umur Ekonomis</v>
          </cell>
          <cell r="G1430" t="str">
            <v>A'</v>
          </cell>
          <cell r="H1430">
            <v>4</v>
          </cell>
          <cell r="I1430" t="str">
            <v>Tahun</v>
          </cell>
          <cell r="J1430" t="str">
            <v xml:space="preserve"> Alat Baru</v>
          </cell>
        </row>
        <row r="1431">
          <cell r="D1431" t="str">
            <v xml:space="preserve">  b.  Jam Kerja Dalam 1 Tahun </v>
          </cell>
          <cell r="G1431" t="str">
            <v>W'</v>
          </cell>
          <cell r="H1431">
            <v>1000</v>
          </cell>
          <cell r="I1431" t="str">
            <v>Jam</v>
          </cell>
          <cell r="J1431" t="str">
            <v xml:space="preserve"> Alat Baru</v>
          </cell>
        </row>
        <row r="1432">
          <cell r="D1432" t="str">
            <v xml:space="preserve">  c.  Harga Alat   (*)</v>
          </cell>
          <cell r="G1432" t="str">
            <v>B'</v>
          </cell>
          <cell r="H1432">
            <v>34450000</v>
          </cell>
          <cell r="I1432" t="str">
            <v>Rupiah</v>
          </cell>
          <cell r="J1432" t="str">
            <v xml:space="preserve"> Alat Baru</v>
          </cell>
        </row>
        <row r="1434">
          <cell r="A1434" t="str">
            <v>B.</v>
          </cell>
          <cell r="C1434" t="str">
            <v>BIAYA PASTI PER JAM KERJA</v>
          </cell>
        </row>
        <row r="1435">
          <cell r="A1435" t="str">
            <v xml:space="preserve">       1.</v>
          </cell>
          <cell r="C1435" t="str">
            <v>Nilai Sisa Alat</v>
          </cell>
          <cell r="D1435" t="str">
            <v>=  10 % x B</v>
          </cell>
          <cell r="G1435" t="str">
            <v>C</v>
          </cell>
          <cell r="H1435">
            <v>3445000</v>
          </cell>
          <cell r="I1435" t="str">
            <v>Rupiah</v>
          </cell>
        </row>
        <row r="1437">
          <cell r="A1437" t="str">
            <v xml:space="preserve">       2.</v>
          </cell>
          <cell r="C1437" t="str">
            <v>Faktor Angsuran Modal    =</v>
          </cell>
          <cell r="E1437" t="str">
            <v>i x (1 + i)^A'</v>
          </cell>
          <cell r="G1437" t="str">
            <v>D</v>
          </cell>
          <cell r="H1437">
            <v>0.38628912071535026</v>
          </cell>
          <cell r="I1437" t="str">
            <v>-</v>
          </cell>
        </row>
        <row r="1438">
          <cell r="E1438" t="str">
            <v>(1 + i)^A' - 1</v>
          </cell>
        </row>
        <row r="1439">
          <cell r="A1439" t="str">
            <v xml:space="preserve">       3.</v>
          </cell>
          <cell r="C1439" t="str">
            <v>Biaya Pasti per Jam  :</v>
          </cell>
        </row>
        <row r="1440">
          <cell r="C1440" t="str">
            <v>a.  Biaya Pengembalian Modal  =</v>
          </cell>
          <cell r="E1440" t="str">
            <v>( B' - C ) x D</v>
          </cell>
          <cell r="G1440" t="str">
            <v>E</v>
          </cell>
          <cell r="H1440">
            <v>11976.894187779435</v>
          </cell>
          <cell r="I1440" t="str">
            <v>Rupiah</v>
          </cell>
        </row>
        <row r="1441">
          <cell r="E1441" t="str">
            <v>W'</v>
          </cell>
        </row>
        <row r="1443">
          <cell r="C1443" t="str">
            <v>b.  Asuransi, dll =</v>
          </cell>
          <cell r="D1443">
            <v>2E-3</v>
          </cell>
          <cell r="E1443" t="str">
            <v xml:space="preserve">  x   B'</v>
          </cell>
          <cell r="G1443" t="str">
            <v>F</v>
          </cell>
          <cell r="H1443">
            <v>68.900000000000006</v>
          </cell>
          <cell r="I1443" t="str">
            <v>Rupiah</v>
          </cell>
        </row>
        <row r="1444">
          <cell r="E1444" t="str">
            <v>W'</v>
          </cell>
        </row>
        <row r="1446">
          <cell r="C1446" t="str">
            <v>Biaya Pasti per Jam             =</v>
          </cell>
          <cell r="E1446" t="str">
            <v>( E + F )</v>
          </cell>
          <cell r="G1446" t="str">
            <v>G</v>
          </cell>
          <cell r="H1446">
            <v>12045.794187779435</v>
          </cell>
          <cell r="I1446" t="str">
            <v>Rupiah</v>
          </cell>
        </row>
        <row r="1448">
          <cell r="A1448" t="str">
            <v>C.</v>
          </cell>
          <cell r="C1448" t="str">
            <v>BIAYA OPERASI PER JAM KERJA</v>
          </cell>
        </row>
        <row r="1450">
          <cell r="A1450" t="str">
            <v xml:space="preserve">       1.</v>
          </cell>
          <cell r="C1450" t="str">
            <v xml:space="preserve">Bahan Bakar  =  (0.125-0.175 Ltr/HP/Jam)   x Pw x Ms </v>
          </cell>
          <cell r="G1450" t="str">
            <v>H</v>
          </cell>
          <cell r="H1450">
            <v>1375</v>
          </cell>
          <cell r="I1450" t="str">
            <v>Rupiah</v>
          </cell>
        </row>
        <row r="1452">
          <cell r="A1452" t="str">
            <v xml:space="preserve">       2.</v>
          </cell>
          <cell r="C1452" t="str">
            <v>Pelumas         =  (0.01-0.02 Ltr/HP/Jam) x Pw x Mp</v>
          </cell>
          <cell r="G1452" t="str">
            <v>I</v>
          </cell>
          <cell r="H1452">
            <v>1500</v>
          </cell>
          <cell r="I1452" t="str">
            <v>Rupiah</v>
          </cell>
        </row>
        <row r="1454">
          <cell r="A1454" t="str">
            <v xml:space="preserve">       3.</v>
          </cell>
          <cell r="C1454" t="str">
            <v>Perawatan dan</v>
          </cell>
          <cell r="D1454" t="str">
            <v>(12,5 % - 17,5 %)  x  B'</v>
          </cell>
          <cell r="G1454" t="str">
            <v>K</v>
          </cell>
          <cell r="H1454">
            <v>4306.25</v>
          </cell>
          <cell r="I1454" t="str">
            <v>Rupiah</v>
          </cell>
        </row>
        <row r="1455">
          <cell r="C1455" t="str">
            <v xml:space="preserve">        perbaikan    =</v>
          </cell>
          <cell r="D1455" t="str">
            <v>W'</v>
          </cell>
        </row>
        <row r="1457">
          <cell r="A1457" t="str">
            <v xml:space="preserve">       4.</v>
          </cell>
          <cell r="C1457" t="str">
            <v>Operator</v>
          </cell>
          <cell r="D1457" t="str">
            <v>=   ( 1  Orang / Jam )  x  U1</v>
          </cell>
          <cell r="G1457" t="str">
            <v>L</v>
          </cell>
          <cell r="H1457">
            <v>10714.285714285714</v>
          </cell>
          <cell r="I1457" t="str">
            <v>Rupiah</v>
          </cell>
        </row>
        <row r="1458">
          <cell r="A1458" t="str">
            <v xml:space="preserve">       5.</v>
          </cell>
          <cell r="C1458" t="str">
            <v>Pembantu Operator</v>
          </cell>
          <cell r="D1458" t="str">
            <v>=   ( 1  Orang / Jam )  x  U2</v>
          </cell>
          <cell r="G1458" t="str">
            <v>M</v>
          </cell>
          <cell r="H1458">
            <v>4000</v>
          </cell>
          <cell r="I1458" t="str">
            <v>Rupiah</v>
          </cell>
        </row>
        <row r="1460">
          <cell r="C1460" t="str">
            <v>Biaya Operasi per Jam        =</v>
          </cell>
          <cell r="E1460" t="str">
            <v>(H+I+K+L+M)</v>
          </cell>
          <cell r="G1460" t="str">
            <v>P</v>
          </cell>
          <cell r="H1460">
            <v>21895.535714285714</v>
          </cell>
          <cell r="I1460" t="str">
            <v>Rupiah</v>
          </cell>
        </row>
        <row r="1462">
          <cell r="A1462" t="str">
            <v>D.</v>
          </cell>
          <cell r="C1462" t="str">
            <v>TOTAL BIAYA SEWA ALAT / JAM   =   ( G + P ) x 0,9</v>
          </cell>
          <cell r="G1462" t="str">
            <v>S</v>
          </cell>
          <cell r="H1462">
            <v>30547.196911858631</v>
          </cell>
          <cell r="I1462" t="str">
            <v>Rupiah</v>
          </cell>
        </row>
        <row r="1465">
          <cell r="A1465" t="str">
            <v>E.</v>
          </cell>
          <cell r="C1465" t="str">
            <v>LAIN - LAIN</v>
          </cell>
        </row>
        <row r="1466">
          <cell r="A1466" t="str">
            <v xml:space="preserve">       1.</v>
          </cell>
          <cell r="C1466" t="str">
            <v>Tingkat Suku Bunga</v>
          </cell>
          <cell r="G1466" t="str">
            <v>i</v>
          </cell>
          <cell r="H1466">
            <v>20</v>
          </cell>
          <cell r="I1466" t="str">
            <v>% / Tahun</v>
          </cell>
        </row>
        <row r="1467">
          <cell r="A1467" t="str">
            <v xml:space="preserve">       2.</v>
          </cell>
          <cell r="C1467" t="str">
            <v>Upah Operator / Sopir</v>
          </cell>
          <cell r="G1467" t="str">
            <v>U1</v>
          </cell>
          <cell r="H1467">
            <v>10714.285714285714</v>
          </cell>
          <cell r="I1467" t="str">
            <v>Rp./Jam</v>
          </cell>
        </row>
        <row r="1468">
          <cell r="A1468" t="str">
            <v xml:space="preserve">       3.</v>
          </cell>
          <cell r="C1468" t="str">
            <v>Upah Pembantu Operator / Pmb.Sopir</v>
          </cell>
          <cell r="G1468" t="str">
            <v>U2</v>
          </cell>
          <cell r="H1468">
            <v>4000</v>
          </cell>
          <cell r="I1468" t="str">
            <v>Rp./Jam</v>
          </cell>
        </row>
        <row r="1469">
          <cell r="A1469" t="str">
            <v xml:space="preserve">       4.</v>
          </cell>
          <cell r="C1469" t="str">
            <v>Bahan Bakar Bensin</v>
          </cell>
          <cell r="G1469" t="str">
            <v>Mb</v>
          </cell>
          <cell r="H1469">
            <v>4500</v>
          </cell>
          <cell r="I1469" t="str">
            <v>Liter</v>
          </cell>
          <cell r="J1469">
            <v>2400</v>
          </cell>
        </row>
        <row r="1470">
          <cell r="A1470" t="str">
            <v xml:space="preserve">       5.</v>
          </cell>
          <cell r="C1470" t="str">
            <v>Bahan Bakar Solar</v>
          </cell>
          <cell r="G1470" t="str">
            <v>Ms</v>
          </cell>
          <cell r="H1470">
            <v>4300</v>
          </cell>
          <cell r="I1470" t="str">
            <v>Liter</v>
          </cell>
          <cell r="J1470">
            <v>2200</v>
          </cell>
        </row>
        <row r="1471">
          <cell r="A1471" t="str">
            <v xml:space="preserve">       6.</v>
          </cell>
          <cell r="C1471" t="str">
            <v>Minyak Pelumas</v>
          </cell>
          <cell r="G1471" t="str">
            <v>Mp</v>
          </cell>
          <cell r="H1471">
            <v>30000</v>
          </cell>
          <cell r="I1471" t="str">
            <v>Liter</v>
          </cell>
        </row>
        <row r="1472">
          <cell r="A1472" t="str">
            <v xml:space="preserve">       7.</v>
          </cell>
          <cell r="C1472" t="str">
            <v>PPN diperhitungkan pada lembar Rekapitulasi</v>
          </cell>
        </row>
        <row r="1473">
          <cell r="C1473" t="str">
            <v>Biaya Pekerjaan</v>
          </cell>
        </row>
        <row r="1476">
          <cell r="A1476" t="str">
            <v>URAIAN ANALISA ALAT</v>
          </cell>
        </row>
        <row r="1479">
          <cell r="A1479" t="str">
            <v>No.</v>
          </cell>
          <cell r="C1479" t="str">
            <v>U R A I A N</v>
          </cell>
          <cell r="G1479" t="str">
            <v>KODE</v>
          </cell>
          <cell r="H1479" t="str">
            <v>KOEF.</v>
          </cell>
          <cell r="I1479" t="str">
            <v>SATUAN</v>
          </cell>
          <cell r="J1479" t="str">
            <v>KET.</v>
          </cell>
        </row>
        <row r="1482">
          <cell r="A1482" t="str">
            <v>A.</v>
          </cell>
          <cell r="C1482" t="str">
            <v>URAIAN PERALATAN</v>
          </cell>
        </row>
        <row r="1483">
          <cell r="A1483" t="str">
            <v xml:space="preserve">       1.</v>
          </cell>
          <cell r="C1483" t="str">
            <v>Jenis Peralatan</v>
          </cell>
          <cell r="G1483" t="str">
            <v>JACK HAMMER</v>
          </cell>
          <cell r="J1483" t="str">
            <v>E26</v>
          </cell>
        </row>
        <row r="1484">
          <cell r="A1484" t="str">
            <v xml:space="preserve">       2.</v>
          </cell>
          <cell r="C1484" t="str">
            <v>Tenaga</v>
          </cell>
          <cell r="G1484" t="str">
            <v>Pw</v>
          </cell>
          <cell r="H1484">
            <v>3</v>
          </cell>
          <cell r="I1484" t="str">
            <v>HP</v>
          </cell>
        </row>
        <row r="1485">
          <cell r="A1485" t="str">
            <v xml:space="preserve">       3.</v>
          </cell>
          <cell r="C1485" t="str">
            <v>Kapasitas</v>
          </cell>
          <cell r="G1485" t="str">
            <v>Cp</v>
          </cell>
          <cell r="H1485" t="str">
            <v xml:space="preserve">-  </v>
          </cell>
          <cell r="I1485" t="str">
            <v>-</v>
          </cell>
        </row>
        <row r="1486">
          <cell r="A1486" t="str">
            <v xml:space="preserve">       4.</v>
          </cell>
          <cell r="C1486" t="str">
            <v>Alat Baru                :</v>
          </cell>
          <cell r="D1486" t="str">
            <v xml:space="preserve">  a.  Umur Ekonomis</v>
          </cell>
          <cell r="G1486" t="str">
            <v>A</v>
          </cell>
          <cell r="H1486">
            <v>4</v>
          </cell>
          <cell r="I1486" t="str">
            <v>Tahun</v>
          </cell>
        </row>
        <row r="1487">
          <cell r="D1487" t="str">
            <v xml:space="preserve">  b.  Jam Kerja Dalam 1 Tahun</v>
          </cell>
          <cell r="G1487" t="str">
            <v>W</v>
          </cell>
          <cell r="H1487">
            <v>1000</v>
          </cell>
          <cell r="I1487" t="str">
            <v>Jam</v>
          </cell>
        </row>
        <row r="1488">
          <cell r="D1488" t="str">
            <v xml:space="preserve">  c.  Harga Alat</v>
          </cell>
          <cell r="G1488" t="str">
            <v>B</v>
          </cell>
          <cell r="H1488">
            <v>34450000</v>
          </cell>
          <cell r="I1488" t="str">
            <v>Rupiah</v>
          </cell>
        </row>
        <row r="1489">
          <cell r="A1489" t="str">
            <v xml:space="preserve">       5.</v>
          </cell>
          <cell r="C1489" t="str">
            <v>Alat Yang Dipakai  :</v>
          </cell>
          <cell r="D1489" t="str">
            <v xml:space="preserve">  a.  Umur Ekonomis</v>
          </cell>
          <cell r="G1489" t="str">
            <v>A'</v>
          </cell>
          <cell r="H1489">
            <v>4</v>
          </cell>
          <cell r="I1489" t="str">
            <v>Tahun</v>
          </cell>
          <cell r="J1489" t="str">
            <v xml:space="preserve"> Alat Baru</v>
          </cell>
        </row>
        <row r="1490">
          <cell r="D1490" t="str">
            <v xml:space="preserve">  b.  Jam Kerja Dalam 1 Tahun </v>
          </cell>
          <cell r="G1490" t="str">
            <v>W'</v>
          </cell>
          <cell r="H1490">
            <v>1000</v>
          </cell>
          <cell r="I1490" t="str">
            <v>Jam</v>
          </cell>
          <cell r="J1490" t="str">
            <v xml:space="preserve"> Alat Baru</v>
          </cell>
        </row>
        <row r="1491">
          <cell r="D1491" t="str">
            <v xml:space="preserve">  c.  Harga Alat   (*)</v>
          </cell>
          <cell r="G1491" t="str">
            <v>B'</v>
          </cell>
          <cell r="H1491">
            <v>34450000</v>
          </cell>
          <cell r="I1491" t="str">
            <v>Rupiah</v>
          </cell>
          <cell r="J1491" t="str">
            <v xml:space="preserve"> Alat Baru</v>
          </cell>
        </row>
        <row r="1493">
          <cell r="A1493" t="str">
            <v>B.</v>
          </cell>
          <cell r="C1493" t="str">
            <v>BIAYA PASTI PER JAM KERJA</v>
          </cell>
        </row>
        <row r="1494">
          <cell r="A1494" t="str">
            <v xml:space="preserve">       1.</v>
          </cell>
          <cell r="C1494" t="str">
            <v>Nilai Sisa Alat</v>
          </cell>
          <cell r="D1494" t="str">
            <v>=  10 % x B</v>
          </cell>
          <cell r="G1494" t="str">
            <v>C</v>
          </cell>
          <cell r="H1494">
            <v>3445000</v>
          </cell>
          <cell r="I1494" t="str">
            <v>Rupiah</v>
          </cell>
        </row>
        <row r="1496">
          <cell r="A1496" t="str">
            <v xml:space="preserve">       2.</v>
          </cell>
          <cell r="C1496" t="str">
            <v>Faktor Angsuran Modal    =</v>
          </cell>
          <cell r="E1496" t="str">
            <v>i x (1 + i)^A'</v>
          </cell>
          <cell r="G1496" t="str">
            <v>D</v>
          </cell>
          <cell r="H1496">
            <v>0.38628912071535026</v>
          </cell>
          <cell r="I1496" t="str">
            <v>-</v>
          </cell>
        </row>
        <row r="1497">
          <cell r="E1497" t="str">
            <v>(1 + i)^A' - 1</v>
          </cell>
        </row>
        <row r="1498">
          <cell r="A1498" t="str">
            <v xml:space="preserve">       3.</v>
          </cell>
          <cell r="C1498" t="str">
            <v>Biaya Pasti per Jam  :</v>
          </cell>
        </row>
        <row r="1499">
          <cell r="C1499" t="str">
            <v>a.  Biaya Pengembalian Modal  =</v>
          </cell>
          <cell r="E1499" t="str">
            <v>( B' - C ) x D</v>
          </cell>
          <cell r="G1499" t="str">
            <v>E</v>
          </cell>
          <cell r="H1499">
            <v>11976.894187779435</v>
          </cell>
          <cell r="I1499" t="str">
            <v>Rupiah</v>
          </cell>
        </row>
        <row r="1500">
          <cell r="E1500" t="str">
            <v>W'</v>
          </cell>
        </row>
        <row r="1502">
          <cell r="C1502" t="str">
            <v>b.  Asuransi, dll =</v>
          </cell>
          <cell r="D1502">
            <v>2E-3</v>
          </cell>
          <cell r="E1502" t="str">
            <v xml:space="preserve">  x   B'</v>
          </cell>
          <cell r="G1502" t="str">
            <v>F</v>
          </cell>
          <cell r="H1502">
            <v>68.900000000000006</v>
          </cell>
          <cell r="I1502" t="str">
            <v>Rupiah</v>
          </cell>
        </row>
        <row r="1503">
          <cell r="E1503" t="str">
            <v>W'</v>
          </cell>
        </row>
        <row r="1505">
          <cell r="C1505" t="str">
            <v>Biaya Pasti per Jam             =</v>
          </cell>
          <cell r="E1505" t="str">
            <v>( E + F )</v>
          </cell>
          <cell r="G1505" t="str">
            <v>G</v>
          </cell>
          <cell r="H1505">
            <v>12045.794187779435</v>
          </cell>
          <cell r="I1505" t="str">
            <v>Rupiah</v>
          </cell>
        </row>
        <row r="1507">
          <cell r="A1507" t="str">
            <v>C.</v>
          </cell>
          <cell r="C1507" t="str">
            <v>BIAYA OPERASI PER JAM KERJA</v>
          </cell>
        </row>
        <row r="1509">
          <cell r="A1509" t="str">
            <v xml:space="preserve">       1.</v>
          </cell>
          <cell r="C1509" t="str">
            <v xml:space="preserve">Bahan Bakar  =  (0.125-0.175 Ltr/HP/Jam)   x Pw x Ms </v>
          </cell>
          <cell r="G1509" t="str">
            <v>H</v>
          </cell>
          <cell r="H1509">
            <v>825</v>
          </cell>
          <cell r="I1509" t="str">
            <v>Rupiah</v>
          </cell>
        </row>
        <row r="1511">
          <cell r="A1511" t="str">
            <v xml:space="preserve">       2.</v>
          </cell>
          <cell r="C1511" t="str">
            <v>Pelumas         =  (0.01-0.02 Ltr/HP/Jam) x Pw x Mp</v>
          </cell>
          <cell r="G1511" t="str">
            <v>I</v>
          </cell>
          <cell r="H1511">
            <v>900</v>
          </cell>
          <cell r="I1511" t="str">
            <v>Rupiah</v>
          </cell>
        </row>
        <row r="1513">
          <cell r="A1513" t="str">
            <v xml:space="preserve">       3.</v>
          </cell>
          <cell r="C1513" t="str">
            <v>Perawatan dan</v>
          </cell>
          <cell r="D1513" t="str">
            <v>(12,5 % - 17,5 %)  x  B'</v>
          </cell>
          <cell r="G1513" t="str">
            <v>K</v>
          </cell>
          <cell r="H1513">
            <v>4306.25</v>
          </cell>
          <cell r="I1513" t="str">
            <v>Rupiah</v>
          </cell>
        </row>
        <row r="1514">
          <cell r="C1514" t="str">
            <v xml:space="preserve">        perbaikan    =</v>
          </cell>
          <cell r="D1514" t="str">
            <v>W'</v>
          </cell>
        </row>
        <row r="1516">
          <cell r="A1516" t="str">
            <v xml:space="preserve">       4.</v>
          </cell>
          <cell r="C1516" t="str">
            <v>Operator</v>
          </cell>
          <cell r="D1516" t="str">
            <v>=   ( 1  Orang / Jam )  x  U1</v>
          </cell>
          <cell r="G1516" t="str">
            <v>L</v>
          </cell>
          <cell r="H1516">
            <v>10714.285714285714</v>
          </cell>
          <cell r="I1516" t="str">
            <v>Rupiah</v>
          </cell>
        </row>
        <row r="1517">
          <cell r="A1517" t="str">
            <v xml:space="preserve">       5.</v>
          </cell>
          <cell r="C1517" t="str">
            <v>Pembantu Operator</v>
          </cell>
          <cell r="D1517" t="str">
            <v>=   ( 1  Orang / Jam )  x  U2</v>
          </cell>
          <cell r="G1517" t="str">
            <v>M</v>
          </cell>
          <cell r="H1517">
            <v>4000</v>
          </cell>
          <cell r="I1517" t="str">
            <v>Rupiah</v>
          </cell>
        </row>
        <row r="1519">
          <cell r="C1519" t="str">
            <v>Biaya Operasi per Jam        =</v>
          </cell>
          <cell r="E1519" t="str">
            <v>(H+I+K+L+M)</v>
          </cell>
          <cell r="G1519" t="str">
            <v>P</v>
          </cell>
          <cell r="H1519">
            <v>20745.535714285714</v>
          </cell>
          <cell r="I1519" t="str">
            <v>Rupiah</v>
          </cell>
        </row>
        <row r="1521">
          <cell r="A1521" t="str">
            <v>D.</v>
          </cell>
          <cell r="C1521" t="str">
            <v xml:space="preserve">TOTAL BIAYA SEWA ALAT / JAM   =   ( G + P ) </v>
          </cell>
          <cell r="G1521" t="str">
            <v>S</v>
          </cell>
          <cell r="H1521">
            <v>32791.329902065147</v>
          </cell>
          <cell r="I1521" t="str">
            <v>Rupiah</v>
          </cell>
        </row>
        <row r="1524">
          <cell r="A1524" t="str">
            <v>E.</v>
          </cell>
          <cell r="C1524" t="str">
            <v>LAIN - LAIN</v>
          </cell>
        </row>
        <row r="1525">
          <cell r="A1525" t="str">
            <v xml:space="preserve">       1.</v>
          </cell>
          <cell r="C1525" t="str">
            <v>Tingkat Suku Bunga</v>
          </cell>
          <cell r="G1525" t="str">
            <v>i</v>
          </cell>
          <cell r="H1525">
            <v>20</v>
          </cell>
          <cell r="I1525" t="str">
            <v>% / Tahun</v>
          </cell>
        </row>
        <row r="1526">
          <cell r="A1526" t="str">
            <v xml:space="preserve">       2.</v>
          </cell>
          <cell r="C1526" t="str">
            <v>Upah Operator / Sopir</v>
          </cell>
          <cell r="G1526" t="str">
            <v>U1</v>
          </cell>
          <cell r="H1526">
            <v>10714.285714285714</v>
          </cell>
          <cell r="I1526" t="str">
            <v>Rp./Jam</v>
          </cell>
        </row>
        <row r="1527">
          <cell r="A1527" t="str">
            <v xml:space="preserve">       3.</v>
          </cell>
          <cell r="C1527" t="str">
            <v>Upah Pembantu Operator / Pmb.Sopir</v>
          </cell>
          <cell r="G1527" t="str">
            <v>U2</v>
          </cell>
          <cell r="H1527">
            <v>4000</v>
          </cell>
          <cell r="I1527" t="str">
            <v>Rp./Jam</v>
          </cell>
        </row>
        <row r="1528">
          <cell r="A1528" t="str">
            <v xml:space="preserve">       4.</v>
          </cell>
          <cell r="C1528" t="str">
            <v>Bahan Bakar Bensin</v>
          </cell>
          <cell r="G1528" t="str">
            <v>Mb</v>
          </cell>
          <cell r="H1528">
            <v>4500</v>
          </cell>
          <cell r="I1528" t="str">
            <v>Liter</v>
          </cell>
          <cell r="J1528">
            <v>2400</v>
          </cell>
        </row>
        <row r="1529">
          <cell r="A1529" t="str">
            <v xml:space="preserve">       5.</v>
          </cell>
          <cell r="C1529" t="str">
            <v>Bahan Bakar Solar</v>
          </cell>
          <cell r="G1529" t="str">
            <v>Ms</v>
          </cell>
          <cell r="H1529">
            <v>4300</v>
          </cell>
          <cell r="I1529" t="str">
            <v>Liter</v>
          </cell>
          <cell r="J1529">
            <v>2200</v>
          </cell>
        </row>
        <row r="1530">
          <cell r="A1530" t="str">
            <v xml:space="preserve">       6.</v>
          </cell>
          <cell r="C1530" t="str">
            <v>Minyak Pelumas</v>
          </cell>
          <cell r="G1530" t="str">
            <v>Mp</v>
          </cell>
          <cell r="H1530">
            <v>30000</v>
          </cell>
          <cell r="I1530" t="str">
            <v>Liter</v>
          </cell>
        </row>
        <row r="1531">
          <cell r="A1531" t="str">
            <v xml:space="preserve">       7.</v>
          </cell>
          <cell r="C1531" t="str">
            <v>PPN diperhitungkan pada lembar Rekapitulasi</v>
          </cell>
        </row>
        <row r="1532">
          <cell r="C1532" t="str">
            <v>Biaya Pekerjaan</v>
          </cell>
        </row>
        <row r="1535">
          <cell r="A1535" t="str">
            <v>URAIAN ANALISA ALAT</v>
          </cell>
        </row>
        <row r="1538">
          <cell r="A1538" t="str">
            <v>No.</v>
          </cell>
          <cell r="C1538" t="str">
            <v>U R A I A N</v>
          </cell>
          <cell r="G1538" t="str">
            <v>KODE</v>
          </cell>
          <cell r="H1538" t="str">
            <v>KOEF.</v>
          </cell>
          <cell r="I1538" t="str">
            <v>SATUAN</v>
          </cell>
          <cell r="J1538" t="str">
            <v>KET.</v>
          </cell>
        </row>
        <row r="1541">
          <cell r="A1541" t="str">
            <v>A.</v>
          </cell>
          <cell r="C1541" t="str">
            <v>URAIAN PERALATAN</v>
          </cell>
        </row>
        <row r="1542">
          <cell r="A1542" t="str">
            <v xml:space="preserve">       1.</v>
          </cell>
          <cell r="C1542" t="str">
            <v>Jenis Peralatan</v>
          </cell>
          <cell r="G1542" t="str">
            <v>FULVI MIXER</v>
          </cell>
          <cell r="J1542" t="str">
            <v>E27</v>
          </cell>
        </row>
        <row r="1543">
          <cell r="A1543" t="str">
            <v xml:space="preserve">       2.</v>
          </cell>
          <cell r="C1543" t="str">
            <v>Tenaga</v>
          </cell>
          <cell r="G1543" t="str">
            <v>Pw</v>
          </cell>
          <cell r="H1543">
            <v>75</v>
          </cell>
          <cell r="I1543" t="str">
            <v>HP</v>
          </cell>
        </row>
        <row r="1544">
          <cell r="A1544" t="str">
            <v xml:space="preserve">       3.</v>
          </cell>
          <cell r="C1544" t="str">
            <v>Kapasitas</v>
          </cell>
          <cell r="G1544" t="str">
            <v>Cp</v>
          </cell>
          <cell r="H1544" t="str">
            <v xml:space="preserve">-  </v>
          </cell>
          <cell r="I1544" t="str">
            <v>-</v>
          </cell>
        </row>
        <row r="1545">
          <cell r="A1545" t="str">
            <v xml:space="preserve">       4.</v>
          </cell>
          <cell r="C1545" t="str">
            <v>Alat Baru                :</v>
          </cell>
          <cell r="D1545" t="str">
            <v xml:space="preserve">  a.  Umur Ekonomis</v>
          </cell>
          <cell r="G1545" t="str">
            <v>A</v>
          </cell>
          <cell r="H1545">
            <v>5</v>
          </cell>
          <cell r="I1545" t="str">
            <v>Tahun</v>
          </cell>
        </row>
        <row r="1546">
          <cell r="D1546" t="str">
            <v xml:space="preserve">  b.  Jam Kerja Dalam 1 Tahun</v>
          </cell>
          <cell r="G1546" t="str">
            <v>W</v>
          </cell>
          <cell r="H1546">
            <v>2000</v>
          </cell>
          <cell r="I1546" t="str">
            <v>Jam</v>
          </cell>
        </row>
        <row r="1547">
          <cell r="D1547" t="str">
            <v xml:space="preserve">  c.  Harga Alat</v>
          </cell>
          <cell r="G1547" t="str">
            <v>B</v>
          </cell>
          <cell r="H1547">
            <v>145000000</v>
          </cell>
          <cell r="I1547" t="str">
            <v>Rupiah</v>
          </cell>
        </row>
        <row r="1548">
          <cell r="A1548" t="str">
            <v xml:space="preserve">       5.</v>
          </cell>
          <cell r="C1548" t="str">
            <v>Alat Yang Dipakai  :</v>
          </cell>
          <cell r="D1548" t="str">
            <v xml:space="preserve">  a.  Umur Ekonomis</v>
          </cell>
          <cell r="G1548" t="str">
            <v>A'</v>
          </cell>
          <cell r="H1548">
            <v>5</v>
          </cell>
          <cell r="I1548" t="str">
            <v>Tahun</v>
          </cell>
          <cell r="J1548" t="str">
            <v xml:space="preserve"> Alat Baru</v>
          </cell>
        </row>
        <row r="1549">
          <cell r="D1549" t="str">
            <v xml:space="preserve">  b.  Jam Kerja Dalam 1 Tahun </v>
          </cell>
          <cell r="G1549" t="str">
            <v>W'</v>
          </cell>
          <cell r="H1549">
            <v>2000</v>
          </cell>
          <cell r="I1549" t="str">
            <v>Jam</v>
          </cell>
          <cell r="J1549" t="str">
            <v xml:space="preserve"> Alat Baru</v>
          </cell>
        </row>
        <row r="1550">
          <cell r="D1550" t="str">
            <v xml:space="preserve">  c.  Harga Alat   (*)</v>
          </cell>
          <cell r="G1550" t="str">
            <v>B'</v>
          </cell>
          <cell r="H1550">
            <v>145000000</v>
          </cell>
          <cell r="I1550" t="str">
            <v>Rupiah</v>
          </cell>
          <cell r="J1550" t="str">
            <v xml:space="preserve"> Alat Baru</v>
          </cell>
        </row>
        <row r="1552">
          <cell r="A1552" t="str">
            <v>B.</v>
          </cell>
          <cell r="C1552" t="str">
            <v>BIAYA PASTI PER JAM KERJA</v>
          </cell>
        </row>
        <row r="1553">
          <cell r="A1553" t="str">
            <v xml:space="preserve">       1.</v>
          </cell>
          <cell r="C1553" t="str">
            <v>Nilai Sisa Alat</v>
          </cell>
          <cell r="D1553" t="str">
            <v>=  10 % x B</v>
          </cell>
          <cell r="G1553" t="str">
            <v>C</v>
          </cell>
          <cell r="H1553">
            <v>14500000</v>
          </cell>
          <cell r="I1553" t="str">
            <v>Rupiah</v>
          </cell>
        </row>
        <row r="1555">
          <cell r="A1555" t="str">
            <v xml:space="preserve">       2.</v>
          </cell>
          <cell r="C1555" t="str">
            <v>Faktor Angsuran Modal    =</v>
          </cell>
          <cell r="E1555" t="str">
            <v>i x (1 + i)^A'</v>
          </cell>
          <cell r="G1555" t="str">
            <v>D</v>
          </cell>
          <cell r="H1555">
            <v>0.33437970328961514</v>
          </cell>
          <cell r="I1555" t="str">
            <v>-</v>
          </cell>
        </row>
        <row r="1556">
          <cell r="E1556" t="str">
            <v>(1 + i)^A' - 1</v>
          </cell>
        </row>
        <row r="1557">
          <cell r="A1557" t="str">
            <v xml:space="preserve">       3.</v>
          </cell>
          <cell r="C1557" t="str">
            <v>Biaya Pasti per Jam  :</v>
          </cell>
        </row>
        <row r="1558">
          <cell r="C1558" t="str">
            <v>a.  Biaya Pengembalian Modal  =</v>
          </cell>
          <cell r="E1558" t="str">
            <v>( B' - C ) x D</v>
          </cell>
          <cell r="G1558" t="str">
            <v>E</v>
          </cell>
          <cell r="H1558">
            <v>21818.275639647389</v>
          </cell>
          <cell r="I1558" t="str">
            <v>Rupiah</v>
          </cell>
        </row>
        <row r="1559">
          <cell r="E1559" t="str">
            <v>W'</v>
          </cell>
        </row>
        <row r="1561">
          <cell r="C1561" t="str">
            <v>b.  Asuransi, dll =</v>
          </cell>
          <cell r="D1561">
            <v>2E-3</v>
          </cell>
          <cell r="E1561" t="str">
            <v xml:space="preserve">  x   B'</v>
          </cell>
          <cell r="G1561" t="str">
            <v>F</v>
          </cell>
          <cell r="H1561">
            <v>145</v>
          </cell>
          <cell r="I1561" t="str">
            <v>Rupiah</v>
          </cell>
        </row>
        <row r="1562">
          <cell r="E1562" t="str">
            <v>W'</v>
          </cell>
        </row>
        <row r="1564">
          <cell r="C1564" t="str">
            <v>Biaya Pasti per Jam             =</v>
          </cell>
          <cell r="E1564" t="str">
            <v>( E + F )</v>
          </cell>
          <cell r="G1564" t="str">
            <v>G</v>
          </cell>
          <cell r="H1564">
            <v>21963.275639647389</v>
          </cell>
          <cell r="I1564" t="str">
            <v>Rupiah</v>
          </cell>
        </row>
        <row r="1566">
          <cell r="A1566" t="str">
            <v>C.</v>
          </cell>
          <cell r="C1566" t="str">
            <v>BIAYA OPERASI PER JAM KERJA</v>
          </cell>
        </row>
        <row r="1568">
          <cell r="A1568" t="str">
            <v xml:space="preserve">       1.</v>
          </cell>
          <cell r="C1568" t="str">
            <v xml:space="preserve">Bahan Bakar  =  (0.125-0.175 Ltr/HP/Jam)   x Pw x Ms </v>
          </cell>
          <cell r="G1568" t="str">
            <v>H</v>
          </cell>
          <cell r="H1568">
            <v>20625</v>
          </cell>
          <cell r="I1568" t="str">
            <v>Rupiah</v>
          </cell>
        </row>
        <row r="1570">
          <cell r="A1570" t="str">
            <v xml:space="preserve">       2.</v>
          </cell>
          <cell r="C1570" t="str">
            <v>Pelumas         =  (0.01-0.02 Ltr/HP/Jam) x Pw x Mp</v>
          </cell>
          <cell r="G1570" t="str">
            <v>I</v>
          </cell>
          <cell r="H1570">
            <v>22500</v>
          </cell>
          <cell r="I1570" t="str">
            <v>Rupiah</v>
          </cell>
        </row>
        <row r="1572">
          <cell r="A1572" t="str">
            <v xml:space="preserve">       3.</v>
          </cell>
          <cell r="C1572" t="str">
            <v>Perawatan dan</v>
          </cell>
          <cell r="D1572" t="str">
            <v>(12,5 % - 17,5 %)  x  B'</v>
          </cell>
          <cell r="G1572" t="str">
            <v>K</v>
          </cell>
          <cell r="H1572">
            <v>9062.5</v>
          </cell>
          <cell r="I1572" t="str">
            <v>Rupiah</v>
          </cell>
        </row>
        <row r="1573">
          <cell r="C1573" t="str">
            <v xml:space="preserve">        perbaikan    =</v>
          </cell>
          <cell r="D1573" t="str">
            <v>W'</v>
          </cell>
        </row>
        <row r="1575">
          <cell r="A1575" t="str">
            <v xml:space="preserve">       4.</v>
          </cell>
          <cell r="C1575" t="str">
            <v>Operator</v>
          </cell>
          <cell r="D1575" t="str">
            <v>=   ( 1  Orang / Jam )  x  U1</v>
          </cell>
          <cell r="G1575" t="str">
            <v>L</v>
          </cell>
          <cell r="H1575">
            <v>10714.285714285714</v>
          </cell>
          <cell r="I1575" t="str">
            <v>Rupiah</v>
          </cell>
        </row>
        <row r="1576">
          <cell r="A1576" t="str">
            <v xml:space="preserve">       5.</v>
          </cell>
          <cell r="C1576" t="str">
            <v>Pembantu Operator</v>
          </cell>
          <cell r="D1576" t="str">
            <v>=   ( 1  Orang / Jam )  x  U2</v>
          </cell>
          <cell r="G1576" t="str">
            <v>M</v>
          </cell>
          <cell r="H1576">
            <v>4000</v>
          </cell>
          <cell r="I1576" t="str">
            <v>Rupiah</v>
          </cell>
        </row>
        <row r="1578">
          <cell r="C1578" t="str">
            <v>Biaya Operasi per Jam        =</v>
          </cell>
          <cell r="E1578" t="str">
            <v>(H+I+K+L+M)</v>
          </cell>
          <cell r="G1578" t="str">
            <v>P</v>
          </cell>
          <cell r="H1578">
            <v>66901.78571428571</v>
          </cell>
          <cell r="I1578" t="str">
            <v>Rupiah</v>
          </cell>
        </row>
        <row r="1580">
          <cell r="A1580" t="str">
            <v>D.</v>
          </cell>
          <cell r="C1580" t="str">
            <v>TOTAL BIAYA SEWA ALAT / JAM   =   ( G + P )</v>
          </cell>
          <cell r="G1580" t="str">
            <v>S</v>
          </cell>
          <cell r="H1580">
            <v>88865.061353933095</v>
          </cell>
          <cell r="I1580" t="str">
            <v>Rupiah</v>
          </cell>
        </row>
        <row r="1583">
          <cell r="A1583" t="str">
            <v>E.</v>
          </cell>
          <cell r="C1583" t="str">
            <v>LAIN - LAIN</v>
          </cell>
        </row>
        <row r="1584">
          <cell r="A1584" t="str">
            <v xml:space="preserve">       1.</v>
          </cell>
          <cell r="C1584" t="str">
            <v>Tingkat Suku Bunga</v>
          </cell>
          <cell r="G1584" t="str">
            <v>i</v>
          </cell>
          <cell r="H1584">
            <v>20</v>
          </cell>
          <cell r="I1584" t="str">
            <v>% / Tahun</v>
          </cell>
        </row>
        <row r="1585">
          <cell r="A1585" t="str">
            <v xml:space="preserve">       2.</v>
          </cell>
          <cell r="C1585" t="str">
            <v>Upah Operator / Sopir</v>
          </cell>
          <cell r="G1585" t="str">
            <v>U1</v>
          </cell>
          <cell r="H1585">
            <v>10714.285714285714</v>
          </cell>
          <cell r="I1585" t="str">
            <v>Rp./Jam</v>
          </cell>
        </row>
        <row r="1586">
          <cell r="A1586" t="str">
            <v xml:space="preserve">       3.</v>
          </cell>
          <cell r="C1586" t="str">
            <v>Upah Pembantu Operator / Pmb.Sopir</v>
          </cell>
          <cell r="G1586" t="str">
            <v>U2</v>
          </cell>
          <cell r="H1586">
            <v>4000</v>
          </cell>
          <cell r="I1586" t="str">
            <v>Rp./Jam</v>
          </cell>
        </row>
        <row r="1587">
          <cell r="A1587" t="str">
            <v xml:space="preserve">       4.</v>
          </cell>
          <cell r="C1587" t="str">
            <v>Bahan Bakar Bensin</v>
          </cell>
          <cell r="G1587" t="str">
            <v>Mb</v>
          </cell>
          <cell r="H1587">
            <v>2400</v>
          </cell>
          <cell r="I1587" t="str">
            <v>Liter</v>
          </cell>
        </row>
        <row r="1588">
          <cell r="A1588" t="str">
            <v xml:space="preserve">       5.</v>
          </cell>
          <cell r="C1588" t="str">
            <v>Bahan Bakar Solar</v>
          </cell>
          <cell r="G1588" t="str">
            <v>Ms</v>
          </cell>
          <cell r="H1588">
            <v>2200</v>
          </cell>
          <cell r="I1588" t="str">
            <v>Liter</v>
          </cell>
        </row>
        <row r="1589">
          <cell r="A1589" t="str">
            <v xml:space="preserve">       6.</v>
          </cell>
          <cell r="C1589" t="str">
            <v>Minyak Pelumas</v>
          </cell>
          <cell r="G1589" t="str">
            <v>Mp</v>
          </cell>
          <cell r="H1589">
            <v>30000</v>
          </cell>
          <cell r="I1589" t="str">
            <v>Liter</v>
          </cell>
        </row>
        <row r="1590">
          <cell r="A1590" t="str">
            <v xml:space="preserve">       7.</v>
          </cell>
          <cell r="C1590" t="str">
            <v>PPN diperhitungkan pada lembar Rekapitulasi</v>
          </cell>
        </row>
        <row r="1591">
          <cell r="C1591" t="str">
            <v>Biaya Pekerjaan</v>
          </cell>
        </row>
      </sheetData>
      <sheetData sheetId="8"/>
      <sheetData sheetId="9"/>
      <sheetData sheetId="10"/>
      <sheetData sheetId="11"/>
      <sheetData sheetId="12"/>
      <sheetData sheetId="13"/>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Rekap Biaya"/>
      <sheetName val="Kuantitas &amp; Harga"/>
      <sheetName val="Sheet1"/>
    </sheetNames>
    <sheetDataSet>
      <sheetData sheetId="0" refreshError="1"/>
      <sheetData sheetId="1" refreshError="1">
        <row r="24">
          <cell r="H24">
            <v>117925000</v>
          </cell>
        </row>
        <row r="42">
          <cell r="H42">
            <v>744532105.79999995</v>
          </cell>
        </row>
        <row r="50">
          <cell r="H50">
            <v>3262906256.2700005</v>
          </cell>
        </row>
        <row r="58">
          <cell r="H58">
            <v>2892319948.3499999</v>
          </cell>
        </row>
      </sheetData>
      <sheetData sheetId="2"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volreal"/>
      <sheetName val="bobot"/>
      <sheetName val="Kuantitas &amp; Harga"/>
      <sheetName val="HIT VOLUM"/>
      <sheetName val="box"/>
      <sheetName val="Sheet1"/>
    </sheetNames>
    <sheetDataSet>
      <sheetData sheetId="0"/>
      <sheetData sheetId="1"/>
      <sheetData sheetId="2" refreshError="1"/>
      <sheetData sheetId="3"/>
      <sheetData sheetId="4"/>
      <sheetData sheetId="5"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Kuantitas &amp; Harga"/>
      <sheetName val="Rekap Biaya"/>
      <sheetName val="%"/>
      <sheetName val="Ranking %"/>
      <sheetName val="1-BOQ"/>
      <sheetName val="Sheet1"/>
      <sheetName val="REKAP"/>
      <sheetName val="RAB"/>
      <sheetName val="MPU"/>
      <sheetName val="SUB KON"/>
      <sheetName val="KOMFIR AMP"/>
      <sheetName val="metode (2)"/>
      <sheetName val="Pekerjaan Utama"/>
      <sheetName val="Shedul"/>
      <sheetName val="Kuantitas &amp; Harga "/>
      <sheetName val="shedule asl"/>
      <sheetName val="lamp 8"/>
      <sheetName val="catatan"/>
      <sheetName val="L.8 (2)"/>
      <sheetName val="DS"/>
      <sheetName val="lmp."/>
      <sheetName val="Penawaran"/>
      <sheetName val="L.14."/>
      <sheetName val="L.13."/>
      <sheetName val="L.12."/>
      <sheetName val="L.11"/>
      <sheetName val="L.10."/>
      <sheetName val="L.15"/>
      <sheetName val="L.18."/>
      <sheetName val="L.19."/>
      <sheetName val="L.17."/>
      <sheetName val="L.20"/>
      <sheetName val="L.1"/>
      <sheetName val="L.8"/>
      <sheetName val="Umum"/>
      <sheetName val="data-data"/>
      <sheetName val="Rekap cot damar"/>
      <sheetName val="Rekap balohan aneuk laot"/>
      <sheetName val="cot damar keunekai"/>
      <sheetName val="Rekap Biaya (3)"/>
      <sheetName val="balohan anak laot"/>
      <sheetName val="keunekai lhung angen"/>
      <sheetName val="VOL"/>
      <sheetName val="B"/>
      <sheetName val="Persentase"/>
    </sheetNames>
    <sheetDataSet>
      <sheetData sheetId="0" refreshError="1"/>
      <sheetData sheetId="1"/>
      <sheetData sheetId="2" refreshError="1"/>
      <sheetData sheetId="3" refreshError="1"/>
      <sheetData sheetId="4" refreshError="1"/>
      <sheetData sheetId="5"/>
      <sheetData sheetId="6"/>
      <sheetData sheetId="7">
        <row r="21">
          <cell r="I21">
            <v>0</v>
          </cell>
        </row>
      </sheetData>
      <sheetData sheetId="8"/>
      <sheetData sheetId="9"/>
      <sheetData sheetId="10"/>
      <sheetData sheetId="11"/>
      <sheetData sheetId="12"/>
      <sheetData sheetId="13" refreshError="1"/>
      <sheetData sheetId="14" refreshError="1"/>
      <sheetData sheetId="15" refreshError="1"/>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jadwal (2)"/>
      <sheetName val="Peralatan"/>
      <sheetName val="Dumptruck"/>
      <sheetName val="Backhoe1"/>
      <sheetName val="ANL. EKNIS"/>
      <sheetName val="SUB-KON"/>
      <sheetName val="jadwal"/>
      <sheetName val="Daftar"/>
      <sheetName val="REKAPITULASI"/>
      <sheetName val="KUANTITAS"/>
      <sheetName val="PEMBUATAN JALAN"/>
      <sheetName val="GALIAN"/>
      <sheetName val="TIMBUNAN TANAH"/>
      <sheetName val="TIMBUNAN DIDATANGKAN"/>
      <sheetName val="PASANGAN BATU"/>
      <sheetName val="PLESTERAN"/>
      <sheetName val="BETON BERTULANG"/>
    </sheetNames>
    <sheetDataSet>
      <sheetData sheetId="0"/>
      <sheetData sheetId="1">
        <row r="15">
          <cell r="AW15">
            <v>66660.905897381308</v>
          </cell>
        </row>
        <row r="28">
          <cell r="BO28" t="str">
            <v xml:space="preserve"> Alat Baru</v>
          </cell>
        </row>
        <row r="29">
          <cell r="AW29">
            <v>29412.807354671917</v>
          </cell>
          <cell r="BO29">
            <v>1341125891</v>
          </cell>
        </row>
        <row r="31">
          <cell r="AW31">
            <v>31895.838535688312</v>
          </cell>
        </row>
        <row r="48">
          <cell r="BO48" t="str">
            <v xml:space="preserve"> Alat Baru</v>
          </cell>
        </row>
        <row r="49">
          <cell r="BO49">
            <v>247812175</v>
          </cell>
        </row>
        <row r="68">
          <cell r="BO68" t="str">
            <v xml:space="preserve"> Alat Baru</v>
          </cell>
        </row>
        <row r="69">
          <cell r="BO69">
            <v>55862745</v>
          </cell>
        </row>
        <row r="88">
          <cell r="BO88" t="str">
            <v xml:space="preserve"> Alat Baru</v>
          </cell>
        </row>
        <row r="89">
          <cell r="BO89">
            <v>588028890</v>
          </cell>
        </row>
        <row r="108">
          <cell r="BO108" t="str">
            <v xml:space="preserve"> Alat Baru</v>
          </cell>
        </row>
        <row r="109">
          <cell r="BO109">
            <v>54602683</v>
          </cell>
        </row>
        <row r="128">
          <cell r="BO128" t="str">
            <v xml:space="preserve"> Alat Baru</v>
          </cell>
        </row>
        <row r="129">
          <cell r="BO129">
            <v>125000000</v>
          </cell>
        </row>
        <row r="148">
          <cell r="BO148" t="str">
            <v xml:space="preserve"> Alat Baru</v>
          </cell>
        </row>
        <row r="149">
          <cell r="BO149">
            <v>777038177</v>
          </cell>
        </row>
        <row r="168">
          <cell r="BO168" t="str">
            <v xml:space="preserve"> Alat Baru</v>
          </cell>
        </row>
        <row r="169">
          <cell r="BO169">
            <v>180000000</v>
          </cell>
        </row>
        <row r="188">
          <cell r="BO188" t="str">
            <v xml:space="preserve"> Alat Baru</v>
          </cell>
        </row>
        <row r="189">
          <cell r="BO189">
            <v>305000000</v>
          </cell>
        </row>
        <row r="208">
          <cell r="BO208" t="str">
            <v xml:space="preserve"> Alat Baru</v>
          </cell>
        </row>
        <row r="209">
          <cell r="BO209">
            <v>675000000</v>
          </cell>
        </row>
        <row r="228">
          <cell r="BO228" t="str">
            <v xml:space="preserve"> Alat Baru</v>
          </cell>
        </row>
        <row r="229">
          <cell r="BO229">
            <v>105005159</v>
          </cell>
        </row>
        <row r="248">
          <cell r="BO248" t="str">
            <v xml:space="preserve"> Alat Baru</v>
          </cell>
        </row>
        <row r="249">
          <cell r="BO249">
            <v>126006191</v>
          </cell>
        </row>
        <row r="268">
          <cell r="BO268" t="str">
            <v xml:space="preserve"> Alat Baru</v>
          </cell>
        </row>
        <row r="269">
          <cell r="BO269">
            <v>455000000</v>
          </cell>
        </row>
        <row r="288">
          <cell r="BO288" t="str">
            <v xml:space="preserve"> Alat Baru</v>
          </cell>
        </row>
        <row r="289">
          <cell r="BO289">
            <v>504024763</v>
          </cell>
        </row>
        <row r="308">
          <cell r="BO308" t="str">
            <v xml:space="preserve"> Alat Baru</v>
          </cell>
        </row>
        <row r="309">
          <cell r="BO309">
            <v>399019604</v>
          </cell>
        </row>
        <row r="328">
          <cell r="BO328" t="str">
            <v xml:space="preserve"> Alat Baru</v>
          </cell>
        </row>
        <row r="329">
          <cell r="BO329">
            <v>155407635</v>
          </cell>
        </row>
        <row r="348">
          <cell r="BO348" t="str">
            <v xml:space="preserve"> Alat Baru</v>
          </cell>
        </row>
        <row r="349">
          <cell r="BO349">
            <v>155407635</v>
          </cell>
        </row>
        <row r="368">
          <cell r="BO368" t="str">
            <v xml:space="preserve"> Alat Baru</v>
          </cell>
        </row>
        <row r="369">
          <cell r="BO369">
            <v>176408667</v>
          </cell>
        </row>
        <row r="388">
          <cell r="BO388" t="str">
            <v xml:space="preserve"> Alat Baru</v>
          </cell>
        </row>
        <row r="389">
          <cell r="BO389">
            <v>197409699</v>
          </cell>
        </row>
        <row r="408">
          <cell r="BO408" t="str">
            <v xml:space="preserve"> Alat Baru</v>
          </cell>
        </row>
        <row r="409">
          <cell r="BO409">
            <v>7854386</v>
          </cell>
        </row>
        <row r="428">
          <cell r="BO428" t="str">
            <v xml:space="preserve"> Alat Baru</v>
          </cell>
        </row>
        <row r="429">
          <cell r="BO429">
            <v>1010989671</v>
          </cell>
        </row>
        <row r="448">
          <cell r="BO448" t="str">
            <v xml:space="preserve"> Alat Baru</v>
          </cell>
        </row>
        <row r="449">
          <cell r="BO449">
            <v>9450464</v>
          </cell>
        </row>
        <row r="468">
          <cell r="BO468" t="str">
            <v xml:space="preserve"> Alat Baru</v>
          </cell>
        </row>
        <row r="469">
          <cell r="BO469">
            <v>105005159</v>
          </cell>
        </row>
        <row r="488">
          <cell r="BO488" t="str">
            <v xml:space="preserve"> Alat Baru</v>
          </cell>
        </row>
        <row r="489">
          <cell r="BO489">
            <v>71403508</v>
          </cell>
        </row>
        <row r="508">
          <cell r="BO508" t="str">
            <v xml:space="preserve"> Alat Baru</v>
          </cell>
        </row>
        <row r="509">
          <cell r="BO509">
            <v>6720330</v>
          </cell>
        </row>
        <row r="528">
          <cell r="BO528" t="str">
            <v xml:space="preserve"> Alat Baru</v>
          </cell>
        </row>
        <row r="529">
          <cell r="BO529">
            <v>27721362</v>
          </cell>
        </row>
        <row r="548">
          <cell r="BO548" t="str">
            <v xml:space="preserve"> Alat Baru</v>
          </cell>
        </row>
        <row r="549">
          <cell r="BO549">
            <v>46000000</v>
          </cell>
        </row>
        <row r="568">
          <cell r="BO568" t="str">
            <v xml:space="preserve"> Alat Baru</v>
          </cell>
        </row>
        <row r="569">
          <cell r="BO569">
            <v>112500000</v>
          </cell>
        </row>
        <row r="588">
          <cell r="BO588" t="str">
            <v xml:space="preserve"> Alat Baru</v>
          </cell>
        </row>
        <row r="589">
          <cell r="BO589">
            <v>166250000</v>
          </cell>
        </row>
        <row r="608">
          <cell r="BO608" t="str">
            <v xml:space="preserve"> Alat Baru</v>
          </cell>
        </row>
        <row r="609">
          <cell r="BO609">
            <v>70000000</v>
          </cell>
        </row>
        <row r="628">
          <cell r="BO628" t="str">
            <v xml:space="preserve"> Alat Baru</v>
          </cell>
        </row>
        <row r="629">
          <cell r="BO629">
            <v>350000000</v>
          </cell>
        </row>
        <row r="648">
          <cell r="BO648" t="str">
            <v xml:space="preserve"> Alat Baru</v>
          </cell>
        </row>
        <row r="649">
          <cell r="BO649">
            <v>17500000</v>
          </cell>
        </row>
        <row r="668">
          <cell r="BO668" t="str">
            <v xml:space="preserve"> Alat Baru</v>
          </cell>
        </row>
        <row r="669">
          <cell r="BO669">
            <v>2250000000</v>
          </cell>
        </row>
        <row r="699">
          <cell r="BO699" t="str">
            <v xml:space="preserve"> Alat Baru</v>
          </cell>
        </row>
        <row r="700">
          <cell r="BO700">
            <v>15000000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kulit dok"/>
      <sheetName val="Srt Pnwaran"/>
      <sheetName val="kulit"/>
      <sheetName val="dAFTAR mpu"/>
      <sheetName val="pERALATAN uTAMA"/>
      <sheetName val="Jadwl Alat"/>
      <sheetName val="Kon P. Aspal"/>
      <sheetName val="kOMP p.bETON"/>
      <sheetName val="Komp. P.Batu"/>
      <sheetName val="Mat On site"/>
      <sheetName val="sTRUKTUR lAP"/>
      <sheetName val="daftar Personil Inti"/>
      <sheetName val="Jdwl Personil"/>
      <sheetName val="Jdwl bahan"/>
      <sheetName val="Shedule"/>
      <sheetName val="Rekap Biaya"/>
      <sheetName val="Kuantitas &amp; Harga"/>
      <sheetName val="Pekerjaan Utama"/>
      <sheetName val="%"/>
      <sheetName val="Volu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50">
          <cell r="H50">
            <v>22678656</v>
          </cell>
        </row>
        <row r="119">
          <cell r="H119">
            <v>0</v>
          </cell>
        </row>
        <row r="329">
          <cell r="H329">
            <v>17371183.600000001</v>
          </cell>
        </row>
        <row r="389">
          <cell r="H389">
            <v>0</v>
          </cell>
        </row>
        <row r="416">
          <cell r="H416">
            <v>0</v>
          </cell>
        </row>
        <row r="429">
          <cell r="H429">
            <v>0</v>
          </cell>
        </row>
      </sheetData>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4"/>
      <sheetName val="Sheet3"/>
      <sheetName val="Sheet5"/>
      <sheetName val="Sheet2"/>
      <sheetName val="Sheet1"/>
      <sheetName val="A"/>
    </sheetNames>
    <sheetDataSet>
      <sheetData sheetId="0"/>
      <sheetData sheetId="1"/>
      <sheetData sheetId="2"/>
      <sheetData sheetId="3"/>
      <sheetData sheetId="4"/>
      <sheetData sheetId="5">
        <row r="1">
          <cell r="Q1" t="str">
            <v>LAMPIRAN 2(a)  PENAWARAN</v>
          </cell>
          <cell r="AP1" t="str">
            <v>REKAPITULASI</v>
          </cell>
        </row>
        <row r="2">
          <cell r="Q2" t="str">
            <v>( Lampiran ini dipergunakan semata-mata untuk evaluasi penawaran )</v>
          </cell>
          <cell r="AG2" t="str">
            <v>DAFTAR KUANTITAS DAN HARGA</v>
          </cell>
          <cell r="AP2" t="str">
            <v>DAFTAR KUANTITAS DAN HARGA</v>
          </cell>
        </row>
        <row r="4">
          <cell r="Q4" t="str">
            <v>DAFTAR HARGA SATUAN UPAH</v>
          </cell>
          <cell r="AG4" t="str">
            <v>PENAWAR</v>
          </cell>
          <cell r="AH4" t="str">
            <v>:</v>
          </cell>
          <cell r="AI4" t="str">
            <v>CV. MANDIRI KARYA UTAMA</v>
          </cell>
        </row>
        <row r="5">
          <cell r="AG5" t="str">
            <v>PROYEK</v>
          </cell>
          <cell r="AH5" t="str">
            <v>:</v>
          </cell>
          <cell r="AI5" t="str">
            <v>PENINGKATAN JALAN DAN PENGGANTIAN JEMBATAN DPU CAB. VI ACEH BARAT</v>
          </cell>
          <cell r="AP5" t="str">
            <v>PENAWAR</v>
          </cell>
          <cell r="AQ5" t="str">
            <v>:</v>
          </cell>
          <cell r="AR5" t="str">
            <v>CV. MANDIRI KARYA UTAMA</v>
          </cell>
        </row>
        <row r="6">
          <cell r="Q6" t="str">
            <v>PROYEK</v>
          </cell>
          <cell r="R6" t="str">
            <v>:</v>
          </cell>
          <cell r="S6" t="str">
            <v>PENINGKATAN JALAN DAN PENGGANTIAN JEMBATAN DPU CAB. VI ACEH BARAT</v>
          </cell>
          <cell r="AG6" t="str">
            <v>PEKERJAAN</v>
          </cell>
          <cell r="AH6" t="str">
            <v>:</v>
          </cell>
          <cell r="AI6" t="str">
            <v>PENINGKATAN JALAN KUALA TUHA - LAMIE, KM. 45+000 s/d 47+000</v>
          </cell>
          <cell r="AP6" t="str">
            <v>PROYEK</v>
          </cell>
          <cell r="AQ6" t="str">
            <v>:</v>
          </cell>
          <cell r="AR6" t="str">
            <v>PENINGKATAN JALAN DAN PENGGANTIAN JEMBATAN DPU CAB. VI ACEH BARAT</v>
          </cell>
        </row>
        <row r="7">
          <cell r="W7" t="str">
            <v>NAMA PENAWAR</v>
          </cell>
          <cell r="Y7" t="str">
            <v>:</v>
          </cell>
          <cell r="Z7" t="str">
            <v>CV. MANDIRI KARYA UTAMA</v>
          </cell>
          <cell r="AG7" t="str">
            <v>PROPINSI</v>
          </cell>
          <cell r="AH7" t="str">
            <v>:</v>
          </cell>
          <cell r="AI7" t="str">
            <v>DAERAH ISTIMEWA ACEH</v>
          </cell>
          <cell r="AP7" t="str">
            <v>PEKERJAAN</v>
          </cell>
          <cell r="AQ7" t="str">
            <v>:</v>
          </cell>
          <cell r="AR7" t="str">
            <v>PENINGKATAN JALAN KUALA TUHA - LAMIE, KM. 45+000 s/d 47+000</v>
          </cell>
        </row>
        <row r="8">
          <cell r="Q8" t="str">
            <v>PEKERJAAN</v>
          </cell>
          <cell r="R8" t="str">
            <v>:</v>
          </cell>
          <cell r="S8" t="str">
            <v>PENINGKATAN JALAN KUALA TUHA - LAMIE, KM. 45+000 s/d 47+000</v>
          </cell>
          <cell r="W8" t="str">
            <v>PROYEK</v>
          </cell>
          <cell r="Y8" t="str">
            <v>:</v>
          </cell>
          <cell r="Z8" t="str">
            <v>PENINGKATAN JALAN DAN PENGGANTIAN JEMBATAN DPU CAB. VI ACEH BARAT</v>
          </cell>
          <cell r="AG8" t="str">
            <v>LOKASI</v>
          </cell>
          <cell r="AH8" t="str">
            <v>:</v>
          </cell>
          <cell r="AI8" t="str">
            <v>KABUPATEN ACEH BARAT</v>
          </cell>
          <cell r="AP8" t="str">
            <v>PROPINSI</v>
          </cell>
          <cell r="AQ8" t="str">
            <v>:</v>
          </cell>
          <cell r="AR8" t="str">
            <v>DAERAH ISTIMEWA ACEH</v>
          </cell>
        </row>
        <row r="9">
          <cell r="W9" t="str">
            <v>NO. MATA PEMBAYARAN</v>
          </cell>
          <cell r="Y9" t="str">
            <v>:</v>
          </cell>
          <cell r="Z9" t="str">
            <v>1.2</v>
          </cell>
          <cell r="AG9" t="str">
            <v>TH. ANGG.</v>
          </cell>
          <cell r="AH9" t="str">
            <v>:</v>
          </cell>
          <cell r="AI9">
            <v>2000</v>
          </cell>
          <cell r="AP9" t="str">
            <v>LOKASI</v>
          </cell>
          <cell r="AQ9" t="str">
            <v>:</v>
          </cell>
          <cell r="AR9" t="str">
            <v>KABUPATEN ACEH BARAT</v>
          </cell>
        </row>
        <row r="10">
          <cell r="U10" t="str">
            <v>HARGA</v>
          </cell>
          <cell r="W10" t="str">
            <v>JENIS PEKERJAAN</v>
          </cell>
          <cell r="Y10" t="str">
            <v>:</v>
          </cell>
          <cell r="Z10" t="str">
            <v>MOBILISASI</v>
          </cell>
          <cell r="AP10" t="str">
            <v>TH. ANGG.</v>
          </cell>
          <cell r="AQ10" t="str">
            <v>:</v>
          </cell>
          <cell r="AR10">
            <v>2000</v>
          </cell>
        </row>
        <row r="11">
          <cell r="Q11" t="str">
            <v>NO.</v>
          </cell>
          <cell r="R11" t="str">
            <v>U R A I A N</v>
          </cell>
          <cell r="T11" t="str">
            <v>SATUAN</v>
          </cell>
          <cell r="U11" t="str">
            <v>SATUAN</v>
          </cell>
          <cell r="W11" t="str">
            <v>SATUAN PEKERJAAN</v>
          </cell>
          <cell r="Y11" t="str">
            <v>:</v>
          </cell>
          <cell r="Z11" t="str">
            <v>LUMP SUM</v>
          </cell>
          <cell r="AG11" t="str">
            <v>MATA</v>
          </cell>
          <cell r="AL11" t="str">
            <v>HARGA</v>
          </cell>
          <cell r="AM11" t="str">
            <v>JUMLAH</v>
          </cell>
        </row>
        <row r="12">
          <cell r="U12" t="str">
            <v>(Rp.)</v>
          </cell>
          <cell r="W12" t="str">
            <v>PRODUKSI HARIAN/JAM</v>
          </cell>
          <cell r="Y12" t="str">
            <v>:</v>
          </cell>
          <cell r="AG12" t="str">
            <v>PEMBA-</v>
          </cell>
          <cell r="AI12" t="str">
            <v>U R A I A N</v>
          </cell>
          <cell r="AJ12" t="str">
            <v>SATUAN</v>
          </cell>
          <cell r="AK12" t="str">
            <v>PERKIRAAN</v>
          </cell>
          <cell r="AL12" t="str">
            <v>SATUAN</v>
          </cell>
          <cell r="AM12" t="str">
            <v>HARGA-HARGA</v>
          </cell>
        </row>
        <row r="13">
          <cell r="AG13" t="str">
            <v>YARAN</v>
          </cell>
          <cell r="AK13" t="str">
            <v>KUANTITAS</v>
          </cell>
          <cell r="AL13" t="str">
            <v>( Rp.)</v>
          </cell>
          <cell r="AM13" t="str">
            <v>PENAWARAN (Rp)</v>
          </cell>
          <cell r="AP13" t="str">
            <v>NO</v>
          </cell>
          <cell r="AR13" t="str">
            <v>U R A I A N      P E K E R J A A N</v>
          </cell>
        </row>
        <row r="14">
          <cell r="AC14" t="str">
            <v>HARGA</v>
          </cell>
          <cell r="AD14" t="str">
            <v>JUMLAH</v>
          </cell>
          <cell r="AG14" t="str">
            <v>a</v>
          </cell>
          <cell r="AI14" t="str">
            <v>b</v>
          </cell>
          <cell r="AJ14" t="str">
            <v>c</v>
          </cell>
          <cell r="AK14" t="str">
            <v>d</v>
          </cell>
          <cell r="AL14" t="str">
            <v>e</v>
          </cell>
          <cell r="AM14" t="str">
            <v>f = (d x e)</v>
          </cell>
          <cell r="AP14" t="str">
            <v>BAB</v>
          </cell>
        </row>
        <row r="15">
          <cell r="Q15" t="str">
            <v>1.</v>
          </cell>
          <cell r="R15" t="str">
            <v>Pekerja</v>
          </cell>
          <cell r="T15" t="str">
            <v>Jam</v>
          </cell>
          <cell r="U15">
            <v>1700</v>
          </cell>
          <cell r="W15" t="str">
            <v>NO</v>
          </cell>
          <cell r="X15" t="str">
            <v>U  R  A  I  A  N</v>
          </cell>
          <cell r="AA15" t="str">
            <v>SATUAN</v>
          </cell>
          <cell r="AB15" t="str">
            <v>KUANTITAS</v>
          </cell>
          <cell r="AC15" t="str">
            <v>SATUAN</v>
          </cell>
          <cell r="AD15" t="str">
            <v>HARGA</v>
          </cell>
        </row>
        <row r="16">
          <cell r="Q16" t="str">
            <v>2.</v>
          </cell>
          <cell r="R16" t="str">
            <v>Tukang</v>
          </cell>
          <cell r="T16" t="str">
            <v>Jam</v>
          </cell>
          <cell r="U16">
            <v>1900</v>
          </cell>
          <cell r="AC16" t="str">
            <v>(Rp.)</v>
          </cell>
          <cell r="AD16" t="str">
            <v>(Rp.)</v>
          </cell>
          <cell r="AG16" t="str">
            <v>BAB. 1</v>
          </cell>
          <cell r="AI16" t="str">
            <v xml:space="preserve">  U  M  U  M</v>
          </cell>
        </row>
        <row r="17">
          <cell r="Q17" t="str">
            <v>3.</v>
          </cell>
          <cell r="R17" t="str">
            <v>Kepala Tukang</v>
          </cell>
          <cell r="T17" t="str">
            <v>Jam</v>
          </cell>
          <cell r="U17">
            <v>2150</v>
          </cell>
          <cell r="AP17" t="str">
            <v>1.</v>
          </cell>
          <cell r="AR17" t="str">
            <v xml:space="preserve">     U M U M</v>
          </cell>
        </row>
        <row r="18">
          <cell r="Q18" t="str">
            <v>4.</v>
          </cell>
          <cell r="R18" t="str">
            <v>Mandor</v>
          </cell>
          <cell r="T18" t="str">
            <v>Jam</v>
          </cell>
          <cell r="U18">
            <v>1900</v>
          </cell>
          <cell r="W18" t="str">
            <v>A.</v>
          </cell>
          <cell r="X18" t="str">
            <v xml:space="preserve">  Pembelian atau sewa tanah</v>
          </cell>
          <cell r="AA18" t="str">
            <v>M2</v>
          </cell>
          <cell r="AG18" t="str">
            <v>1.2</v>
          </cell>
          <cell r="AI18" t="str">
            <v xml:space="preserve">  Mobilisasi</v>
          </cell>
          <cell r="AJ18" t="str">
            <v>Ls</v>
          </cell>
          <cell r="AK18">
            <v>1</v>
          </cell>
          <cell r="AL18">
            <v>10800000</v>
          </cell>
          <cell r="AM18">
            <v>10800000</v>
          </cell>
        </row>
        <row r="19">
          <cell r="Q19" t="str">
            <v>5.</v>
          </cell>
          <cell r="R19" t="str">
            <v>Operator</v>
          </cell>
          <cell r="T19" t="str">
            <v>Jam</v>
          </cell>
          <cell r="U19">
            <v>4285</v>
          </cell>
          <cell r="AP19" t="str">
            <v>2.</v>
          </cell>
          <cell r="AR19" t="str">
            <v xml:space="preserve">     D R A I N A S E</v>
          </cell>
        </row>
        <row r="20">
          <cell r="Q20" t="str">
            <v>6.</v>
          </cell>
          <cell r="R20" t="str">
            <v>Pembantu Operator</v>
          </cell>
          <cell r="T20" t="str">
            <v>Jam</v>
          </cell>
          <cell r="U20">
            <v>2850</v>
          </cell>
        </row>
        <row r="21">
          <cell r="Q21" t="str">
            <v>7.</v>
          </cell>
          <cell r="R21" t="str">
            <v>Sopir/Driver</v>
          </cell>
          <cell r="T21" t="str">
            <v>Jam</v>
          </cell>
          <cell r="U21">
            <v>4285</v>
          </cell>
          <cell r="W21" t="str">
            <v>B.</v>
          </cell>
          <cell r="X21" t="str">
            <v xml:space="preserve">  Peralatan.</v>
          </cell>
          <cell r="AP21" t="str">
            <v>3.</v>
          </cell>
          <cell r="AR21" t="str">
            <v xml:space="preserve">     PEKERJAAN TANAH</v>
          </cell>
        </row>
        <row r="22">
          <cell r="Q22" t="str">
            <v>8.</v>
          </cell>
          <cell r="R22" t="str">
            <v>Pembantu Sopir/Driver</v>
          </cell>
          <cell r="T22" t="str">
            <v>Jam</v>
          </cell>
          <cell r="U22">
            <v>2850</v>
          </cell>
          <cell r="X22" t="str">
            <v xml:space="preserve">  Sesuai Lampiran 2(a)-2</v>
          </cell>
          <cell r="AA22" t="str">
            <v>Ls</v>
          </cell>
          <cell r="AB22">
            <v>1</v>
          </cell>
          <cell r="AC22">
            <v>3800000</v>
          </cell>
          <cell r="AD22">
            <v>3800000</v>
          </cell>
          <cell r="AI22" t="str">
            <v xml:space="preserve">  Sub Total Harga Bab. 1 ( Dipindahkan ke Rekapitulasi Daftar Kuantitas dan Harga )</v>
          </cell>
          <cell r="AM22">
            <v>10800000</v>
          </cell>
        </row>
        <row r="23">
          <cell r="Q23" t="str">
            <v>9.</v>
          </cell>
          <cell r="R23" t="str">
            <v>Mekanik</v>
          </cell>
          <cell r="T23" t="str">
            <v>Jam</v>
          </cell>
          <cell r="U23">
            <v>4000</v>
          </cell>
          <cell r="AP23" t="str">
            <v>4.</v>
          </cell>
          <cell r="AR23" t="str">
            <v xml:space="preserve">     BAHU JALAN</v>
          </cell>
        </row>
        <row r="25">
          <cell r="W25" t="str">
            <v>C.</v>
          </cell>
          <cell r="X25" t="str">
            <v xml:space="preserve">  Fasilitas Kontraktor.</v>
          </cell>
          <cell r="AG25" t="str">
            <v>BAB. 2</v>
          </cell>
          <cell r="AI25" t="str">
            <v xml:space="preserve">  DRAINASE</v>
          </cell>
          <cell r="AP25" t="str">
            <v>5.</v>
          </cell>
          <cell r="AR25" t="str">
            <v xml:space="preserve">     PERKERASAN BERBUTIR</v>
          </cell>
        </row>
        <row r="26">
          <cell r="W26" t="str">
            <v>1.</v>
          </cell>
          <cell r="X26" t="str">
            <v xml:space="preserve">  Base Camp</v>
          </cell>
          <cell r="AA26" t="str">
            <v>Ls</v>
          </cell>
          <cell r="AB26">
            <v>1</v>
          </cell>
          <cell r="AC26">
            <v>2000000</v>
          </cell>
          <cell r="AD26">
            <v>2000000</v>
          </cell>
        </row>
        <row r="27">
          <cell r="W27" t="str">
            <v>2.</v>
          </cell>
          <cell r="X27" t="str">
            <v xml:space="preserve">  Kantor</v>
          </cell>
          <cell r="AA27" t="str">
            <v>Ls</v>
          </cell>
          <cell r="AB27">
            <v>1</v>
          </cell>
          <cell r="AC27">
            <v>2000000</v>
          </cell>
          <cell r="AD27">
            <v>2000000</v>
          </cell>
          <cell r="AG27" t="str">
            <v>2.1 (1)</v>
          </cell>
          <cell r="AI27" t="str">
            <v xml:space="preserve">  Pekerjaan Galian untuk selokan Drainase &amp;</v>
          </cell>
          <cell r="AP27" t="str">
            <v>6.</v>
          </cell>
          <cell r="AR27" t="str">
            <v xml:space="preserve">     PERKERASAN ASPAL</v>
          </cell>
        </row>
        <row r="28">
          <cell r="W28" t="str">
            <v>3.</v>
          </cell>
          <cell r="X28" t="str">
            <v xml:space="preserve">  Barak</v>
          </cell>
          <cell r="AA28" t="str">
            <v>M2</v>
          </cell>
          <cell r="AI28" t="str">
            <v xml:space="preserve">  Saluran Air</v>
          </cell>
          <cell r="AJ28" t="str">
            <v>M3</v>
          </cell>
          <cell r="AK28">
            <v>1500</v>
          </cell>
          <cell r="AL28">
            <v>6565</v>
          </cell>
          <cell r="AM28">
            <v>9847500</v>
          </cell>
        </row>
        <row r="29">
          <cell r="W29" t="str">
            <v>4.</v>
          </cell>
          <cell r="X29" t="str">
            <v xml:space="preserve">  Workshop/Bengkel</v>
          </cell>
          <cell r="AA29" t="str">
            <v>M2</v>
          </cell>
          <cell r="AP29" t="str">
            <v>7.</v>
          </cell>
          <cell r="AR29" t="str">
            <v xml:space="preserve">     PEKERJAAN STRUKTUR</v>
          </cell>
        </row>
        <row r="30">
          <cell r="W30" t="str">
            <v>5.</v>
          </cell>
          <cell r="X30" t="str">
            <v xml:space="preserve">  Gudang dan lain-lain</v>
          </cell>
          <cell r="AA30" t="str">
            <v>M2</v>
          </cell>
          <cell r="AG30" t="str">
            <v>2.2</v>
          </cell>
          <cell r="AI30" t="str">
            <v xml:space="preserve">  Pekerjaan Pasangan batu dengan Mortal</v>
          </cell>
          <cell r="AJ30" t="str">
            <v>M3</v>
          </cell>
        </row>
        <row r="31">
          <cell r="AP31" t="str">
            <v>8.</v>
          </cell>
          <cell r="AR31" t="str">
            <v xml:space="preserve">     PERKUATAN DAN PEKERJAAN MINOR</v>
          </cell>
        </row>
        <row r="32">
          <cell r="AG32" t="str">
            <v>2.3 (1)</v>
          </cell>
          <cell r="AI32" t="str">
            <v xml:space="preserve">  Gorong-gorong Pipa beton bertulang</v>
          </cell>
          <cell r="AJ32" t="str">
            <v>M'</v>
          </cell>
        </row>
        <row r="33">
          <cell r="W33" t="str">
            <v>D.</v>
          </cell>
          <cell r="X33" t="str">
            <v xml:space="preserve">  Fasilitas Laboratorium dan Layanan.</v>
          </cell>
          <cell r="AI33" t="str">
            <v xml:space="preserve">  diameter &lt; 45 cm</v>
          </cell>
          <cell r="AP33" t="str">
            <v>9.</v>
          </cell>
          <cell r="AR33" t="str">
            <v xml:space="preserve">     PEKERJAAN HARIAN</v>
          </cell>
        </row>
        <row r="34">
          <cell r="W34" t="str">
            <v>1.</v>
          </cell>
          <cell r="X34" t="str">
            <v xml:space="preserve">  Kantor</v>
          </cell>
          <cell r="AA34" t="str">
            <v>M2</v>
          </cell>
        </row>
        <row r="35">
          <cell r="W35" t="str">
            <v>2.</v>
          </cell>
          <cell r="X35" t="str">
            <v xml:space="preserve">  Akomudasi utk. Wkl. Direksi Teknik</v>
          </cell>
          <cell r="AA35" t="str">
            <v>M2</v>
          </cell>
          <cell r="AG35" t="str">
            <v>2.3 (2)</v>
          </cell>
          <cell r="AI35" t="str">
            <v xml:space="preserve">  Gorong-gorong Pipa beton bertulang</v>
          </cell>
          <cell r="AJ35" t="str">
            <v>M'</v>
          </cell>
          <cell r="AP35" t="str">
            <v>10.</v>
          </cell>
          <cell r="AR35" t="str">
            <v xml:space="preserve">     PEKERJAAN PEMELIHARAAN RUTIN</v>
          </cell>
        </row>
        <row r="36">
          <cell r="W36" t="str">
            <v>3.</v>
          </cell>
          <cell r="X36" t="str">
            <v xml:space="preserve">  Ruang Laboratorium</v>
          </cell>
          <cell r="AA36" t="str">
            <v>M2</v>
          </cell>
          <cell r="AI36" t="str">
            <v xml:space="preserve">  diameter &lt; 45 - 75 cm</v>
          </cell>
        </row>
        <row r="37">
          <cell r="T37" t="str">
            <v>ACEH BESAR,   22  AGUSTUS  2000</v>
          </cell>
          <cell r="W37" t="str">
            <v>4.</v>
          </cell>
          <cell r="X37" t="str">
            <v xml:space="preserve">  Peralatan Laboratorium</v>
          </cell>
          <cell r="AA37" t="str">
            <v>Unit</v>
          </cell>
          <cell r="AP37" t="str">
            <v>(A)</v>
          </cell>
          <cell r="AR37" t="str">
            <v xml:space="preserve">     JUMLAH HARGA PENAWARAN ( TERMASUK BIAYA UMUM &amp; KEUNTUNGAN )</v>
          </cell>
        </row>
        <row r="38">
          <cell r="T38" t="str">
            <v>CV. MANDIRI KARYA UTAMA</v>
          </cell>
          <cell r="W38" t="str">
            <v>5.</v>
          </cell>
          <cell r="X38" t="str">
            <v xml:space="preserve">  Perabotan dan Layanan</v>
          </cell>
          <cell r="AA38" t="str">
            <v>Unit</v>
          </cell>
          <cell r="AG38" t="str">
            <v>2.3 (3)</v>
          </cell>
          <cell r="AI38" t="str">
            <v xml:space="preserve">  Gorong-gorong pipa beton bertulang</v>
          </cell>
          <cell r="AJ38" t="str">
            <v>M'</v>
          </cell>
          <cell r="AP38" t="str">
            <v>(B)</v>
          </cell>
          <cell r="AR38" t="str">
            <v xml:space="preserve">     PAJAK PERTAMBAHAN NILAI ( PPN ) = 10% x ( A )</v>
          </cell>
        </row>
        <row r="39">
          <cell r="AI39" t="str">
            <v xml:space="preserve">  diameter &lt; 75 - 120 cm</v>
          </cell>
          <cell r="AP39" t="str">
            <v>(C)</v>
          </cell>
          <cell r="AR39" t="str">
            <v xml:space="preserve">     JUMLAH TOTAL HARGA PENAWARAN = ( A ) + ( B )</v>
          </cell>
        </row>
        <row r="40">
          <cell r="AP40" t="str">
            <v>(D)</v>
          </cell>
          <cell r="AR40" t="str">
            <v xml:space="preserve">     DIBULATKAN</v>
          </cell>
        </row>
        <row r="41">
          <cell r="W41" t="str">
            <v>E.</v>
          </cell>
          <cell r="X41" t="str">
            <v xml:space="preserve">  Mata Pekerjaan Mobilisasi Lainnya.</v>
          </cell>
          <cell r="AG41" t="str">
            <v>2.3 (4)</v>
          </cell>
          <cell r="AI41" t="str">
            <v xml:space="preserve">  Gorong-gorong Pipa Baja gelombang</v>
          </cell>
          <cell r="AJ41" t="str">
            <v>Ton</v>
          </cell>
        </row>
        <row r="42">
          <cell r="AP42" t="str">
            <v>TERBILANG  :    LIMA RATUS ENAM PULUH DELAPAN JUTA SEMBILAN RATUS SEMBILAN PULUH TIGA RIBU RUPIAH,-</v>
          </cell>
        </row>
        <row r="43">
          <cell r="AG43" t="str">
            <v>2.4 (1)</v>
          </cell>
          <cell r="AI43" t="str">
            <v xml:space="preserve">  Urugan berongga atau Material penyaring</v>
          </cell>
          <cell r="AJ43" t="str">
            <v>M3</v>
          </cell>
        </row>
        <row r="44">
          <cell r="T44" t="str">
            <v>( IBRAHIM T. M. AMIN )</v>
          </cell>
          <cell r="W44" t="str">
            <v>F.</v>
          </cell>
          <cell r="X44" t="str">
            <v xml:space="preserve">  Demobilisasi</v>
          </cell>
          <cell r="AA44" t="str">
            <v>Ls</v>
          </cell>
          <cell r="AB44">
            <v>1</v>
          </cell>
          <cell r="AC44">
            <v>3000000</v>
          </cell>
          <cell r="AD44">
            <v>3000000</v>
          </cell>
        </row>
        <row r="45">
          <cell r="T45" t="str">
            <v>D i r e k t u r</v>
          </cell>
          <cell r="AG45" t="str">
            <v>2.4 (2)</v>
          </cell>
          <cell r="AI45" t="str">
            <v xml:space="preserve">  Pekerjaan drainase dibawah permukaan</v>
          </cell>
          <cell r="AJ45" t="str">
            <v>M2</v>
          </cell>
        </row>
        <row r="46">
          <cell r="AI46" t="str">
            <v xml:space="preserve">  Material penyaring plastik</v>
          </cell>
        </row>
        <row r="47">
          <cell r="W47" t="str">
            <v>G.</v>
          </cell>
          <cell r="X47" t="str">
            <v xml:space="preserve">  JUMLAH ( A + B + C + D + E + F )</v>
          </cell>
          <cell r="AD47">
            <v>10800000</v>
          </cell>
        </row>
        <row r="48">
          <cell r="AG48" t="str">
            <v>2.4 (3)</v>
          </cell>
          <cell r="AI48" t="str">
            <v xml:space="preserve">  Pipa untuk Pekerjaan Drainase di bawah</v>
          </cell>
          <cell r="AJ48" t="str">
            <v>M'</v>
          </cell>
        </row>
        <row r="49">
          <cell r="AI49" t="str">
            <v xml:space="preserve">  permukaan</v>
          </cell>
          <cell r="AJ49" t="str">
            <v/>
          </cell>
        </row>
        <row r="50">
          <cell r="W50" t="str">
            <v>H.</v>
          </cell>
          <cell r="X50" t="str">
            <v xml:space="preserve">  HARGA LUMPSUM = G</v>
          </cell>
          <cell r="AD50">
            <v>10800000</v>
          </cell>
        </row>
        <row r="51">
          <cell r="AS51" t="str">
            <v>ACEH BESAR,   22  AGUSTUS  2000</v>
          </cell>
        </row>
        <row r="52">
          <cell r="AS52" t="str">
            <v>CV. MANDIRI KARYA UTAMA</v>
          </cell>
        </row>
        <row r="53">
          <cell r="W53" t="str">
            <v>I.</v>
          </cell>
          <cell r="X53" t="str">
            <v xml:space="preserve">  TOTAL BIAYA MOBILISASI ( DIBULATKAN )</v>
          </cell>
          <cell r="AD53">
            <v>10800000</v>
          </cell>
        </row>
        <row r="58">
          <cell r="AS58" t="str">
            <v>( IBRAHIM T. M. AMIN )</v>
          </cell>
        </row>
        <row r="59">
          <cell r="AS59" t="str">
            <v>D i r e k t u r</v>
          </cell>
        </row>
        <row r="78">
          <cell r="W78" t="str">
            <v>LAMPIRAN  2(a)-2  PENAWARAN</v>
          </cell>
          <cell r="AX78" t="str">
            <v>LAMPIRAN 2(d)-2  PENAWARAN</v>
          </cell>
        </row>
        <row r="79">
          <cell r="W79" t="str">
            <v>( Lampiran ini dipergunakan semata-mata untuk Evaluasi Penawaran )</v>
          </cell>
          <cell r="AG79" t="str">
            <v>DAFTAR KUANTITAS DAN HARGA</v>
          </cell>
          <cell r="AX79" t="str">
            <v>(Lampiran ini dipergunakan semata-mata untuk evaluasi penawaran)</v>
          </cell>
        </row>
        <row r="81">
          <cell r="W81" t="str">
            <v>ANALISA HARGA LUMP SUM UNTUK MOBILISASI</v>
          </cell>
          <cell r="AG81" t="str">
            <v>PENAWAR</v>
          </cell>
          <cell r="AH81" t="str">
            <v>:</v>
          </cell>
          <cell r="AI81" t="str">
            <v>CV. MANDIRI KARYA UTAMA</v>
          </cell>
          <cell r="AX81" t="str">
            <v>KONFIRMASI KAPASITAS PLANT PENCAMPUR ASPAL</v>
          </cell>
        </row>
        <row r="82">
          <cell r="AG82" t="str">
            <v>PROYEK</v>
          </cell>
          <cell r="AH82" t="str">
            <v>:</v>
          </cell>
          <cell r="AI82" t="str">
            <v>PENINGKATAN JALAN DAN PENGGANTIAN JEMBATAN DPU CAB. VI ACEH BARAT</v>
          </cell>
        </row>
        <row r="83">
          <cell r="W83" t="str">
            <v>NAMA PENAWAR</v>
          </cell>
          <cell r="Y83" t="str">
            <v>:</v>
          </cell>
          <cell r="Z83" t="str">
            <v>CV. MANDIRI KARYA UTAMA</v>
          </cell>
          <cell r="AG83" t="str">
            <v>PEKERJAAN</v>
          </cell>
          <cell r="AH83" t="str">
            <v>:</v>
          </cell>
          <cell r="AI83" t="str">
            <v>PENINGKATAN JALAN KUALA TUHA - LAMIE, KM. 45+000 s/d 47+000</v>
          </cell>
        </row>
        <row r="84">
          <cell r="W84" t="str">
            <v>PROYEK</v>
          </cell>
          <cell r="Y84" t="str">
            <v>:</v>
          </cell>
          <cell r="Z84" t="str">
            <v>PENINGKATAN JALAN DAN PENGGANTIAN JEMBATAN DPU CAB. VI ACEH BARAT</v>
          </cell>
          <cell r="AG84" t="str">
            <v>PROPINSI</v>
          </cell>
          <cell r="AH84" t="str">
            <v>:</v>
          </cell>
          <cell r="AI84" t="str">
            <v>DAERAH ISTIMEWA ACEH</v>
          </cell>
          <cell r="AX84" t="str">
            <v>NAMA PENAWAR</v>
          </cell>
          <cell r="BA84" t="str">
            <v>CV. MANDIRI KARYA UTAMA</v>
          </cell>
        </row>
        <row r="85">
          <cell r="W85" t="str">
            <v>NO. MATA PEMBAYARAN</v>
          </cell>
          <cell r="Y85" t="str">
            <v>:</v>
          </cell>
          <cell r="Z85" t="str">
            <v>1.2</v>
          </cell>
          <cell r="AG85" t="str">
            <v>LOKASI</v>
          </cell>
          <cell r="AH85" t="str">
            <v>:</v>
          </cell>
          <cell r="AI85" t="str">
            <v>KABUPATEN ACEH BARAT</v>
          </cell>
          <cell r="AX85" t="str">
            <v/>
          </cell>
        </row>
        <row r="86">
          <cell r="W86" t="str">
            <v>JENIS PEKERJAAN</v>
          </cell>
          <cell r="Y86" t="str">
            <v>:</v>
          </cell>
          <cell r="Z86" t="str">
            <v>MOBILISASI</v>
          </cell>
          <cell r="AG86" t="str">
            <v>TH. ANGG.</v>
          </cell>
          <cell r="AH86" t="str">
            <v>:</v>
          </cell>
          <cell r="AI86">
            <v>2000</v>
          </cell>
          <cell r="AX86" t="str">
            <v>1.</v>
          </cell>
          <cell r="AY86" t="str">
            <v>Waktu bekerja yang tersedia</v>
          </cell>
        </row>
        <row r="87">
          <cell r="W87" t="str">
            <v>SATUAN PEKERJAAN</v>
          </cell>
          <cell r="Y87" t="str">
            <v>:</v>
          </cell>
          <cell r="Z87" t="str">
            <v>LUMP SUM</v>
          </cell>
          <cell r="AX87" t="str">
            <v>(a)</v>
          </cell>
          <cell r="AY87" t="str">
            <v>Jangka Waktu Pelaksanaan</v>
          </cell>
          <cell r="BO87" t="str">
            <v>=</v>
          </cell>
          <cell r="BP87">
            <v>100</v>
          </cell>
          <cell r="BQ87" t="str">
            <v>hari</v>
          </cell>
        </row>
        <row r="88">
          <cell r="W88" t="str">
            <v>PRODUKSI HARIAN/JAM</v>
          </cell>
          <cell r="Y88" t="str">
            <v>:</v>
          </cell>
          <cell r="AG88" t="str">
            <v>MATA</v>
          </cell>
          <cell r="AL88" t="str">
            <v>HARGA</v>
          </cell>
          <cell r="AM88" t="str">
            <v>JUMLAH</v>
          </cell>
          <cell r="AX88" t="str">
            <v>(b)</v>
          </cell>
          <cell r="AY88" t="str">
            <v>Mobilisasi dan Jangka Waktu Pemasangan Peralatan dan Persediaan Material ( min=120 hari )</v>
          </cell>
          <cell r="BO88" t="str">
            <v>=</v>
          </cell>
          <cell r="BP88" t="str">
            <v>-</v>
          </cell>
          <cell r="BQ88" t="str">
            <v>hari</v>
          </cell>
        </row>
        <row r="89">
          <cell r="AG89" t="str">
            <v>PEMBA-</v>
          </cell>
          <cell r="AI89" t="str">
            <v>U R A I A N</v>
          </cell>
          <cell r="AJ89" t="str">
            <v>SATUAN</v>
          </cell>
          <cell r="AK89" t="str">
            <v>PERKIRAAN</v>
          </cell>
          <cell r="AL89" t="str">
            <v>SATUAN</v>
          </cell>
          <cell r="AM89" t="str">
            <v>HARGA-HARGA</v>
          </cell>
          <cell r="AX89" t="str">
            <v>(c)</v>
          </cell>
          <cell r="AY89" t="str">
            <v>Demobilisasi / Waktu tidak Produktif pada akhir Masa Kontrak ( min=30 hari )</v>
          </cell>
          <cell r="BO89" t="str">
            <v>=</v>
          </cell>
          <cell r="BP89">
            <v>10</v>
          </cell>
          <cell r="BQ89" t="str">
            <v>hari</v>
          </cell>
        </row>
        <row r="90">
          <cell r="AC90" t="str">
            <v>HARGA</v>
          </cell>
          <cell r="AD90" t="str">
            <v>JUMLAH</v>
          </cell>
          <cell r="AG90" t="str">
            <v>YARAN</v>
          </cell>
          <cell r="AK90" t="str">
            <v>KUANTITAS</v>
          </cell>
          <cell r="AL90" t="str">
            <v>( Rp.)</v>
          </cell>
          <cell r="AM90" t="str">
            <v>PENAWARAN (Rp)</v>
          </cell>
          <cell r="AX90" t="str">
            <v>(d)</v>
          </cell>
          <cell r="AY90" t="str">
            <v>Hari-hari libur, kerusakan-kerusakan / gangguan-gangguan, dsb.</v>
          </cell>
          <cell r="BO90" t="str">
            <v>=</v>
          </cell>
          <cell r="BP90">
            <v>10</v>
          </cell>
          <cell r="BQ90" t="str">
            <v>hari</v>
          </cell>
        </row>
        <row r="91">
          <cell r="W91" t="str">
            <v>NO</v>
          </cell>
          <cell r="X91" t="str">
            <v>U R A I A N</v>
          </cell>
          <cell r="AA91" t="str">
            <v>SATUAN</v>
          </cell>
          <cell r="AB91" t="str">
            <v>KUANTITAS</v>
          </cell>
          <cell r="AC91" t="str">
            <v>SATUAN</v>
          </cell>
          <cell r="AD91" t="str">
            <v>HARGA</v>
          </cell>
          <cell r="AG91" t="str">
            <v>a</v>
          </cell>
          <cell r="AI91" t="str">
            <v>b</v>
          </cell>
          <cell r="AJ91" t="str">
            <v>c</v>
          </cell>
          <cell r="AK91" t="str">
            <v>d</v>
          </cell>
          <cell r="AL91" t="str">
            <v>e</v>
          </cell>
          <cell r="AM91" t="str">
            <v>f = (d x e)</v>
          </cell>
          <cell r="AY91" t="str">
            <v>(e)</v>
          </cell>
          <cell r="AZ91" t="str">
            <v>Jumlah hari kerja yang sesungguhnya (a)-(b)-(c)-(d)</v>
          </cell>
          <cell r="BO91" t="str">
            <v>=</v>
          </cell>
          <cell r="BP91">
            <v>120</v>
          </cell>
          <cell r="BQ91" t="str">
            <v>hari</v>
          </cell>
        </row>
        <row r="92">
          <cell r="AC92" t="str">
            <v>(Rp.)</v>
          </cell>
          <cell r="AD92" t="str">
            <v>(Rp.)</v>
          </cell>
          <cell r="AY92" t="str">
            <v>[C]</v>
          </cell>
          <cell r="AZ92" t="str">
            <v>Jumlah jam kerja Plant yang sesungguhnya</v>
          </cell>
          <cell r="BM92">
            <v>8</v>
          </cell>
          <cell r="BN92" t="str">
            <v>jam/hari</v>
          </cell>
          <cell r="BO92" t="str">
            <v>=</v>
          </cell>
          <cell r="BP92">
            <v>960</v>
          </cell>
          <cell r="BQ92" t="str">
            <v>jam</v>
          </cell>
        </row>
        <row r="93">
          <cell r="AG93" t="str">
            <v>BAB. 3</v>
          </cell>
          <cell r="AI93" t="str">
            <v xml:space="preserve">  PEKERJAAN TANAH</v>
          </cell>
        </row>
        <row r="94">
          <cell r="W94" t="str">
            <v>B.</v>
          </cell>
          <cell r="X94" t="str">
            <v xml:space="preserve">  P e r a l a t a n :</v>
          </cell>
          <cell r="AX94" t="str">
            <v>2.</v>
          </cell>
          <cell r="AY94" t="str">
            <v>Kebutuhan Bahan Aspal Campuran Panas</v>
          </cell>
        </row>
        <row r="95">
          <cell r="AG95" t="str">
            <v>3.1 (1)</v>
          </cell>
          <cell r="AI95" t="str">
            <v xml:space="preserve">  Galian Biasa</v>
          </cell>
          <cell r="AJ95" t="str">
            <v>M3</v>
          </cell>
          <cell r="AK95">
            <v>800</v>
          </cell>
          <cell r="AL95">
            <v>6675</v>
          </cell>
          <cell r="AM95">
            <v>5340000</v>
          </cell>
          <cell r="AX95" t="str">
            <v>(1)</v>
          </cell>
          <cell r="AY95" t="str">
            <v>Latasir (HRSS)</v>
          </cell>
          <cell r="BF95" t="str">
            <v>m2</v>
          </cell>
          <cell r="BH95" t="str">
            <v>x</v>
          </cell>
          <cell r="BJ95">
            <v>1.4999999999999999E-2</v>
          </cell>
          <cell r="BK95" t="str">
            <v>x</v>
          </cell>
          <cell r="BL95">
            <v>2.25</v>
          </cell>
          <cell r="BM95" t="str">
            <v>x</v>
          </cell>
          <cell r="BN95" t="str">
            <v>W**</v>
          </cell>
          <cell r="BO95" t="str">
            <v>=</v>
          </cell>
          <cell r="BQ95" t="str">
            <v>ton</v>
          </cell>
        </row>
        <row r="96">
          <cell r="W96" t="str">
            <v>1</v>
          </cell>
          <cell r="X96" t="str">
            <v xml:space="preserve">  Asphalt Finisher, 80 ton/hr</v>
          </cell>
          <cell r="AA96" t="str">
            <v>Unit</v>
          </cell>
          <cell r="AB96">
            <v>1</v>
          </cell>
          <cell r="AC96">
            <v>500000</v>
          </cell>
          <cell r="AD96">
            <v>500000</v>
          </cell>
          <cell r="AX96" t="str">
            <v>(2)</v>
          </cell>
          <cell r="AY96" t="str">
            <v>Lataston (HRS)</v>
          </cell>
          <cell r="BF96" t="str">
            <v>m2</v>
          </cell>
          <cell r="BH96" t="str">
            <v>x</v>
          </cell>
          <cell r="BJ96">
            <v>0.03</v>
          </cell>
          <cell r="BK96" t="str">
            <v>x</v>
          </cell>
          <cell r="BL96">
            <v>2.25</v>
          </cell>
          <cell r="BM96" t="str">
            <v>x</v>
          </cell>
          <cell r="BN96" t="str">
            <v>W**</v>
          </cell>
          <cell r="BO96" t="str">
            <v>=</v>
          </cell>
          <cell r="BQ96" t="str">
            <v>ton</v>
          </cell>
        </row>
        <row r="97">
          <cell r="W97">
            <v>2</v>
          </cell>
          <cell r="X97" t="str">
            <v xml:space="preserve">  Asphalt Sprayer, 1000 lt</v>
          </cell>
          <cell r="AA97" t="str">
            <v>Unit</v>
          </cell>
          <cell r="AB97">
            <v>1</v>
          </cell>
          <cell r="AC97">
            <v>150000</v>
          </cell>
          <cell r="AD97">
            <v>150000</v>
          </cell>
          <cell r="AG97" t="str">
            <v>3.1 (2)</v>
          </cell>
          <cell r="AI97" t="str">
            <v xml:space="preserve">  Galian Cadas / Batuan</v>
          </cell>
          <cell r="AJ97" t="str">
            <v>M3</v>
          </cell>
          <cell r="AX97" t="str">
            <v>(3)</v>
          </cell>
          <cell r="AY97" t="str">
            <v>Aspal Beton (Laston), Wearing Course</v>
          </cell>
          <cell r="BE97">
            <v>0</v>
          </cell>
          <cell r="BF97" t="str">
            <v>m2</v>
          </cell>
          <cell r="BH97" t="str">
            <v>x</v>
          </cell>
          <cell r="BJ97">
            <v>0.04</v>
          </cell>
          <cell r="BK97" t="str">
            <v>x</v>
          </cell>
          <cell r="BL97">
            <v>2.2999999999999998</v>
          </cell>
          <cell r="BM97" t="str">
            <v>x</v>
          </cell>
          <cell r="BN97">
            <v>1.05</v>
          </cell>
          <cell r="BO97" t="str">
            <v>=</v>
          </cell>
          <cell r="BP97">
            <v>0</v>
          </cell>
          <cell r="BQ97" t="str">
            <v>ton</v>
          </cell>
        </row>
        <row r="98">
          <cell r="W98">
            <v>3</v>
          </cell>
          <cell r="X98" t="str">
            <v xml:space="preserve">  Air Compressor, 6000 lt/m</v>
          </cell>
          <cell r="AA98" t="str">
            <v>set</v>
          </cell>
          <cell r="AB98">
            <v>1</v>
          </cell>
          <cell r="AC98">
            <v>150000</v>
          </cell>
          <cell r="AD98">
            <v>150000</v>
          </cell>
          <cell r="AX98" t="str">
            <v>(4)</v>
          </cell>
          <cell r="AY98" t="str">
            <v>Aspal Beton (Laston), Binder Course</v>
          </cell>
          <cell r="BF98" t="str">
            <v>m2</v>
          </cell>
          <cell r="BH98" t="str">
            <v>x</v>
          </cell>
          <cell r="BJ98">
            <v>0.05</v>
          </cell>
          <cell r="BK98" t="str">
            <v>x</v>
          </cell>
          <cell r="BL98">
            <v>2.2999999999999998</v>
          </cell>
          <cell r="BM98" t="str">
            <v>x</v>
          </cell>
          <cell r="BN98" t="str">
            <v>W**</v>
          </cell>
          <cell r="BO98" t="str">
            <v>=</v>
          </cell>
          <cell r="BQ98" t="str">
            <v>ton</v>
          </cell>
        </row>
        <row r="99">
          <cell r="W99">
            <v>4</v>
          </cell>
          <cell r="X99" t="str">
            <v xml:space="preserve">  Dump Truck, 8 ton</v>
          </cell>
          <cell r="AA99" t="str">
            <v>Unit</v>
          </cell>
          <cell r="AB99">
            <v>4</v>
          </cell>
          <cell r="AC99">
            <v>150000</v>
          </cell>
          <cell r="AD99">
            <v>600000</v>
          </cell>
          <cell r="AG99" t="str">
            <v>3.2 (1)</v>
          </cell>
          <cell r="AI99" t="str">
            <v xml:space="preserve">  Urugan Biasa</v>
          </cell>
          <cell r="AJ99" t="str">
            <v>M3</v>
          </cell>
          <cell r="AK99">
            <v>1000</v>
          </cell>
          <cell r="AL99">
            <v>15089</v>
          </cell>
          <cell r="AM99">
            <v>15089000</v>
          </cell>
          <cell r="AX99" t="str">
            <v>(5)</v>
          </cell>
          <cell r="AY99" t="str">
            <v>Split Mastic Asphalt (SMA)  0/11</v>
          </cell>
          <cell r="BF99" t="str">
            <v>m2</v>
          </cell>
          <cell r="BH99" t="str">
            <v>x</v>
          </cell>
          <cell r="BJ99">
            <v>0.04</v>
          </cell>
          <cell r="BK99" t="str">
            <v>x</v>
          </cell>
          <cell r="BL99">
            <v>2.2999999999999998</v>
          </cell>
          <cell r="BM99" t="str">
            <v>x</v>
          </cell>
          <cell r="BN99" t="str">
            <v>W**</v>
          </cell>
          <cell r="BO99" t="str">
            <v>=</v>
          </cell>
          <cell r="BQ99" t="str">
            <v>ton</v>
          </cell>
        </row>
        <row r="100">
          <cell r="W100">
            <v>5</v>
          </cell>
          <cell r="X100" t="str">
            <v xml:space="preserve">  Motor Grader, 120 HP</v>
          </cell>
          <cell r="AA100" t="str">
            <v>Unit</v>
          </cell>
          <cell r="AB100">
            <v>1</v>
          </cell>
          <cell r="AC100">
            <v>300000</v>
          </cell>
          <cell r="AD100">
            <v>300000</v>
          </cell>
          <cell r="AX100" t="str">
            <v>(6)</v>
          </cell>
          <cell r="AY100" t="str">
            <v>Asphalt Treated Base Levelling (ATBL)</v>
          </cell>
          <cell r="BE100">
            <v>360</v>
          </cell>
          <cell r="BF100" t="str">
            <v>m3</v>
          </cell>
          <cell r="BI100" t="str">
            <v>x</v>
          </cell>
          <cell r="BJ100" t="str">
            <v/>
          </cell>
          <cell r="BL100">
            <v>2.2999999999999998</v>
          </cell>
          <cell r="BM100" t="str">
            <v>x</v>
          </cell>
          <cell r="BN100">
            <v>1.05</v>
          </cell>
          <cell r="BO100" t="str">
            <v>=</v>
          </cell>
          <cell r="BP100">
            <v>869.39999999999986</v>
          </cell>
          <cell r="BQ100" t="str">
            <v>ton</v>
          </cell>
        </row>
        <row r="101">
          <cell r="W101">
            <v>6</v>
          </cell>
          <cell r="X101" t="str">
            <v xml:space="preserve">  Wheel Loader, 1,2 m3</v>
          </cell>
          <cell r="AA101" t="str">
            <v>Unit</v>
          </cell>
          <cell r="AB101">
            <v>1</v>
          </cell>
          <cell r="AC101">
            <v>300000</v>
          </cell>
          <cell r="AD101">
            <v>300000</v>
          </cell>
          <cell r="AG101" t="str">
            <v>3.2 (2)</v>
          </cell>
          <cell r="AI101" t="str">
            <v xml:space="preserve">  Urugan Pilihan</v>
          </cell>
          <cell r="AJ101" t="str">
            <v>M3</v>
          </cell>
          <cell r="AK101">
            <v>500</v>
          </cell>
          <cell r="AL101">
            <v>18172</v>
          </cell>
          <cell r="AM101">
            <v>9086000</v>
          </cell>
          <cell r="AX101" t="str">
            <v>(7)</v>
          </cell>
          <cell r="AY101" t="str">
            <v>Lain-lain</v>
          </cell>
          <cell r="BO101" t="str">
            <v>=</v>
          </cell>
          <cell r="BQ101" t="str">
            <v>ton</v>
          </cell>
        </row>
        <row r="102">
          <cell r="W102">
            <v>7</v>
          </cell>
          <cell r="X102" t="str">
            <v xml:space="preserve">  Tandem Roller, 8 ton</v>
          </cell>
          <cell r="AA102" t="str">
            <v>Unit</v>
          </cell>
          <cell r="AB102">
            <v>1</v>
          </cell>
          <cell r="AC102">
            <v>300000</v>
          </cell>
          <cell r="AD102">
            <v>300000</v>
          </cell>
        </row>
        <row r="103">
          <cell r="W103">
            <v>8</v>
          </cell>
          <cell r="X103" t="str">
            <v xml:space="preserve">  Water Tanker, 5000 lt</v>
          </cell>
          <cell r="AA103" t="str">
            <v>Unit</v>
          </cell>
          <cell r="AB103">
            <v>1</v>
          </cell>
          <cell r="AC103">
            <v>150000</v>
          </cell>
          <cell r="AD103">
            <v>150000</v>
          </cell>
          <cell r="AG103" t="str">
            <v>3.3</v>
          </cell>
          <cell r="AI103" t="str">
            <v xml:space="preserve">  Penyiapan Badan Jalan</v>
          </cell>
          <cell r="AJ103" t="str">
            <v>M3</v>
          </cell>
          <cell r="AK103">
            <v>9000</v>
          </cell>
          <cell r="AL103">
            <v>533</v>
          </cell>
          <cell r="AM103">
            <v>4797000</v>
          </cell>
          <cell r="AY103" t="str">
            <v>[D]</v>
          </cell>
          <cell r="AZ103" t="str">
            <v>Jumlah Kebutuhan Aspal Campuran Panas</v>
          </cell>
          <cell r="BO103" t="str">
            <v>=</v>
          </cell>
          <cell r="BP103">
            <v>869.39999999999986</v>
          </cell>
          <cell r="BQ103" t="str">
            <v>ton</v>
          </cell>
        </row>
        <row r="104">
          <cell r="W104">
            <v>9</v>
          </cell>
          <cell r="X104" t="str">
            <v xml:space="preserve">  Concrete Mixer, 0,3 m3</v>
          </cell>
          <cell r="AA104" t="str">
            <v>Unit</v>
          </cell>
        </row>
        <row r="105">
          <cell r="W105">
            <v>10</v>
          </cell>
          <cell r="X105" t="str">
            <v xml:space="preserve">  Concrete Vibrator, 3 HP</v>
          </cell>
          <cell r="AA105" t="str">
            <v>Unit</v>
          </cell>
        </row>
        <row r="106">
          <cell r="W106">
            <v>11</v>
          </cell>
          <cell r="X106" t="str">
            <v xml:space="preserve">  Flat Bed Truck, 4 ton</v>
          </cell>
          <cell r="AA106" t="str">
            <v>Unit</v>
          </cell>
          <cell r="AX106" t="str">
            <v>3.</v>
          </cell>
          <cell r="AY106" t="str">
            <v>Kapasitas Plant Pencampur Aspal</v>
          </cell>
        </row>
        <row r="107">
          <cell r="W107">
            <v>12</v>
          </cell>
          <cell r="X107" t="str">
            <v xml:space="preserve">  Tyred Roller, 8 - 10 ton</v>
          </cell>
          <cell r="AA107" t="str">
            <v>Unit</v>
          </cell>
          <cell r="AB107">
            <v>1</v>
          </cell>
          <cell r="AC107">
            <v>300000</v>
          </cell>
          <cell r="AD107">
            <v>300000</v>
          </cell>
          <cell r="AI107" t="str">
            <v xml:space="preserve">  Sub Total Harga Bab. 3 ( Dipindahkan ke Rekapitulasi Daftar Kuantitas dan Harga )</v>
          </cell>
          <cell r="AM107">
            <v>34312000</v>
          </cell>
        </row>
        <row r="108">
          <cell r="W108">
            <v>13</v>
          </cell>
          <cell r="X108" t="str">
            <v xml:space="preserve">  Stell Wheel Roller, 10 ton</v>
          </cell>
          <cell r="AA108" t="str">
            <v>Unit</v>
          </cell>
          <cell r="AX108" t="str">
            <v>Kapasitas yang diperlukan                        [D] / [C]</v>
          </cell>
          <cell r="BC108" t="str">
            <v>:</v>
          </cell>
          <cell r="BD108">
            <v>0.9056249999999999</v>
          </cell>
          <cell r="BE108" t="str">
            <v>ton/jam</v>
          </cell>
        </row>
        <row r="109">
          <cell r="W109">
            <v>14</v>
          </cell>
          <cell r="X109" t="str">
            <v xml:space="preserve">  Vibratory Roller, 8 ton</v>
          </cell>
          <cell r="AA109" t="str">
            <v>Unit</v>
          </cell>
          <cell r="AB109">
            <v>1</v>
          </cell>
          <cell r="AC109">
            <v>300000</v>
          </cell>
          <cell r="AD109">
            <v>300000</v>
          </cell>
          <cell r="AX109" t="str">
            <v>Kebutuhan  Campuran Aspal/Jumlah Jam Kerja</v>
          </cell>
        </row>
        <row r="110">
          <cell r="W110">
            <v>15</v>
          </cell>
          <cell r="X110" t="str">
            <v xml:space="preserve">  Track Loader, 100 HP</v>
          </cell>
          <cell r="AA110" t="str">
            <v>Unit</v>
          </cell>
          <cell r="AG110" t="str">
            <v>BAB. 4</v>
          </cell>
          <cell r="AI110" t="str">
            <v xml:space="preserve">  BAHU JALAN</v>
          </cell>
        </row>
        <row r="111">
          <cell r="W111">
            <v>16</v>
          </cell>
          <cell r="X111" t="str">
            <v xml:space="preserve">  Buldozer, 120 HP</v>
          </cell>
          <cell r="AA111" t="str">
            <v>Unit</v>
          </cell>
          <cell r="AX111" t="str">
            <v>Kapasitas yang sesungguhnya</v>
          </cell>
          <cell r="BB111" t="str">
            <v>Plant  1</v>
          </cell>
          <cell r="BC111" t="str">
            <v>:</v>
          </cell>
          <cell r="BD111">
            <v>40</v>
          </cell>
          <cell r="BE111" t="str">
            <v>ton/jam</v>
          </cell>
        </row>
        <row r="112">
          <cell r="W112">
            <v>17</v>
          </cell>
          <cell r="X112" t="str">
            <v xml:space="preserve">  Excavator, 100 HP</v>
          </cell>
          <cell r="AA112" t="str">
            <v>Unit</v>
          </cell>
          <cell r="AB112">
            <v>1</v>
          </cell>
          <cell r="AC112">
            <v>600000</v>
          </cell>
          <cell r="AD112">
            <v>600000</v>
          </cell>
          <cell r="AG112" t="str">
            <v>4.1 (1)</v>
          </cell>
          <cell r="AI112" t="str">
            <v xml:space="preserve">  Lapis Pondasi Agregat Kelas A</v>
          </cell>
          <cell r="AJ112" t="str">
            <v>M3</v>
          </cell>
          <cell r="BB112" t="str">
            <v>Plant  2</v>
          </cell>
          <cell r="BC112" t="str">
            <v>:</v>
          </cell>
          <cell r="BE112" t="str">
            <v>ton/jam</v>
          </cell>
        </row>
        <row r="113">
          <cell r="W113">
            <v>18</v>
          </cell>
          <cell r="X113" t="str">
            <v xml:space="preserve">  Generator set, 200 kw</v>
          </cell>
          <cell r="AA113" t="str">
            <v>Unit</v>
          </cell>
          <cell r="BB113" t="str">
            <v>Lain-lain</v>
          </cell>
          <cell r="BC113" t="str">
            <v>:</v>
          </cell>
          <cell r="BE113" t="str">
            <v>ton/jam</v>
          </cell>
        </row>
        <row r="114">
          <cell r="W114">
            <v>19</v>
          </cell>
          <cell r="X114" t="str">
            <v xml:space="preserve">  C r a n e, 10 ton</v>
          </cell>
          <cell r="AA114" t="str">
            <v>Unit</v>
          </cell>
          <cell r="AG114" t="str">
            <v>4.1 (2)</v>
          </cell>
          <cell r="AI114" t="str">
            <v xml:space="preserve">  Lapis Pondasi Agregat Kelas B</v>
          </cell>
          <cell r="AJ114" t="str">
            <v>M3</v>
          </cell>
          <cell r="AX114" t="str">
            <v>Jumlah Kapasitas yang sesungguhnya</v>
          </cell>
          <cell r="BC114" t="str">
            <v>:</v>
          </cell>
          <cell r="BD114">
            <v>40</v>
          </cell>
          <cell r="BE114" t="str">
            <v>ton/jam</v>
          </cell>
        </row>
        <row r="115">
          <cell r="W115">
            <v>20</v>
          </cell>
          <cell r="X115" t="str">
            <v xml:space="preserve">  Scale Bridge, 35 ton</v>
          </cell>
          <cell r="AA115" t="str">
            <v>set</v>
          </cell>
        </row>
        <row r="116">
          <cell r="W116">
            <v>21</v>
          </cell>
          <cell r="X116" t="str">
            <v xml:space="preserve">  Survey Equipment</v>
          </cell>
          <cell r="AA116" t="str">
            <v>set</v>
          </cell>
          <cell r="AG116" t="str">
            <v>4.2 (1)</v>
          </cell>
          <cell r="AI116" t="str">
            <v xml:space="preserve">  Semen untuk Pondasi Tanah Semen</v>
          </cell>
          <cell r="AJ116" t="str">
            <v>Ton</v>
          </cell>
        </row>
        <row r="117">
          <cell r="W117">
            <v>22</v>
          </cell>
          <cell r="X117" t="str">
            <v xml:space="preserve">  Vibrator Compactor, 3 HP</v>
          </cell>
          <cell r="AA117" t="str">
            <v>Unit</v>
          </cell>
        </row>
        <row r="118">
          <cell r="W118">
            <v>23</v>
          </cell>
          <cell r="X118" t="str">
            <v xml:space="preserve">  Water Pump, 100 mm</v>
          </cell>
          <cell r="AA118" t="str">
            <v>Unit</v>
          </cell>
          <cell r="AG118" t="str">
            <v>4.2 (2)</v>
          </cell>
          <cell r="AI118" t="str">
            <v xml:space="preserve">  Pondasi Tanah Semen</v>
          </cell>
          <cell r="AJ118" t="str">
            <v>M3</v>
          </cell>
        </row>
        <row r="119">
          <cell r="W119">
            <v>24</v>
          </cell>
          <cell r="X119" t="str">
            <v xml:space="preserve">  Pick-up Truck, 1 ton</v>
          </cell>
          <cell r="AA119" t="str">
            <v>Unit</v>
          </cell>
          <cell r="AB119">
            <v>1</v>
          </cell>
          <cell r="AC119">
            <v>150000</v>
          </cell>
          <cell r="AD119">
            <v>150000</v>
          </cell>
        </row>
        <row r="120">
          <cell r="W120">
            <v>25</v>
          </cell>
          <cell r="X120" t="str">
            <v xml:space="preserve">  Stone Crusher, 60 ton/hr</v>
          </cell>
          <cell r="AA120" t="str">
            <v>set</v>
          </cell>
          <cell r="AG120" t="str">
            <v>4.3 (1)</v>
          </cell>
          <cell r="AI120" t="str">
            <v xml:space="preserve">  Laburan permukaan aspal satu lapis (Burtu)</v>
          </cell>
          <cell r="AJ120" t="str">
            <v>M2</v>
          </cell>
        </row>
        <row r="121">
          <cell r="W121">
            <v>26</v>
          </cell>
          <cell r="X121" t="str">
            <v xml:space="preserve">  Asphalt Mixing Plan, 40 ton/hr</v>
          </cell>
          <cell r="AA121" t="str">
            <v>set</v>
          </cell>
        </row>
        <row r="122">
          <cell r="X122" t="str">
            <v>JUMLAH UNTUK MATA PEMBAYARAN B DALAM LAMPIRAN 2a-1</v>
          </cell>
          <cell r="AD122">
            <v>3800000</v>
          </cell>
          <cell r="AG122" t="str">
            <v>4.3 (2)</v>
          </cell>
          <cell r="AI122" t="str">
            <v xml:space="preserve">  Material Aspal untuk Laburan Permukaan</v>
          </cell>
          <cell r="AJ122" t="str">
            <v>Liter</v>
          </cell>
        </row>
        <row r="124">
          <cell r="AG124" t="str">
            <v>4.3 (3)</v>
          </cell>
          <cell r="AI124" t="str">
            <v xml:space="preserve">  Lapis Resap Pengikat</v>
          </cell>
          <cell r="AJ124" t="str">
            <v>Liter</v>
          </cell>
        </row>
        <row r="128">
          <cell r="AI128" t="str">
            <v xml:space="preserve">  Sub Total Harga Bab. 4 ( Dipindahkan ke Rekapitulasi Daftar Kuantitas dan Harga )</v>
          </cell>
          <cell r="AM128">
            <v>0</v>
          </cell>
        </row>
        <row r="131">
          <cell r="AG131" t="str">
            <v>BAB. 5</v>
          </cell>
          <cell r="AI131" t="str">
            <v xml:space="preserve">  PERKERASAN BERBUTIR (PONDASI)</v>
          </cell>
          <cell r="BK131" t="str">
            <v>ACEH BESAR,   22  AGUSTUS  2000</v>
          </cell>
        </row>
        <row r="132">
          <cell r="BK132" t="str">
            <v>CV. MANDIRI KARYA UTAMA</v>
          </cell>
        </row>
        <row r="133">
          <cell r="AG133" t="str">
            <v>5.1 (1)</v>
          </cell>
          <cell r="AI133" t="str">
            <v xml:space="preserve">  Lapis Pondasi Agregat Kelas A</v>
          </cell>
          <cell r="AJ133" t="str">
            <v>M3</v>
          </cell>
          <cell r="AK133">
            <v>1800</v>
          </cell>
          <cell r="AL133">
            <v>68771</v>
          </cell>
          <cell r="AM133">
            <v>123787800</v>
          </cell>
        </row>
        <row r="135">
          <cell r="AG135" t="str">
            <v>5.1 (2)</v>
          </cell>
          <cell r="AI135" t="str">
            <v xml:space="preserve">  Lapis Pondasi Agregat Kelas B</v>
          </cell>
          <cell r="AJ135" t="str">
            <v>M3</v>
          </cell>
          <cell r="AK135">
            <v>1520</v>
          </cell>
          <cell r="AL135">
            <v>66102</v>
          </cell>
          <cell r="AM135">
            <v>100475040</v>
          </cell>
        </row>
        <row r="137">
          <cell r="AG137" t="str">
            <v>5.2 (1)</v>
          </cell>
          <cell r="AI137" t="str">
            <v xml:space="preserve">  Lapis Pondasi Jalan Kelas C1</v>
          </cell>
          <cell r="AJ137" t="str">
            <v>M3</v>
          </cell>
        </row>
        <row r="138">
          <cell r="BK138" t="str">
            <v>( IBRAHIM T. M. AMIN )</v>
          </cell>
        </row>
        <row r="139">
          <cell r="AG139" t="str">
            <v>5.2 (2)</v>
          </cell>
          <cell r="AI139" t="str">
            <v xml:space="preserve">  Lapis Pondasi Jalan Kelas C2</v>
          </cell>
          <cell r="AJ139" t="str">
            <v>M3</v>
          </cell>
          <cell r="BK139" t="str">
            <v>D i r e k t u r</v>
          </cell>
        </row>
        <row r="141">
          <cell r="AG141" t="str">
            <v>5.4 (1)</v>
          </cell>
          <cell r="AI141" t="str">
            <v xml:space="preserve">  Semen untuk Pondasi Tanah Semen</v>
          </cell>
          <cell r="AJ141" t="str">
            <v>Ton</v>
          </cell>
        </row>
        <row r="143">
          <cell r="AG143" t="str">
            <v>5.4 (2)</v>
          </cell>
          <cell r="AI143" t="str">
            <v xml:space="preserve">  Pondasi Tanah Semen</v>
          </cell>
          <cell r="AJ143" t="str">
            <v>M3</v>
          </cell>
        </row>
        <row r="145">
          <cell r="AG145" t="str">
            <v>5.4 (3)</v>
          </cell>
          <cell r="AI145" t="str">
            <v xml:space="preserve">  Beton Tumbuk</v>
          </cell>
          <cell r="AJ145" t="str">
            <v>M3</v>
          </cell>
        </row>
        <row r="149">
          <cell r="AI149" t="str">
            <v xml:space="preserve">  Sub Total Harga Bab. 5 ( Dipindahkan ke Rekapitulasi Daftar Kuantitas dan Harga )</v>
          </cell>
          <cell r="AM149">
            <v>224262840</v>
          </cell>
        </row>
        <row r="161">
          <cell r="AG161" t="str">
            <v>DAFTAR KUANTITAS DAN HARGA</v>
          </cell>
        </row>
        <row r="163">
          <cell r="AG163" t="str">
            <v>PENAWAR</v>
          </cell>
          <cell r="AH163" t="str">
            <v>:</v>
          </cell>
          <cell r="AI163" t="str">
            <v>CV. MANDIRI KARYA UTAMA</v>
          </cell>
        </row>
        <row r="164">
          <cell r="AG164" t="str">
            <v>PROYEK</v>
          </cell>
          <cell r="AH164" t="str">
            <v>:</v>
          </cell>
          <cell r="AI164" t="str">
            <v>PENINGKATAN JALAN DAN PENGGANTIAN JEMBATAN DPU CAB. VI ACEH BARAT</v>
          </cell>
        </row>
        <row r="165">
          <cell r="AG165" t="str">
            <v>PEKERJAAN</v>
          </cell>
          <cell r="AH165" t="str">
            <v>:</v>
          </cell>
          <cell r="AI165" t="str">
            <v>PENINGKATAN JALAN KUALA TUHA - LAMIE, KM. 45+000 s/d 47+000</v>
          </cell>
        </row>
        <row r="166">
          <cell r="AG166" t="str">
            <v>PROPINSI</v>
          </cell>
          <cell r="AH166" t="str">
            <v>:</v>
          </cell>
          <cell r="AI166" t="str">
            <v>DAERAH ISTIMEWA ACEH</v>
          </cell>
        </row>
        <row r="167">
          <cell r="AG167" t="str">
            <v>LOKASI</v>
          </cell>
          <cell r="AI167" t="str">
            <v>KABUPATEN ACEH BARAT</v>
          </cell>
        </row>
        <row r="168">
          <cell r="AG168" t="str">
            <v>TH. ANGG.</v>
          </cell>
          <cell r="AI168">
            <v>2000</v>
          </cell>
        </row>
        <row r="170">
          <cell r="AG170" t="str">
            <v>MATA</v>
          </cell>
          <cell r="AL170" t="str">
            <v>HARGA</v>
          </cell>
          <cell r="AM170" t="str">
            <v>JUMLAH</v>
          </cell>
        </row>
        <row r="171">
          <cell r="AG171" t="str">
            <v>PEMBA-</v>
          </cell>
          <cell r="AI171" t="str">
            <v>U R A I A N</v>
          </cell>
          <cell r="AJ171" t="str">
            <v>SATUAN</v>
          </cell>
          <cell r="AK171" t="str">
            <v>PERKIRAAN</v>
          </cell>
          <cell r="AL171" t="str">
            <v>SATUAN</v>
          </cell>
          <cell r="AM171" t="str">
            <v>HARGA-HARGA</v>
          </cell>
        </row>
        <row r="172">
          <cell r="AG172" t="str">
            <v>YARAN</v>
          </cell>
          <cell r="AK172" t="str">
            <v>KUANTITAS</v>
          </cell>
          <cell r="AL172" t="str">
            <v>( Rp.)</v>
          </cell>
          <cell r="AM172" t="str">
            <v>PENAWARAN (Rp)</v>
          </cell>
        </row>
        <row r="173">
          <cell r="AG173" t="str">
            <v>a</v>
          </cell>
          <cell r="AI173" t="str">
            <v>b</v>
          </cell>
          <cell r="AJ173" t="str">
            <v>c</v>
          </cell>
          <cell r="AK173" t="str">
            <v>d</v>
          </cell>
          <cell r="AL173" t="str">
            <v>e</v>
          </cell>
          <cell r="AM173" t="str">
            <v>f = (d x e)</v>
          </cell>
        </row>
        <row r="175">
          <cell r="AG175" t="str">
            <v>BAB. 6</v>
          </cell>
          <cell r="AI175" t="str">
            <v xml:space="preserve">  PERKERASAN ASPAL</v>
          </cell>
        </row>
        <row r="177">
          <cell r="AG177" t="str">
            <v>6.1 (1)</v>
          </cell>
          <cell r="AI177" t="str">
            <v xml:space="preserve">  Lapis Resap Pengikat</v>
          </cell>
          <cell r="AJ177" t="str">
            <v>Liter</v>
          </cell>
          <cell r="AK177">
            <v>8100</v>
          </cell>
          <cell r="AL177">
            <v>2267</v>
          </cell>
          <cell r="AM177">
            <v>18362700</v>
          </cell>
        </row>
        <row r="179">
          <cell r="AG179" t="str">
            <v>6.1 (2)</v>
          </cell>
          <cell r="AI179" t="str">
            <v xml:space="preserve">  Lapis Perekat</v>
          </cell>
          <cell r="AJ179" t="str">
            <v>Liter</v>
          </cell>
        </row>
        <row r="181">
          <cell r="AG181" t="str">
            <v>6.2 (1)</v>
          </cell>
          <cell r="AI181" t="str">
            <v xml:space="preserve">  Laburan permukaan aspal satu lapis (Burtu)</v>
          </cell>
          <cell r="AJ181" t="str">
            <v>M2</v>
          </cell>
        </row>
        <row r="183">
          <cell r="AG183" t="str">
            <v>6.2 (2)</v>
          </cell>
          <cell r="AI183" t="str">
            <v xml:space="preserve">  Laburan permukaan aspal dua lapis (Burda)</v>
          </cell>
          <cell r="AJ183" t="str">
            <v>M2</v>
          </cell>
        </row>
        <row r="185">
          <cell r="AG185" t="str">
            <v>6.2 (3)</v>
          </cell>
          <cell r="AI185" t="str">
            <v xml:space="preserve">  Material Aspal untuk laburan permukaan</v>
          </cell>
          <cell r="AJ185" t="str">
            <v>Liter</v>
          </cell>
        </row>
        <row r="187">
          <cell r="AG187" t="str">
            <v>6.3 (3)</v>
          </cell>
          <cell r="AI187" t="str">
            <v xml:space="preserve">  Lapis permukaan : HRS</v>
          </cell>
          <cell r="AJ187" t="str">
            <v>M2</v>
          </cell>
        </row>
        <row r="189">
          <cell r="AG189" t="str">
            <v>6.3 (4)</v>
          </cell>
          <cell r="AI189" t="str">
            <v xml:space="preserve">  Lapis permukaan : AC</v>
          </cell>
          <cell r="AJ189" t="str">
            <v>M2</v>
          </cell>
        </row>
        <row r="191">
          <cell r="AG191" t="str">
            <v>6.3 (5)</v>
          </cell>
          <cell r="AI191" t="str">
            <v xml:space="preserve">  Asphalt Treated Base : ATB</v>
          </cell>
          <cell r="AJ191" t="str">
            <v>M3</v>
          </cell>
          <cell r="AK191">
            <v>360</v>
          </cell>
          <cell r="AL191">
            <v>610226</v>
          </cell>
          <cell r="AM191">
            <v>219681360</v>
          </cell>
        </row>
        <row r="193">
          <cell r="AG193" t="str">
            <v>6.3 (5)a</v>
          </cell>
          <cell r="AI193" t="str">
            <v xml:space="preserve">  Asphalt Treated Base Leveling : ATBL</v>
          </cell>
          <cell r="AJ193" t="str">
            <v>Ton</v>
          </cell>
        </row>
        <row r="197">
          <cell r="AI197" t="str">
            <v xml:space="preserve">  Sub Total Harga Bab. 6 ( Dipindahkan ke Rekapitulasi Daftar Kuantitas dan Harga )</v>
          </cell>
          <cell r="AM197">
            <v>238044060</v>
          </cell>
        </row>
        <row r="200">
          <cell r="AG200" t="str">
            <v>BAB. 7</v>
          </cell>
          <cell r="AI200" t="str">
            <v xml:space="preserve">  S T R U K T U R</v>
          </cell>
        </row>
        <row r="202">
          <cell r="AG202" t="str">
            <v>7.1 (1)</v>
          </cell>
          <cell r="AI202" t="str">
            <v xml:space="preserve">  Beton Struktur Kelas K-225</v>
          </cell>
          <cell r="AJ202" t="str">
            <v>M3</v>
          </cell>
        </row>
        <row r="204">
          <cell r="AG204" t="str">
            <v>7.1 (2)</v>
          </cell>
          <cell r="AI204" t="str">
            <v xml:space="preserve">  Beton Tak Bertulang</v>
          </cell>
          <cell r="AJ204" t="str">
            <v>M3</v>
          </cell>
        </row>
        <row r="206">
          <cell r="AG206" t="str">
            <v>7.2</v>
          </cell>
          <cell r="AI206" t="str">
            <v xml:space="preserve">  Baja Tulangan</v>
          </cell>
          <cell r="AJ206" t="str">
            <v>Kg</v>
          </cell>
        </row>
        <row r="208">
          <cell r="AG208" t="str">
            <v>7.4</v>
          </cell>
          <cell r="AI208" t="str">
            <v xml:space="preserve">  Pasangan Batu (Stone Masonry)</v>
          </cell>
          <cell r="AJ208" t="str">
            <v>M3</v>
          </cell>
        </row>
        <row r="210">
          <cell r="AG210" t="str">
            <v>7.5 (1)</v>
          </cell>
          <cell r="AI210" t="str">
            <v xml:space="preserve">  Pas. Batu dengan isian (Grouted Rip Rap)</v>
          </cell>
          <cell r="AJ210" t="str">
            <v>M3</v>
          </cell>
        </row>
        <row r="212">
          <cell r="AG212" t="str">
            <v>7.5 (2)</v>
          </cell>
          <cell r="AI212" t="str">
            <v xml:space="preserve">  Pas. Batu Kosong (Non Grouted Rip Rap)</v>
          </cell>
          <cell r="AJ212" t="str">
            <v>M3</v>
          </cell>
        </row>
        <row r="214">
          <cell r="AG214" t="str">
            <v>7.5 (3)</v>
          </cell>
          <cell r="AI214" t="str">
            <v xml:space="preserve">  Bronjong (Gabion)</v>
          </cell>
          <cell r="AJ214" t="str">
            <v>M3</v>
          </cell>
        </row>
        <row r="216">
          <cell r="AG216" t="str">
            <v>7.5 (4)</v>
          </cell>
          <cell r="AI216" t="str">
            <v xml:space="preserve">  Geotektil untuk Perkuatan Tanah</v>
          </cell>
          <cell r="AJ216" t="str">
            <v>M2</v>
          </cell>
        </row>
        <row r="218">
          <cell r="AG218" t="str">
            <v>7.7 (1)</v>
          </cell>
          <cell r="AI218" t="str">
            <v xml:space="preserve">  Pasangan Struktur Jembatan Semi Per-</v>
          </cell>
          <cell r="AJ218" t="str">
            <v>Kg</v>
          </cell>
        </row>
        <row r="219">
          <cell r="AI219" t="str">
            <v xml:space="preserve">  manen</v>
          </cell>
        </row>
        <row r="221">
          <cell r="AG221" t="str">
            <v>7.7 (2)</v>
          </cell>
          <cell r="AI221" t="str">
            <v xml:space="preserve">  Pengangkutan Komponen Jembatan</v>
          </cell>
          <cell r="AJ221" t="str">
            <v>Ls</v>
          </cell>
        </row>
        <row r="222">
          <cell r="AG222" t="str">
            <v>7.7 (3)</v>
          </cell>
          <cell r="AI222" t="str">
            <v xml:space="preserve">  Boulder</v>
          </cell>
          <cell r="AJ222" t="str">
            <v>m3</v>
          </cell>
        </row>
        <row r="225">
          <cell r="AI225" t="str">
            <v xml:space="preserve">  Sub Total Harga Bab. 7 ( Dipindahkan ke Rekapitulasi Daftar Kuantitas dan Harga )</v>
          </cell>
          <cell r="AM225">
            <v>0</v>
          </cell>
        </row>
        <row r="243">
          <cell r="AG243" t="str">
            <v>DAFTAR KUANTITAS DAN HARGA</v>
          </cell>
        </row>
        <row r="245">
          <cell r="AG245" t="str">
            <v>PENAWAR</v>
          </cell>
          <cell r="AH245" t="str">
            <v>:</v>
          </cell>
          <cell r="AI245" t="str">
            <v>CV. MANDIRI KARYA UTAMA</v>
          </cell>
        </row>
        <row r="246">
          <cell r="AG246" t="str">
            <v>PROYEK</v>
          </cell>
          <cell r="AH246" t="str">
            <v>:</v>
          </cell>
          <cell r="AI246" t="str">
            <v>PENINGKATAN JALAN DAN PENGGANTIAN JEMBATAN DPU CAB. VI ACEH BARAT</v>
          </cell>
        </row>
        <row r="247">
          <cell r="AG247" t="str">
            <v>PEKERJAAN</v>
          </cell>
          <cell r="AH247" t="str">
            <v>:</v>
          </cell>
          <cell r="AI247" t="str">
            <v>PENINGKATAN JALAN KUALA TUHA - LAMIE, KM. 45+000 s/d 47+000</v>
          </cell>
        </row>
        <row r="248">
          <cell r="AG248" t="str">
            <v>PROPINSI</v>
          </cell>
          <cell r="AH248" t="str">
            <v>:</v>
          </cell>
          <cell r="AI248" t="str">
            <v>DAERAH ISTIMEWA ACEH</v>
          </cell>
        </row>
        <row r="249">
          <cell r="AG249" t="str">
            <v>LOKASI</v>
          </cell>
          <cell r="AH249" t="str">
            <v>:</v>
          </cell>
          <cell r="AI249" t="str">
            <v>KABUPATEN ACEH BARAT</v>
          </cell>
        </row>
        <row r="250">
          <cell r="AG250" t="str">
            <v>TH. ANGG.</v>
          </cell>
          <cell r="AH250" t="str">
            <v>:</v>
          </cell>
          <cell r="AI250">
            <v>2000</v>
          </cell>
        </row>
        <row r="252">
          <cell r="AG252" t="str">
            <v>MATA</v>
          </cell>
          <cell r="AL252" t="str">
            <v>HARGA</v>
          </cell>
          <cell r="AM252" t="str">
            <v>JUMLAH</v>
          </cell>
        </row>
        <row r="253">
          <cell r="AG253" t="str">
            <v>PEMBA-</v>
          </cell>
          <cell r="AI253" t="str">
            <v>U R A I A N</v>
          </cell>
          <cell r="AJ253" t="str">
            <v>SATUAN</v>
          </cell>
          <cell r="AK253" t="str">
            <v>PERKIRAAN</v>
          </cell>
          <cell r="AL253" t="str">
            <v>SATUAN</v>
          </cell>
          <cell r="AM253" t="str">
            <v>HARGA-HARGA</v>
          </cell>
        </row>
        <row r="254">
          <cell r="AG254" t="str">
            <v>YARAN</v>
          </cell>
          <cell r="AK254" t="str">
            <v>KUANTITAS</v>
          </cell>
          <cell r="AL254" t="str">
            <v>( Rp.)</v>
          </cell>
          <cell r="AM254" t="str">
            <v>PENAWARAN (Rp)</v>
          </cell>
        </row>
        <row r="255">
          <cell r="AG255" t="str">
            <v>a</v>
          </cell>
          <cell r="AI255" t="str">
            <v>b</v>
          </cell>
          <cell r="AJ255" t="str">
            <v>c</v>
          </cell>
          <cell r="AK255" t="str">
            <v>d</v>
          </cell>
          <cell r="AL255" t="str">
            <v>e</v>
          </cell>
          <cell r="AM255" t="str">
            <v>f = (d x e)</v>
          </cell>
        </row>
        <row r="258">
          <cell r="AG258" t="str">
            <v>BAB. 8</v>
          </cell>
          <cell r="AI258" t="str">
            <v xml:space="preserve">  PERKUATAN DAN PEKERJAAN MINOR</v>
          </cell>
        </row>
        <row r="260">
          <cell r="AG260" t="str">
            <v>8.1 (1)</v>
          </cell>
          <cell r="AI260" t="str">
            <v xml:space="preserve">  Lapis Pondasi Agregat Kelas A untuk</v>
          </cell>
          <cell r="AJ260" t="str">
            <v>M3</v>
          </cell>
        </row>
        <row r="261">
          <cell r="AI261" t="str">
            <v xml:space="preserve">  Pekerjaan  Minor</v>
          </cell>
        </row>
        <row r="263">
          <cell r="AG263" t="str">
            <v>8.1 (2)</v>
          </cell>
          <cell r="AI263" t="str">
            <v xml:space="preserve">  Lapis Pondasi Agregat Kelas B untuk</v>
          </cell>
          <cell r="AJ263" t="str">
            <v>M3</v>
          </cell>
        </row>
        <row r="264">
          <cell r="AI264" t="str">
            <v xml:space="preserve">  Pekerjaan  Minor</v>
          </cell>
        </row>
        <row r="266">
          <cell r="AG266" t="str">
            <v>8.1 (3)</v>
          </cell>
          <cell r="AI266" t="str">
            <v xml:space="preserve">  Agregat untuk Lapis Pondasi Jalan Tanpa</v>
          </cell>
          <cell r="AJ266" t="str">
            <v>M3</v>
          </cell>
        </row>
        <row r="267">
          <cell r="AI267" t="str">
            <v xml:space="preserve">  Penutup untuk Pekerjaan Minor</v>
          </cell>
        </row>
        <row r="269">
          <cell r="AG269" t="str">
            <v>8.1 (4)</v>
          </cell>
          <cell r="AI269" t="str">
            <v xml:space="preserve">  Waterbound Macadam untuk Pekerjaan</v>
          </cell>
          <cell r="AJ269" t="str">
            <v>M3</v>
          </cell>
        </row>
        <row r="270">
          <cell r="AI270" t="str">
            <v xml:space="preserve">  Minor</v>
          </cell>
        </row>
        <row r="272">
          <cell r="AG272" t="str">
            <v>8.1 (5)</v>
          </cell>
          <cell r="AI272" t="str">
            <v xml:space="preserve">  Campuran Aspal Panas untuk Pekerjaan</v>
          </cell>
          <cell r="AJ272" t="str">
            <v>M3</v>
          </cell>
        </row>
        <row r="273">
          <cell r="AI273" t="str">
            <v xml:space="preserve">  Minor</v>
          </cell>
        </row>
        <row r="275">
          <cell r="AG275" t="str">
            <v>8.1 (6)</v>
          </cell>
          <cell r="AI275" t="str">
            <v xml:space="preserve">  Lasbutag atau Latasbusir untuk Pekerjaan</v>
          </cell>
          <cell r="AJ275" t="str">
            <v>M3</v>
          </cell>
        </row>
        <row r="276">
          <cell r="AI276" t="str">
            <v xml:space="preserve">  Minor</v>
          </cell>
        </row>
        <row r="278">
          <cell r="AG278" t="str">
            <v>8.1 (7)</v>
          </cell>
          <cell r="AI278" t="str">
            <v xml:space="preserve">  Penetrasi   Macadam   untuk   Pekerjaan</v>
          </cell>
          <cell r="AJ278" t="str">
            <v>M3</v>
          </cell>
        </row>
        <row r="279">
          <cell r="AI279" t="str">
            <v xml:space="preserve">  Minor</v>
          </cell>
        </row>
        <row r="281">
          <cell r="AG281" t="str">
            <v>8.1 (8)</v>
          </cell>
          <cell r="AI281" t="str">
            <v xml:space="preserve">  Campuran Aspal Dingin untuk  Pekerjaan</v>
          </cell>
          <cell r="AJ281" t="str">
            <v>M3</v>
          </cell>
        </row>
        <row r="282">
          <cell r="AI282" t="str">
            <v xml:space="preserve">  Minor</v>
          </cell>
        </row>
        <row r="284">
          <cell r="AG284" t="str">
            <v>8.1 (9)</v>
          </cell>
          <cell r="AI284" t="str">
            <v xml:space="preserve">  Bitumen untuk Penutup Retak-retak</v>
          </cell>
          <cell r="AJ284" t="str">
            <v>Liter</v>
          </cell>
        </row>
        <row r="286">
          <cell r="AG286" t="str">
            <v>8.2</v>
          </cell>
          <cell r="AI286" t="str">
            <v xml:space="preserve">  Galian untuk Bahu Jalan dan Pekerjaan</v>
          </cell>
          <cell r="AJ286" t="str">
            <v>M2</v>
          </cell>
        </row>
        <row r="287">
          <cell r="AI287" t="str">
            <v xml:space="preserve">  minor lainnya</v>
          </cell>
        </row>
        <row r="289">
          <cell r="AG289" t="str">
            <v>8.3</v>
          </cell>
          <cell r="AI289" t="str">
            <v xml:space="preserve">  Stabilisasi dengan Tanaman</v>
          </cell>
          <cell r="AJ289" t="str">
            <v>M2</v>
          </cell>
        </row>
        <row r="291">
          <cell r="AG291" t="str">
            <v>8.4 (1)</v>
          </cell>
          <cell r="AI291" t="str">
            <v xml:space="preserve">  Marka Jalan</v>
          </cell>
          <cell r="AJ291" t="str">
            <v>M2</v>
          </cell>
        </row>
        <row r="293">
          <cell r="AG293" t="str">
            <v>8.4 (2)</v>
          </cell>
          <cell r="AI293" t="str">
            <v xml:space="preserve">  Rambu Jalan</v>
          </cell>
          <cell r="AJ293" t="str">
            <v>Buah</v>
          </cell>
        </row>
        <row r="295">
          <cell r="AG295" t="str">
            <v>8.4 (3)</v>
          </cell>
          <cell r="AI295" t="str">
            <v xml:space="preserve">  Patok Pengarah</v>
          </cell>
          <cell r="AJ295" t="str">
            <v>Buah</v>
          </cell>
        </row>
        <row r="297">
          <cell r="AG297" t="str">
            <v>8.4 (4)</v>
          </cell>
          <cell r="AI297" t="str">
            <v xml:space="preserve">  Patok Kilometer</v>
          </cell>
          <cell r="AJ297" t="str">
            <v>Buah</v>
          </cell>
        </row>
        <row r="299">
          <cell r="AG299" t="str">
            <v>8.4 (5)</v>
          </cell>
          <cell r="AI299" t="str">
            <v xml:space="preserve">  Rel  Pengaman</v>
          </cell>
          <cell r="AJ299" t="str">
            <v>M'</v>
          </cell>
        </row>
        <row r="301">
          <cell r="AG301" t="str">
            <v>8.5 (1)</v>
          </cell>
          <cell r="AI301" t="str">
            <v xml:space="preserve">  Perkuatan Lantai Jembatan Beton</v>
          </cell>
          <cell r="AJ301" t="str">
            <v>M2</v>
          </cell>
        </row>
        <row r="303">
          <cell r="AG303" t="str">
            <v>8.5 (2)</v>
          </cell>
          <cell r="AI303" t="str">
            <v xml:space="preserve">  Perkuatan Lantai Jembatan Kayu</v>
          </cell>
          <cell r="AJ303" t="str">
            <v>M2</v>
          </cell>
        </row>
        <row r="305">
          <cell r="AG305" t="str">
            <v>8.5 (3)</v>
          </cell>
          <cell r="AI305" t="str">
            <v xml:space="preserve">  Pengecatan Jembatan Struktur Baja</v>
          </cell>
          <cell r="AJ305" t="str">
            <v>M2</v>
          </cell>
        </row>
        <row r="309">
          <cell r="AI309" t="str">
            <v xml:space="preserve">  Sub Total Harga Bab. 8 ( Dipindahkan ke Rekapitulasi Daftar Kuantitas dan Harga )</v>
          </cell>
          <cell r="AM309">
            <v>0</v>
          </cell>
        </row>
        <row r="325">
          <cell r="AG325" t="str">
            <v>DAFTAR KUANTITAS DAN HARGA</v>
          </cell>
        </row>
        <row r="327">
          <cell r="AG327" t="str">
            <v>PENAWAR</v>
          </cell>
          <cell r="AH327" t="str">
            <v>:</v>
          </cell>
          <cell r="AI327" t="str">
            <v>CV. MANDIRI KARYA UTAMA</v>
          </cell>
        </row>
        <row r="328">
          <cell r="AG328" t="str">
            <v>PROYEK</v>
          </cell>
          <cell r="AH328" t="str">
            <v>:</v>
          </cell>
          <cell r="AI328" t="str">
            <v>PENINGKATAN JALAN DAN PENGGANTIAN JEMBATAN DPU CAB. VI ACEH BARAT</v>
          </cell>
        </row>
        <row r="329">
          <cell r="AG329" t="str">
            <v>PEKERJAAN</v>
          </cell>
          <cell r="AH329" t="str">
            <v>:</v>
          </cell>
          <cell r="AI329" t="str">
            <v>PENINGKATAN JALAN KUALA TUHA - LAMIE, KM. 45+000 s/d 47+000</v>
          </cell>
        </row>
        <row r="330">
          <cell r="AG330" t="str">
            <v>PROPINSI</v>
          </cell>
          <cell r="AH330" t="str">
            <v>:</v>
          </cell>
          <cell r="AI330" t="str">
            <v>DAERAH ISTIMEWA ACEH</v>
          </cell>
        </row>
        <row r="331">
          <cell r="AG331" t="str">
            <v>LOKASI</v>
          </cell>
          <cell r="AH331" t="str">
            <v>:</v>
          </cell>
          <cell r="AI331" t="str">
            <v>KABUPATEN ACEH BARAT</v>
          </cell>
        </row>
        <row r="332">
          <cell r="AG332" t="str">
            <v>TH. ANGG.</v>
          </cell>
          <cell r="AH332" t="str">
            <v>:</v>
          </cell>
          <cell r="AI332">
            <v>2000</v>
          </cell>
        </row>
        <row r="334">
          <cell r="AG334" t="str">
            <v>MATA</v>
          </cell>
          <cell r="AL334" t="str">
            <v>HARGA</v>
          </cell>
          <cell r="AM334" t="str">
            <v>JUMLAH</v>
          </cell>
        </row>
        <row r="335">
          <cell r="AG335" t="str">
            <v>PEMBA-</v>
          </cell>
          <cell r="AI335" t="str">
            <v>U R A I A N</v>
          </cell>
          <cell r="AJ335" t="str">
            <v>SATUAN</v>
          </cell>
          <cell r="AK335" t="str">
            <v>PERKIRAAN</v>
          </cell>
          <cell r="AL335" t="str">
            <v>SATUAN</v>
          </cell>
          <cell r="AM335" t="str">
            <v>HARGA-HARGA</v>
          </cell>
        </row>
        <row r="336">
          <cell r="AG336" t="str">
            <v>YARAN</v>
          </cell>
          <cell r="AK336" t="str">
            <v>KUANTITAS</v>
          </cell>
          <cell r="AL336" t="str">
            <v>( Rp.)</v>
          </cell>
          <cell r="AM336" t="str">
            <v>PENAWARAN (Rp)</v>
          </cell>
        </row>
        <row r="337">
          <cell r="AG337" t="str">
            <v>a</v>
          </cell>
          <cell r="AI337" t="str">
            <v>b</v>
          </cell>
          <cell r="AJ337" t="str">
            <v>c</v>
          </cell>
          <cell r="AK337" t="str">
            <v>d</v>
          </cell>
          <cell r="AL337" t="str">
            <v>e</v>
          </cell>
          <cell r="AM337" t="str">
            <v>f = (d x e)</v>
          </cell>
        </row>
        <row r="339">
          <cell r="AG339" t="str">
            <v>BAB. 9</v>
          </cell>
          <cell r="AI339" t="str">
            <v xml:space="preserve">  PEKERJAAN HARIAN</v>
          </cell>
        </row>
        <row r="341">
          <cell r="AG341" t="str">
            <v>9.1</v>
          </cell>
          <cell r="AI341" t="str">
            <v xml:space="preserve">  M  a  n  d  o  r</v>
          </cell>
          <cell r="AJ341" t="str">
            <v>Jam</v>
          </cell>
        </row>
        <row r="343">
          <cell r="AG343" t="str">
            <v>9.2</v>
          </cell>
          <cell r="AI343" t="str">
            <v xml:space="preserve">  Pekerja Biasa</v>
          </cell>
          <cell r="AJ343" t="str">
            <v>Jam</v>
          </cell>
        </row>
        <row r="345">
          <cell r="AG345" t="str">
            <v>9.3</v>
          </cell>
          <cell r="AI345" t="str">
            <v xml:space="preserve">  Tukang Kayu, Tukang Besi, dsb.</v>
          </cell>
          <cell r="AJ345" t="str">
            <v>Jam</v>
          </cell>
        </row>
        <row r="347">
          <cell r="AG347" t="str">
            <v>9.4</v>
          </cell>
          <cell r="AI347" t="str">
            <v xml:space="preserve">  Dump Truck, Kapasitas  3 - 4 m3</v>
          </cell>
          <cell r="AJ347" t="str">
            <v>Jam</v>
          </cell>
        </row>
        <row r="349">
          <cell r="AG349" t="str">
            <v>9.5</v>
          </cell>
          <cell r="AI349" t="str">
            <v xml:space="preserve">  Plat Bed Truck, Kapasitas  3 - 4 M3</v>
          </cell>
          <cell r="AJ349" t="str">
            <v>Jam</v>
          </cell>
        </row>
        <row r="351">
          <cell r="AG351" t="str">
            <v>9.6</v>
          </cell>
          <cell r="AI351" t="str">
            <v xml:space="preserve">  Water Tanker, Kapasitas 3000-4500 ltr</v>
          </cell>
          <cell r="AJ351" t="str">
            <v>Jam</v>
          </cell>
        </row>
        <row r="353">
          <cell r="AG353" t="str">
            <v>9.7</v>
          </cell>
          <cell r="AI353" t="str">
            <v xml:space="preserve">  Bulldozer, Kapasitas 100-150 HP</v>
          </cell>
          <cell r="AJ353" t="str">
            <v>Jam</v>
          </cell>
        </row>
        <row r="355">
          <cell r="AG355" t="str">
            <v>9.8</v>
          </cell>
          <cell r="AI355" t="str">
            <v xml:space="preserve">  Motor Greader, Kapasitas 75 - 100 HP</v>
          </cell>
          <cell r="AJ355" t="str">
            <v>Jam</v>
          </cell>
        </row>
        <row r="357">
          <cell r="AG357" t="str">
            <v>9.9</v>
          </cell>
          <cell r="AI357" t="str">
            <v xml:space="preserve">  Wheel Loader, Kapasitas 1,00 - 1,60 m3</v>
          </cell>
          <cell r="AJ357" t="str">
            <v>Jam</v>
          </cell>
        </row>
        <row r="359">
          <cell r="AG359" t="str">
            <v>9.10</v>
          </cell>
          <cell r="AI359" t="str">
            <v xml:space="preserve">  Track Loader, Kapasitas 75 - 100 HP</v>
          </cell>
          <cell r="AJ359" t="str">
            <v>Jam</v>
          </cell>
        </row>
        <row r="361">
          <cell r="AG361" t="str">
            <v>9.11</v>
          </cell>
          <cell r="AI361" t="str">
            <v xml:space="preserve">  Excavator, Kapasitas 80 - 140 HP</v>
          </cell>
          <cell r="AJ361" t="str">
            <v>Jam</v>
          </cell>
        </row>
        <row r="363">
          <cell r="AG363" t="str">
            <v>9.12</v>
          </cell>
          <cell r="AI363" t="str">
            <v xml:space="preserve">  Crane, Kapasitas 10 - 15 HP</v>
          </cell>
          <cell r="AJ363" t="str">
            <v>Jam</v>
          </cell>
        </row>
        <row r="365">
          <cell r="AG365" t="str">
            <v>9.13</v>
          </cell>
          <cell r="AI365" t="str">
            <v xml:space="preserve">  Steel Wheel Roller,  6 - 9 ton</v>
          </cell>
          <cell r="AJ365" t="str">
            <v>Jam</v>
          </cell>
        </row>
        <row r="367">
          <cell r="AG367" t="str">
            <v>9.14</v>
          </cell>
          <cell r="AI367" t="str">
            <v xml:space="preserve">  Vibratory Roller,  5 - 8 ton</v>
          </cell>
          <cell r="AJ367" t="str">
            <v>Jam</v>
          </cell>
        </row>
        <row r="369">
          <cell r="AG369" t="str">
            <v>9.15</v>
          </cell>
          <cell r="AI369" t="str">
            <v xml:space="preserve">  Vibratory Compactor, Kap. 1.5 - 3.0 HP </v>
          </cell>
          <cell r="AJ369" t="str">
            <v>Jam</v>
          </cell>
        </row>
        <row r="371">
          <cell r="AG371" t="str">
            <v>9.16</v>
          </cell>
          <cell r="AI371" t="str">
            <v xml:space="preserve">  Pneumatic Tyred Roller, Kap. 8 - 10 Ton</v>
          </cell>
          <cell r="AJ371" t="str">
            <v>Jam</v>
          </cell>
        </row>
        <row r="373">
          <cell r="AG373" t="str">
            <v>9.17</v>
          </cell>
          <cell r="AI373" t="str">
            <v xml:space="preserve">  Compressor, Kapasitas 4000-6500 l/jam</v>
          </cell>
          <cell r="AJ373" t="str">
            <v>Jam</v>
          </cell>
        </row>
        <row r="375">
          <cell r="AG375" t="str">
            <v>9.18</v>
          </cell>
          <cell r="AI375" t="str">
            <v xml:space="preserve">  Concrete Mixer, Kap. 0,3 - 0,6 m3</v>
          </cell>
          <cell r="AJ375" t="str">
            <v>Jam</v>
          </cell>
        </row>
        <row r="377">
          <cell r="AG377" t="str">
            <v>9.19</v>
          </cell>
          <cell r="AI377" t="str">
            <v xml:space="preserve">  Water Pump, Kap. 70 - 100 mm</v>
          </cell>
          <cell r="AJ377" t="str">
            <v>Jam</v>
          </cell>
        </row>
        <row r="385">
          <cell r="AI385" t="str">
            <v xml:space="preserve">  Sub Total Harga Bab. 9 ( Dipindahkan ke Rekapitulasi Daftar Kuantitas dan Harga )</v>
          </cell>
        </row>
        <row r="407">
          <cell r="AG407" t="str">
            <v>DAFTAR KUANTITAS DAN HARGA</v>
          </cell>
        </row>
        <row r="409">
          <cell r="AG409" t="str">
            <v>PENAWAR</v>
          </cell>
          <cell r="AI409" t="str">
            <v>CV. MANDIRI KARYA UTAMA</v>
          </cell>
        </row>
        <row r="410">
          <cell r="AG410" t="str">
            <v>PROYEK</v>
          </cell>
          <cell r="AI410" t="str">
            <v>PENINGKATAN JALAN DAN PENGGANTIAN JEMBATAN DPU CAB. VI ACEH BARAT</v>
          </cell>
        </row>
        <row r="411">
          <cell r="AG411" t="str">
            <v>PEKERJAAN</v>
          </cell>
          <cell r="AI411" t="str">
            <v>PENINGKATAN JALAN KUALA TUHA - LAMIE, KM. 45+000 s/d 47+000</v>
          </cell>
        </row>
        <row r="412">
          <cell r="AG412" t="str">
            <v>PROPINSI</v>
          </cell>
          <cell r="AI412" t="str">
            <v>DAERAH ISTIMEWA ACEH</v>
          </cell>
        </row>
        <row r="413">
          <cell r="AG413" t="str">
            <v>LOKASI</v>
          </cell>
          <cell r="AI413" t="str">
            <v>KABUPATEN ACEH BARAT</v>
          </cell>
        </row>
        <row r="414">
          <cell r="AG414" t="str">
            <v>TH. ANGG.</v>
          </cell>
          <cell r="AI414">
            <v>2000</v>
          </cell>
        </row>
        <row r="416">
          <cell r="AG416" t="str">
            <v>MATA</v>
          </cell>
          <cell r="AL416" t="str">
            <v>HARGA</v>
          </cell>
          <cell r="AM416" t="str">
            <v>JUMLAH</v>
          </cell>
        </row>
        <row r="417">
          <cell r="AG417" t="str">
            <v>PEMBA-</v>
          </cell>
          <cell r="AI417" t="str">
            <v>U R A I A N</v>
          </cell>
          <cell r="AJ417" t="str">
            <v>SATUAN</v>
          </cell>
          <cell r="AK417" t="str">
            <v>PERKIRAAN</v>
          </cell>
          <cell r="AL417" t="str">
            <v>SATUAN</v>
          </cell>
          <cell r="AM417" t="str">
            <v>HARGA-HARGA</v>
          </cell>
        </row>
        <row r="418">
          <cell r="AG418" t="str">
            <v>YARAN</v>
          </cell>
          <cell r="AK418" t="str">
            <v>KUANTITAS</v>
          </cell>
          <cell r="AL418" t="str">
            <v>( Rp.)</v>
          </cell>
          <cell r="AM418" t="str">
            <v>PENAWARAN (Rp)</v>
          </cell>
        </row>
        <row r="419">
          <cell r="AG419" t="str">
            <v>a</v>
          </cell>
          <cell r="AI419" t="str">
            <v>b</v>
          </cell>
          <cell r="AJ419" t="str">
            <v>c</v>
          </cell>
          <cell r="AK419" t="str">
            <v>d</v>
          </cell>
          <cell r="AL419" t="str">
            <v>e</v>
          </cell>
          <cell r="AM419" t="str">
            <v>f = (d x e)</v>
          </cell>
        </row>
        <row r="422">
          <cell r="AG422" t="str">
            <v>BAB. 10</v>
          </cell>
          <cell r="AI422" t="str">
            <v xml:space="preserve">  PEKERJAAN PEMELIHARAAN RUTIN</v>
          </cell>
        </row>
        <row r="424">
          <cell r="AG424" t="str">
            <v>10.1 (1)</v>
          </cell>
          <cell r="AI424" t="str">
            <v xml:space="preserve">  Pemeliharaan Rutin Perkerasan</v>
          </cell>
          <cell r="AJ424" t="str">
            <v>Ls</v>
          </cell>
        </row>
        <row r="426">
          <cell r="AG426" t="str">
            <v>10.1 (2)</v>
          </cell>
          <cell r="AI426" t="str">
            <v xml:space="preserve">  Pemeliharaan Rutin Bahu Jalan</v>
          </cell>
          <cell r="AJ426" t="str">
            <v>Ls</v>
          </cell>
        </row>
        <row r="428">
          <cell r="AG428" t="str">
            <v>10.1 (3)</v>
          </cell>
          <cell r="AI428" t="str">
            <v xml:space="preserve">  Pemeliharaan Rutin Selokan, Saluaran Air,</v>
          </cell>
          <cell r="AJ428" t="str">
            <v>Ls</v>
          </cell>
        </row>
        <row r="429">
          <cell r="AI429" t="str">
            <v xml:space="preserve">  Pemotongan dan Urugan</v>
          </cell>
        </row>
        <row r="431">
          <cell r="AG431" t="str">
            <v>10.1 (4)</v>
          </cell>
          <cell r="AI431" t="str">
            <v xml:space="preserve">  Pemeliharaan Rutin Perlengkapan Jalan</v>
          </cell>
          <cell r="AJ431" t="str">
            <v>Ls</v>
          </cell>
        </row>
        <row r="433">
          <cell r="AG433" t="str">
            <v>10.1 (5)</v>
          </cell>
          <cell r="AI433" t="str">
            <v xml:space="preserve">  Pemeliharaan Rutin Jembatan</v>
          </cell>
          <cell r="AJ433" t="str">
            <v>Ls</v>
          </cell>
        </row>
        <row r="437">
          <cell r="AI437" t="str">
            <v xml:space="preserve">  Sub Total Harga Bab. 10 ( Dipindahkan ke Rekapitulasi Daftar Kuantitas dan Harga )</v>
          </cell>
          <cell r="AM437">
            <v>0</v>
          </cell>
        </row>
        <row r="649">
          <cell r="AN649">
            <v>76</v>
          </cell>
          <cell r="AP649">
            <v>9</v>
          </cell>
          <cell r="AR649">
            <v>43</v>
          </cell>
          <cell r="AS649">
            <v>9</v>
          </cell>
          <cell r="AT649">
            <v>15</v>
          </cell>
        </row>
        <row r="703">
          <cell r="W703" t="str">
            <v>ANALISA HARGA SATUAN MATA PEMBAYARAN UTAMA</v>
          </cell>
        </row>
        <row r="705">
          <cell r="W705" t="str">
            <v>NAMA PENAWAR</v>
          </cell>
          <cell r="Z705" t="str">
            <v>CV. MANDIRI KARYA UTAMA</v>
          </cell>
        </row>
        <row r="706">
          <cell r="W706" t="str">
            <v>PROYEK</v>
          </cell>
          <cell r="Z706" t="str">
            <v>PENINGKATAN JALAN DAN PENGGANTIAN JEMBATAN DPU CAB. VI ACEH BARAT</v>
          </cell>
        </row>
        <row r="707">
          <cell r="W707" t="str">
            <v>NO. MATA PEMBAYARAN</v>
          </cell>
          <cell r="Z707" t="str">
            <v>6.1(1)</v>
          </cell>
        </row>
        <row r="708">
          <cell r="W708" t="str">
            <v>JENIS PEKERJAAN</v>
          </cell>
          <cell r="Z708" t="str">
            <v>PRIME COAT</v>
          </cell>
        </row>
        <row r="709">
          <cell r="W709" t="str">
            <v>SATUAN PEKERJAAN</v>
          </cell>
          <cell r="Z709" t="str">
            <v>LITER</v>
          </cell>
        </row>
        <row r="710">
          <cell r="W710" t="str">
            <v>PRODUKSI HARIAN/JAM</v>
          </cell>
        </row>
        <row r="712">
          <cell r="W712" t="str">
            <v>NO.</v>
          </cell>
          <cell r="X712" t="str">
            <v>U  R  A  I  A  N</v>
          </cell>
          <cell r="AA712" t="str">
            <v>SATUAN</v>
          </cell>
          <cell r="AB712" t="str">
            <v>KUANTITAS</v>
          </cell>
          <cell r="AC712" t="str">
            <v>HARGA SATUAN</v>
          </cell>
          <cell r="AD712" t="str">
            <v>JUMLAH HARGA</v>
          </cell>
        </row>
        <row r="713">
          <cell r="AC713" t="str">
            <v>(Rp.)</v>
          </cell>
          <cell r="AD713" t="str">
            <v>(Rp.)</v>
          </cell>
        </row>
        <row r="716">
          <cell r="W716" t="str">
            <v xml:space="preserve">A. </v>
          </cell>
          <cell r="X716" t="str">
            <v xml:space="preserve">  TENAGA KERJA</v>
          </cell>
        </row>
        <row r="717">
          <cell r="W717" t="str">
            <v>1.</v>
          </cell>
          <cell r="X717" t="str">
            <v xml:space="preserve">  Pekerja</v>
          </cell>
          <cell r="AA717" t="str">
            <v>Jam</v>
          </cell>
          <cell r="AB717">
            <v>4.3029259896729774E-2</v>
          </cell>
          <cell r="AC717">
            <v>1700</v>
          </cell>
          <cell r="AD717">
            <v>73.150000000000006</v>
          </cell>
        </row>
        <row r="718">
          <cell r="W718" t="str">
            <v>2.</v>
          </cell>
          <cell r="X718" t="str">
            <v xml:space="preserve">  Mandor</v>
          </cell>
          <cell r="AA718" t="str">
            <v>Jam</v>
          </cell>
          <cell r="AB718">
            <v>4.3029259896729772E-3</v>
          </cell>
          <cell r="AC718">
            <v>1900</v>
          </cell>
          <cell r="AD718">
            <v>8.18</v>
          </cell>
        </row>
        <row r="719">
          <cell r="X719" t="str">
            <v/>
          </cell>
        </row>
        <row r="722">
          <cell r="W722" t="str">
            <v>B.</v>
          </cell>
          <cell r="X722" t="str">
            <v xml:space="preserve">  B A H A N</v>
          </cell>
        </row>
        <row r="723">
          <cell r="W723" t="str">
            <v>1.</v>
          </cell>
          <cell r="X723" t="str">
            <v xml:space="preserve">  Aspal</v>
          </cell>
          <cell r="AA723" t="str">
            <v>kg</v>
          </cell>
          <cell r="AB723">
            <v>0.64200000000000002</v>
          </cell>
          <cell r="AC723">
            <v>2375</v>
          </cell>
          <cell r="AD723">
            <v>1524.75</v>
          </cell>
        </row>
        <row r="724">
          <cell r="W724" t="str">
            <v>2.</v>
          </cell>
          <cell r="X724" t="str">
            <v xml:space="preserve">  Kerosene</v>
          </cell>
          <cell r="AA724" t="str">
            <v>liter</v>
          </cell>
          <cell r="AB724">
            <v>0.48899999999999999</v>
          </cell>
          <cell r="AC724">
            <v>400</v>
          </cell>
          <cell r="AD724">
            <v>195.6</v>
          </cell>
        </row>
        <row r="730">
          <cell r="W730" t="str">
            <v>C.</v>
          </cell>
          <cell r="X730" t="str">
            <v xml:space="preserve">  PERALATAN</v>
          </cell>
        </row>
        <row r="731">
          <cell r="W731" t="str">
            <v>1.</v>
          </cell>
          <cell r="X731" t="str">
            <v xml:space="preserve">  Asphalt Sprayer</v>
          </cell>
          <cell r="AA731" t="str">
            <v>Jam</v>
          </cell>
          <cell r="AB731">
            <v>4.3029259896729772E-3</v>
          </cell>
          <cell r="AC731">
            <v>30795.644777777779</v>
          </cell>
          <cell r="AD731">
            <v>132.51</v>
          </cell>
        </row>
        <row r="732">
          <cell r="W732" t="str">
            <v>2.</v>
          </cell>
          <cell r="X732" t="str">
            <v xml:space="preserve">  Air Compressor</v>
          </cell>
          <cell r="AA732" t="str">
            <v>Jam</v>
          </cell>
          <cell r="AB732">
            <v>4.0160642570281121E-3</v>
          </cell>
          <cell r="AC732">
            <v>27488.716138915555</v>
          </cell>
          <cell r="AD732">
            <v>110.4</v>
          </cell>
        </row>
        <row r="733">
          <cell r="W733" t="str">
            <v>3.</v>
          </cell>
          <cell r="X733" t="str">
            <v xml:space="preserve">  Pick Up</v>
          </cell>
          <cell r="AA733" t="str">
            <v>Jam</v>
          </cell>
          <cell r="AB733">
            <v>4.0000000000000002E-4</v>
          </cell>
          <cell r="AC733">
            <v>41722.179083333336</v>
          </cell>
          <cell r="AD733">
            <v>16.690000000000001</v>
          </cell>
        </row>
        <row r="738">
          <cell r="W738" t="str">
            <v>D.</v>
          </cell>
          <cell r="X738" t="str">
            <v xml:space="preserve">  Jumlah ( A + B + C )</v>
          </cell>
          <cell r="AD738">
            <v>2061.2799999999997</v>
          </cell>
        </row>
        <row r="739">
          <cell r="W739" t="str">
            <v>E.</v>
          </cell>
          <cell r="X739" t="str">
            <v xml:space="preserve">  Biaya Umum dan Keuntungan = ( 10 % x D )</v>
          </cell>
          <cell r="AD739">
            <v>206.13</v>
          </cell>
        </row>
        <row r="740">
          <cell r="W740" t="str">
            <v>F.</v>
          </cell>
          <cell r="X740" t="str">
            <v xml:space="preserve">  Harga Satuan ( D + E )</v>
          </cell>
          <cell r="AD740">
            <v>2267.41</v>
          </cell>
        </row>
        <row r="741">
          <cell r="W741" t="str">
            <v>G.</v>
          </cell>
          <cell r="X741" t="str">
            <v xml:space="preserve">  DIBULATKAN</v>
          </cell>
          <cell r="AD741">
            <v>2267</v>
          </cell>
        </row>
        <row r="743">
          <cell r="W743" t="str">
            <v>Catatan :</v>
          </cell>
        </row>
        <row r="744">
          <cell r="W744" t="str">
            <v>-</v>
          </cell>
        </row>
        <row r="746">
          <cell r="W746" t="str">
            <v>-</v>
          </cell>
        </row>
        <row r="748">
          <cell r="W748" t="str">
            <v>-</v>
          </cell>
        </row>
        <row r="749">
          <cell r="W749" t="str">
            <v>-</v>
          </cell>
        </row>
        <row r="751">
          <cell r="W751" t="str">
            <v>-</v>
          </cell>
        </row>
        <row r="753">
          <cell r="W753" t="str">
            <v>-</v>
          </cell>
        </row>
        <row r="756">
          <cell r="W756" t="str">
            <v>-</v>
          </cell>
        </row>
        <row r="760">
          <cell r="AC760" t="str">
            <v>ACEH BESAR,   22  AGUSTUS  2000</v>
          </cell>
        </row>
        <row r="761">
          <cell r="AC761" t="str">
            <v>CV. MANDIRI KARYA UTAMA</v>
          </cell>
        </row>
        <row r="857">
          <cell r="W857" t="str">
            <v>ANALISA HARGA SATUAN MATA PEMBAYARAN UTAMA</v>
          </cell>
        </row>
        <row r="859">
          <cell r="W859" t="str">
            <v>NAMA PENAWAR</v>
          </cell>
          <cell r="Y859" t="str">
            <v>:</v>
          </cell>
          <cell r="Z859" t="str">
            <v>CV. MANDIRI KARYA UTAMA</v>
          </cell>
        </row>
        <row r="860">
          <cell r="W860" t="str">
            <v>PROYEK</v>
          </cell>
          <cell r="Y860" t="str">
            <v>:</v>
          </cell>
          <cell r="Z860" t="str">
            <v>PENINGKATAN JALAN DAN PENGGANTIAN JEMBATAN DPU CAB. VI ACEH BARAT</v>
          </cell>
        </row>
        <row r="861">
          <cell r="W861" t="str">
            <v>NO. MATA PEMBAYARAN</v>
          </cell>
          <cell r="Y861" t="str">
            <v>:</v>
          </cell>
          <cell r="Z861" t="str">
            <v>6.3(5)</v>
          </cell>
        </row>
        <row r="862">
          <cell r="W862" t="str">
            <v>JENIS PEKERJAAN</v>
          </cell>
          <cell r="Y862" t="str">
            <v>:</v>
          </cell>
          <cell r="Z862" t="str">
            <v>ASPHALT TREATED BASE (ATB)</v>
          </cell>
        </row>
        <row r="863">
          <cell r="W863" t="str">
            <v>SATUAN PEKERJAAN</v>
          </cell>
          <cell r="Y863" t="str">
            <v>:</v>
          </cell>
          <cell r="Z863" t="str">
            <v>m3</v>
          </cell>
        </row>
        <row r="864">
          <cell r="W864" t="str">
            <v>PRODUKSI HARIAN/JAM</v>
          </cell>
          <cell r="Y864" t="str">
            <v>:</v>
          </cell>
        </row>
        <row r="866">
          <cell r="W866" t="str">
            <v>NO.</v>
          </cell>
          <cell r="X866" t="str">
            <v>U  R  A  I  A  N</v>
          </cell>
          <cell r="AA866" t="str">
            <v>SATUAN</v>
          </cell>
          <cell r="AB866" t="str">
            <v>KUANTITAS</v>
          </cell>
          <cell r="AC866" t="str">
            <v>HARGA SATUAN</v>
          </cell>
          <cell r="AD866" t="str">
            <v>JUMLAH HARGA</v>
          </cell>
        </row>
        <row r="867">
          <cell r="AC867" t="str">
            <v>(Rp.)</v>
          </cell>
          <cell r="AD867" t="str">
            <v>(Rp.)</v>
          </cell>
        </row>
        <row r="869">
          <cell r="W869" t="str">
            <v xml:space="preserve">A. </v>
          </cell>
          <cell r="X869" t="str">
            <v xml:space="preserve">  TENAGA KERJA</v>
          </cell>
        </row>
        <row r="870">
          <cell r="W870" t="str">
            <v>1.</v>
          </cell>
          <cell r="X870" t="str">
            <v xml:space="preserve">  Pekerja</v>
          </cell>
          <cell r="AA870" t="str">
            <v>Jam</v>
          </cell>
          <cell r="AB870">
            <v>0.35714285714285715</v>
          </cell>
          <cell r="AC870">
            <v>1700</v>
          </cell>
          <cell r="AD870">
            <v>607.14</v>
          </cell>
        </row>
        <row r="871">
          <cell r="W871" t="str">
            <v>2.</v>
          </cell>
          <cell r="X871" t="str">
            <v xml:space="preserve">  Mandor</v>
          </cell>
          <cell r="AA871" t="str">
            <v>Jam</v>
          </cell>
          <cell r="AB871">
            <v>7.1428571428571425E-2</v>
          </cell>
          <cell r="AC871">
            <v>1900</v>
          </cell>
          <cell r="AD871">
            <v>135.71</v>
          </cell>
        </row>
        <row r="873">
          <cell r="X873" t="str">
            <v/>
          </cell>
        </row>
        <row r="875">
          <cell r="W875" t="str">
            <v>B.</v>
          </cell>
          <cell r="X875" t="str">
            <v xml:space="preserve">  B A H A N</v>
          </cell>
        </row>
        <row r="876">
          <cell r="W876" t="str">
            <v>1.</v>
          </cell>
          <cell r="X876" t="str">
            <v xml:space="preserve">  Agregat Kasar</v>
          </cell>
          <cell r="AA876" t="str">
            <v>m3</v>
          </cell>
          <cell r="AB876">
            <v>0.70299999999999996</v>
          </cell>
          <cell r="AC876">
            <v>50000</v>
          </cell>
          <cell r="AD876">
            <v>35150</v>
          </cell>
        </row>
        <row r="877">
          <cell r="W877" t="str">
            <v>2.</v>
          </cell>
          <cell r="X877" t="str">
            <v xml:space="preserve">  Agregat Halus</v>
          </cell>
          <cell r="AA877" t="str">
            <v>m3</v>
          </cell>
          <cell r="AB877">
            <v>0.53400000000000003</v>
          </cell>
          <cell r="AC877">
            <v>36000</v>
          </cell>
          <cell r="AD877">
            <v>19224</v>
          </cell>
        </row>
        <row r="878">
          <cell r="W878" t="str">
            <v>3.</v>
          </cell>
          <cell r="X878" t="str">
            <v xml:space="preserve">  Filler</v>
          </cell>
          <cell r="AA878" t="str">
            <v>kg</v>
          </cell>
          <cell r="AB878">
            <v>139.19999999999999</v>
          </cell>
          <cell r="AC878">
            <v>350</v>
          </cell>
          <cell r="AD878">
            <v>48720</v>
          </cell>
        </row>
        <row r="879">
          <cell r="W879" t="str">
            <v>4.</v>
          </cell>
          <cell r="X879" t="str">
            <v xml:space="preserve">  Aspal</v>
          </cell>
          <cell r="AA879" t="str">
            <v>kg</v>
          </cell>
          <cell r="AB879">
            <v>157</v>
          </cell>
          <cell r="AC879">
            <v>2375</v>
          </cell>
          <cell r="AD879">
            <v>372875</v>
          </cell>
        </row>
        <row r="882">
          <cell r="W882" t="str">
            <v>C.</v>
          </cell>
          <cell r="X882" t="str">
            <v xml:space="preserve">  PERALATAN</v>
          </cell>
        </row>
        <row r="883">
          <cell r="W883" t="str">
            <v>1.</v>
          </cell>
          <cell r="X883" t="str">
            <v xml:space="preserve">  Wheel Loader</v>
          </cell>
          <cell r="AA883" t="str">
            <v>Jam</v>
          </cell>
          <cell r="AB883">
            <v>2.2445874528905448E-2</v>
          </cell>
          <cell r="AC883">
            <v>61961.891192153329</v>
          </cell>
          <cell r="AD883">
            <v>1390.79</v>
          </cell>
        </row>
        <row r="884">
          <cell r="W884" t="str">
            <v>2.</v>
          </cell>
          <cell r="X884" t="str">
            <v xml:space="preserve">  Asphalt Mixing Plant</v>
          </cell>
          <cell r="AA884" t="str">
            <v>Jam</v>
          </cell>
          <cell r="AB884">
            <v>3.5714285714285712E-2</v>
          </cell>
          <cell r="AC884">
            <v>511690.04100000003</v>
          </cell>
          <cell r="AD884">
            <v>18274.64</v>
          </cell>
        </row>
        <row r="885">
          <cell r="W885" t="str">
            <v>3.</v>
          </cell>
          <cell r="X885" t="str">
            <v xml:space="preserve">  Dump Truck</v>
          </cell>
          <cell r="AA885" t="str">
            <v>Jam</v>
          </cell>
          <cell r="AB885">
            <v>1.19628125</v>
          </cell>
          <cell r="AC885">
            <v>41722.179083333336</v>
          </cell>
          <cell r="AD885">
            <v>49911.46</v>
          </cell>
        </row>
        <row r="886">
          <cell r="W886" t="str">
            <v>4.</v>
          </cell>
          <cell r="X886" t="str">
            <v xml:space="preserve">  Asphalt Finisher</v>
          </cell>
          <cell r="AA886" t="str">
            <v>Jam</v>
          </cell>
          <cell r="AB886">
            <v>9.0361454819278014E-2</v>
          </cell>
          <cell r="AC886">
            <v>62576.209076850006</v>
          </cell>
          <cell r="AD886">
            <v>5654.48</v>
          </cell>
        </row>
        <row r="887">
          <cell r="W887" t="str">
            <v>5.</v>
          </cell>
          <cell r="X887" t="str">
            <v xml:space="preserve">  Tandem Roller</v>
          </cell>
          <cell r="AA887" t="str">
            <v>Jam</v>
          </cell>
          <cell r="AB887">
            <v>2.5100401606425699E-2</v>
          </cell>
          <cell r="AC887">
            <v>24118.531999999999</v>
          </cell>
          <cell r="AD887">
            <v>605.38</v>
          </cell>
        </row>
        <row r="888">
          <cell r="W888" t="str">
            <v>6.</v>
          </cell>
          <cell r="X888" t="str">
            <v xml:space="preserve">  Tyred Roller</v>
          </cell>
          <cell r="AA888" t="str">
            <v>Jam</v>
          </cell>
          <cell r="AB888">
            <v>3.543586109142452E-2</v>
          </cell>
          <cell r="AC888">
            <v>33940.980355555555</v>
          </cell>
          <cell r="AD888">
            <v>1202.73</v>
          </cell>
        </row>
        <row r="889">
          <cell r="W889" t="str">
            <v>7.</v>
          </cell>
          <cell r="X889" t="str">
            <v xml:space="preserve">  Alat Bantu</v>
          </cell>
          <cell r="AA889" t="str">
            <v>Jam</v>
          </cell>
          <cell r="AB889">
            <v>1</v>
          </cell>
          <cell r="AC889">
            <v>1000</v>
          </cell>
          <cell r="AD889">
            <v>1000</v>
          </cell>
        </row>
        <row r="892">
          <cell r="W892" t="str">
            <v>D.</v>
          </cell>
          <cell r="X892" t="str">
            <v xml:space="preserve">  Jumlah ( A + B + C )</v>
          </cell>
          <cell r="AD892">
            <v>554751.32999999996</v>
          </cell>
        </row>
        <row r="893">
          <cell r="W893" t="str">
            <v>E.</v>
          </cell>
          <cell r="X893" t="str">
            <v xml:space="preserve">  Biaya Umum dan Keuntungan = ( 10 % x D )</v>
          </cell>
          <cell r="AD893">
            <v>55475.13</v>
          </cell>
        </row>
        <row r="894">
          <cell r="W894" t="str">
            <v>F.</v>
          </cell>
          <cell r="X894" t="str">
            <v xml:space="preserve">  Harga Satuan ( D + E )</v>
          </cell>
          <cell r="AD894">
            <v>610226.46</v>
          </cell>
        </row>
        <row r="895">
          <cell r="W895" t="str">
            <v>G.</v>
          </cell>
          <cell r="X895" t="str">
            <v xml:space="preserve">  DIBULATKAN</v>
          </cell>
          <cell r="AD895">
            <v>610226</v>
          </cell>
        </row>
        <row r="897">
          <cell r="W897" t="str">
            <v>Catatan :</v>
          </cell>
        </row>
        <row r="898">
          <cell r="W898" t="str">
            <v>-</v>
          </cell>
        </row>
        <row r="900">
          <cell r="W900" t="str">
            <v>-</v>
          </cell>
        </row>
        <row r="902">
          <cell r="W902" t="str">
            <v>-</v>
          </cell>
        </row>
        <row r="903">
          <cell r="W903" t="str">
            <v>-</v>
          </cell>
        </row>
        <row r="905">
          <cell r="W905" t="str">
            <v>-</v>
          </cell>
        </row>
        <row r="907">
          <cell r="W907" t="str">
            <v>-</v>
          </cell>
        </row>
        <row r="910">
          <cell r="W910" t="str">
            <v>-</v>
          </cell>
        </row>
        <row r="914">
          <cell r="AC914" t="str">
            <v>ACEH BESAR,   22  AGUSTUS  2000</v>
          </cell>
        </row>
        <row r="915">
          <cell r="AC915" t="str">
            <v>CV. MANDIRI KARYA UTAMA</v>
          </cell>
        </row>
        <row r="937">
          <cell r="W937" t="str">
            <v>ANALISA HARGA SATUAN MATA PEMBAYARAN UTAMA</v>
          </cell>
        </row>
        <row r="939">
          <cell r="W939" t="str">
            <v>NAMA PENAWAR</v>
          </cell>
          <cell r="Y939" t="str">
            <v>:</v>
          </cell>
          <cell r="Z939" t="str">
            <v>CV. MANDIRI KARYA UTAMA</v>
          </cell>
        </row>
        <row r="940">
          <cell r="W940" t="str">
            <v>PROYEK</v>
          </cell>
          <cell r="Y940" t="str">
            <v>:</v>
          </cell>
          <cell r="Z940" t="str">
            <v>PENINGKATAN JALAN DAN PENGGANTIAN JEMBATAN DPU CAB. VI ACEH BARAT</v>
          </cell>
        </row>
        <row r="941">
          <cell r="W941" t="str">
            <v>NO. MATA PEMBAYARAN</v>
          </cell>
          <cell r="Y941" t="str">
            <v>:</v>
          </cell>
          <cell r="Z941" t="str">
            <v>6.3 (4)</v>
          </cell>
        </row>
        <row r="942">
          <cell r="W942" t="str">
            <v>JENIS PEKERJAAN</v>
          </cell>
          <cell r="Y942" t="str">
            <v>:</v>
          </cell>
          <cell r="Z942" t="str">
            <v>Lapis Permukaan : AC</v>
          </cell>
        </row>
        <row r="943">
          <cell r="W943" t="str">
            <v>SATUAN PEKERJAAN</v>
          </cell>
          <cell r="Y943" t="str">
            <v>:</v>
          </cell>
          <cell r="Z943" t="str">
            <v>m2</v>
          </cell>
        </row>
        <row r="944">
          <cell r="W944" t="str">
            <v>PRODUKSI HARIAN/JAM</v>
          </cell>
          <cell r="Y944" t="str">
            <v>:</v>
          </cell>
        </row>
        <row r="946">
          <cell r="W946" t="str">
            <v>NO.</v>
          </cell>
          <cell r="X946" t="str">
            <v>U  R  A  I  A  N</v>
          </cell>
          <cell r="AA946" t="str">
            <v>SATUAN</v>
          </cell>
          <cell r="AB946" t="str">
            <v>KUANTITAS</v>
          </cell>
          <cell r="AC946" t="str">
            <v>HARGA SATUAN</v>
          </cell>
          <cell r="AD946" t="str">
            <v>JUMLAH HARGA</v>
          </cell>
        </row>
        <row r="947">
          <cell r="AC947" t="str">
            <v>(Rp.)</v>
          </cell>
          <cell r="AD947" t="str">
            <v>(Rp.)</v>
          </cell>
        </row>
        <row r="949">
          <cell r="W949" t="str">
            <v xml:space="preserve">A. </v>
          </cell>
          <cell r="X949" t="str">
            <v xml:space="preserve">  TENAGA KERJA</v>
          </cell>
        </row>
        <row r="950">
          <cell r="W950" t="str">
            <v>1.</v>
          </cell>
          <cell r="X950" t="str">
            <v xml:space="preserve">  Pekerja</v>
          </cell>
          <cell r="AA950" t="str">
            <v>Jam</v>
          </cell>
          <cell r="AB950">
            <v>3.8300000000000001E-2</v>
          </cell>
          <cell r="AC950">
            <v>1700</v>
          </cell>
          <cell r="AD950">
            <v>65.11</v>
          </cell>
        </row>
        <row r="951">
          <cell r="W951" t="str">
            <v>2.</v>
          </cell>
          <cell r="X951" t="str">
            <v xml:space="preserve">  Mandor</v>
          </cell>
          <cell r="AA951" t="str">
            <v>Jam</v>
          </cell>
          <cell r="AB951">
            <v>3.8E-3</v>
          </cell>
          <cell r="AC951">
            <v>1900</v>
          </cell>
          <cell r="AD951">
            <v>7.22</v>
          </cell>
        </row>
        <row r="953">
          <cell r="X953" t="str">
            <v/>
          </cell>
        </row>
        <row r="955">
          <cell r="W955" t="str">
            <v>B.</v>
          </cell>
          <cell r="X955" t="str">
            <v xml:space="preserve">  B A H A N</v>
          </cell>
        </row>
        <row r="956">
          <cell r="W956" t="str">
            <v>1.</v>
          </cell>
          <cell r="X956" t="str">
            <v xml:space="preserve">  Agregat Kasar</v>
          </cell>
          <cell r="AA956" t="str">
            <v>m3</v>
          </cell>
          <cell r="AB956">
            <v>3.3600000000000005E-2</v>
          </cell>
          <cell r="AC956">
            <v>50000</v>
          </cell>
          <cell r="AD956">
            <v>1680</v>
          </cell>
        </row>
        <row r="957">
          <cell r="W957" t="str">
            <v>2.</v>
          </cell>
          <cell r="X957" t="str">
            <v xml:space="preserve">  Agregat Halus</v>
          </cell>
          <cell r="AA957" t="str">
            <v>m3</v>
          </cell>
          <cell r="AB957">
            <v>1.49E-2</v>
          </cell>
          <cell r="AC957">
            <v>36000</v>
          </cell>
          <cell r="AD957">
            <v>536.4</v>
          </cell>
        </row>
        <row r="958">
          <cell r="W958" t="str">
            <v>3.</v>
          </cell>
          <cell r="X958" t="str">
            <v xml:space="preserve">  Filler</v>
          </cell>
          <cell r="AA958" t="str">
            <v>kg</v>
          </cell>
          <cell r="AB958">
            <v>4.8014999999999999</v>
          </cell>
          <cell r="AC958">
            <v>350</v>
          </cell>
          <cell r="AD958">
            <v>1680.53</v>
          </cell>
        </row>
        <row r="959">
          <cell r="W959" t="str">
            <v>4.</v>
          </cell>
          <cell r="X959" t="str">
            <v xml:space="preserve">  Aspal</v>
          </cell>
          <cell r="AA959" t="str">
            <v>kg</v>
          </cell>
          <cell r="AB959">
            <v>6.6150000000000002</v>
          </cell>
          <cell r="AC959">
            <v>2375</v>
          </cell>
          <cell r="AD959">
            <v>15710.63</v>
          </cell>
        </row>
        <row r="962">
          <cell r="W962" t="str">
            <v>C.</v>
          </cell>
          <cell r="X962" t="str">
            <v xml:space="preserve">  PERALATAN</v>
          </cell>
        </row>
        <row r="963">
          <cell r="W963" t="str">
            <v>1.</v>
          </cell>
          <cell r="X963" t="str">
            <v xml:space="preserve">  Wheel Loader</v>
          </cell>
          <cell r="AA963" t="str">
            <v>Jam</v>
          </cell>
          <cell r="AB963">
            <v>1E-3</v>
          </cell>
          <cell r="AC963">
            <v>61961.891192153329</v>
          </cell>
          <cell r="AD963">
            <v>61.96</v>
          </cell>
        </row>
        <row r="964">
          <cell r="W964" t="str">
            <v>2.</v>
          </cell>
          <cell r="X964" t="str">
            <v xml:space="preserve">  Asphalt Mixing Plant</v>
          </cell>
          <cell r="AA964" t="str">
            <v>Jam</v>
          </cell>
          <cell r="AB964">
            <v>1.5E-3</v>
          </cell>
          <cell r="AC964">
            <v>511690.04100000003</v>
          </cell>
          <cell r="AD964">
            <v>767.54</v>
          </cell>
        </row>
        <row r="965">
          <cell r="W965" t="str">
            <v>3.</v>
          </cell>
          <cell r="X965" t="str">
            <v xml:space="preserve">  Genset</v>
          </cell>
          <cell r="AA965" t="str">
            <v>Jam</v>
          </cell>
          <cell r="AB965">
            <v>1E-3</v>
          </cell>
          <cell r="AC965">
            <v>63202.772222222222</v>
          </cell>
          <cell r="AD965">
            <v>63.2</v>
          </cell>
        </row>
        <row r="966">
          <cell r="W966" t="str">
            <v>4.</v>
          </cell>
          <cell r="X966" t="str">
            <v xml:space="preserve">  Dump Truck</v>
          </cell>
          <cell r="AA966" t="str">
            <v>Jam</v>
          </cell>
          <cell r="AB966">
            <v>1.2200000000000001E-2</v>
          </cell>
          <cell r="AC966">
            <v>41722.179083333336</v>
          </cell>
          <cell r="AD966">
            <v>509.01</v>
          </cell>
        </row>
        <row r="967">
          <cell r="W967" t="str">
            <v>5.</v>
          </cell>
          <cell r="X967" t="str">
            <v xml:space="preserve">  Asphalt Finisher</v>
          </cell>
          <cell r="AA967" t="str">
            <v>Jam</v>
          </cell>
          <cell r="AB967">
            <v>2.4000000000000002E-3</v>
          </cell>
          <cell r="AC967">
            <v>62576.209076850006</v>
          </cell>
          <cell r="AD967">
            <v>150.18</v>
          </cell>
        </row>
        <row r="968">
          <cell r="W968" t="str">
            <v>6.</v>
          </cell>
          <cell r="X968" t="str">
            <v xml:space="preserve">  Tandem Roller</v>
          </cell>
          <cell r="AA968" t="str">
            <v>Jam</v>
          </cell>
          <cell r="AB968">
            <v>1E-3</v>
          </cell>
          <cell r="AC968">
            <v>24118.531999999999</v>
          </cell>
          <cell r="AD968">
            <v>24.12</v>
          </cell>
        </row>
        <row r="969">
          <cell r="W969" t="str">
            <v>7.</v>
          </cell>
          <cell r="X969" t="str">
            <v xml:space="preserve">  Pneumatic Tyred Roller</v>
          </cell>
          <cell r="AA969" t="str">
            <v>Jam</v>
          </cell>
          <cell r="AB969">
            <v>1E-3</v>
          </cell>
          <cell r="AC969">
            <v>33940.980355555555</v>
          </cell>
          <cell r="AD969">
            <v>33.94</v>
          </cell>
        </row>
        <row r="970">
          <cell r="W970" t="str">
            <v>8.</v>
          </cell>
          <cell r="X970" t="str">
            <v xml:space="preserve">  Alat Bantu</v>
          </cell>
          <cell r="AA970" t="str">
            <v>Jam</v>
          </cell>
          <cell r="AB970">
            <v>1</v>
          </cell>
          <cell r="AC970">
            <v>100</v>
          </cell>
          <cell r="AD970">
            <v>100</v>
          </cell>
        </row>
        <row r="972">
          <cell r="W972" t="str">
            <v>D.</v>
          </cell>
          <cell r="X972" t="str">
            <v xml:space="preserve">  Jumlah ( A + B + C )</v>
          </cell>
          <cell r="AD972">
            <v>21389.839999999997</v>
          </cell>
        </row>
        <row r="973">
          <cell r="W973" t="str">
            <v>E.</v>
          </cell>
          <cell r="X973" t="str">
            <v xml:space="preserve">  Biaya Umum dan Keuntungan = ( 10 % x D )</v>
          </cell>
          <cell r="AD973">
            <v>2138.98</v>
          </cell>
        </row>
        <row r="974">
          <cell r="W974" t="str">
            <v>F.</v>
          </cell>
          <cell r="X974" t="str">
            <v xml:space="preserve">  Harga Satuan ( D + E )</v>
          </cell>
          <cell r="AD974">
            <v>23528.819999999996</v>
          </cell>
        </row>
        <row r="975">
          <cell r="W975" t="str">
            <v>G.</v>
          </cell>
          <cell r="X975" t="str">
            <v xml:space="preserve">  D i b u l a t k a n</v>
          </cell>
          <cell r="AD975">
            <v>23529</v>
          </cell>
        </row>
        <row r="977">
          <cell r="W977" t="str">
            <v>Catatan :</v>
          </cell>
        </row>
        <row r="978">
          <cell r="W978" t="str">
            <v>-</v>
          </cell>
          <cell r="X978" t="str">
            <v>|Satuan dapat berdasarkan atas jam operasi untuk tenaga kerja dan peralatan, volume dan / atau</v>
          </cell>
        </row>
        <row r="979">
          <cell r="X979" t="str">
            <v>|ukuran berat untuk bahan-bahan.</v>
          </cell>
        </row>
        <row r="980">
          <cell r="W980" t="str">
            <v>-</v>
          </cell>
          <cell r="X980" t="str">
            <v>|Kuantitas satuan adalah kuantitas setiap komponen untuk menyelesaikan atau satuan pekerjaan</v>
          </cell>
        </row>
        <row r="981">
          <cell r="X981" t="str">
            <v>|dari nomor mata pembayaran.</v>
          </cell>
        </row>
        <row r="982">
          <cell r="W982" t="str">
            <v>-</v>
          </cell>
          <cell r="X982" t="str">
            <v>|Biaya Satuan sudah termasuk pengeluaran untuk seluruh pajak yang berkaitan (tetapi tidak termasuk</v>
          </cell>
        </row>
        <row r="983">
          <cell r="X983" t="str">
            <v>|PPN yang dibayarkan dari Kontrak) dan biaya-biaya lainnya.</v>
          </cell>
        </row>
        <row r="984">
          <cell r="W984" t="str">
            <v>-</v>
          </cell>
          <cell r="X984" t="str">
            <v>|Harga Satuan yang diajukan Peserta Lelang harus mencakup seluruh tambahan tenaga kerja,</v>
          </cell>
        </row>
        <row r="985">
          <cell r="X985" t="str">
            <v>|bahan, peralatan atau kerugian yang mungkin diperlukan untuk menyelesaikan pekerjaan sesuai</v>
          </cell>
        </row>
        <row r="986">
          <cell r="X986" t="str">
            <v>|dengan Spesifikasi dan Gambar.</v>
          </cell>
        </row>
        <row r="987">
          <cell r="W987" t="str">
            <v>-</v>
          </cell>
          <cell r="X987" t="str">
            <v>|Koefisien bahan tidak boleh diubah.</v>
          </cell>
        </row>
        <row r="988">
          <cell r="W988" t="str">
            <v>-</v>
          </cell>
          <cell r="X988" t="str">
            <v>|Jenis tenaga kerja dan peralatan dapat disesuaikan dengan Metode Pelaksanaan yang digunakan.</v>
          </cell>
        </row>
        <row r="991">
          <cell r="AC991">
            <v>0</v>
          </cell>
        </row>
        <row r="992">
          <cell r="AC992">
            <v>0</v>
          </cell>
        </row>
        <row r="1103">
          <cell r="X1103" t="str">
            <v xml:space="preserve">  Motor Grader</v>
          </cell>
          <cell r="AA1103" t="str">
            <v>Jam</v>
          </cell>
          <cell r="AB1103">
            <v>42</v>
          </cell>
          <cell r="AC1103">
            <v>70925.908490275557</v>
          </cell>
          <cell r="AD1103">
            <v>2978888.16</v>
          </cell>
        </row>
        <row r="1104">
          <cell r="X1104" t="str">
            <v xml:space="preserve">  Dump Truck</v>
          </cell>
          <cell r="AA1104" t="str">
            <v>Jam</v>
          </cell>
          <cell r="AB1104">
            <v>21</v>
          </cell>
          <cell r="AC1104">
            <v>41722.179083333336</v>
          </cell>
          <cell r="AD1104">
            <v>876165.76</v>
          </cell>
        </row>
        <row r="1107">
          <cell r="W1107" t="str">
            <v>A.</v>
          </cell>
          <cell r="X1107" t="str">
            <v xml:space="preserve">  JUMLAH ( I + II + III )</v>
          </cell>
          <cell r="AD1107">
            <v>8185053.9199999999</v>
          </cell>
        </row>
        <row r="1108">
          <cell r="W1108" t="str">
            <v>B.</v>
          </cell>
          <cell r="X1108" t="str">
            <v xml:space="preserve">  BIAYA UMUM DAN KEUNTUNGAN = ( 10 % x A )</v>
          </cell>
          <cell r="AD1108">
            <v>818505.39199999999</v>
          </cell>
        </row>
        <row r="1109">
          <cell r="W1109" t="str">
            <v>C.</v>
          </cell>
          <cell r="X1109" t="str">
            <v xml:space="preserve">  HARGA LUMPSUM TOTAL = ( A + B )</v>
          </cell>
          <cell r="AD1109">
            <v>9003559.311999999</v>
          </cell>
        </row>
        <row r="1110">
          <cell r="W1110" t="str">
            <v>D.</v>
          </cell>
          <cell r="X1110" t="str">
            <v xml:space="preserve">  HARGA LUMPSUM/BULAN UNTUK 3 BULAN PERTAMA = C / 8</v>
          </cell>
          <cell r="AD1110">
            <v>1125444.9139999999</v>
          </cell>
        </row>
        <row r="1111">
          <cell r="W1111" t="str">
            <v>E.</v>
          </cell>
          <cell r="X1111" t="str">
            <v xml:space="preserve">  HARGA LUMPSUM/BULAN UNTUK SISANYA SELAMA MASA PELAKSANAAN</v>
          </cell>
          <cell r="AD1111">
            <v>5627224.5699999994</v>
          </cell>
        </row>
        <row r="1112">
          <cell r="X1112" t="str">
            <v xml:space="preserve">  = 5/8 x C/( MASA PELAKSANAAN - 3 )</v>
          </cell>
        </row>
        <row r="1114">
          <cell r="W1114" t="str">
            <v>Catatan :</v>
          </cell>
        </row>
        <row r="1115">
          <cell r="W1115" t="str">
            <v>-</v>
          </cell>
          <cell r="X1115" t="str">
            <v>|Kuantitas-kuantitas yang dicantumkan harus diperkirakan oleh Peserta lelang.</v>
          </cell>
        </row>
        <row r="1116">
          <cell r="W1116" t="str">
            <v>-</v>
          </cell>
          <cell r="X1116" t="str">
            <v>|Harga Lump Sum yang diajukan Peserta lelang harus mencakup seluruh pajak yang berkaitan (tetapi tidak</v>
          </cell>
        </row>
        <row r="1117">
          <cell r="X1117" t="str">
            <v>|termasuk PPN yang dibayarkan dari Kontrak), bahan-bahan tambahan, tenaga kerja atau peralatan</v>
          </cell>
        </row>
        <row r="1118">
          <cell r="X1118" t="str">
            <v>|yang mungkin diperlukan.</v>
          </cell>
        </row>
        <row r="1119">
          <cell r="W1119" t="str">
            <v>-</v>
          </cell>
          <cell r="X1119" t="str">
            <v>|Mata Pekerjaan dan Kuantitas yang ditunjukkan dalam Analisa Harga di atas adalah perkiraan Peserta lelang</v>
          </cell>
        </row>
        <row r="1120">
          <cell r="X1120" t="str">
            <v>|semata-mata untuk menjadi dasar penetapan Mata Pembayaran Pekerjaan Pemeliharaan Rutin ini dan</v>
          </cell>
        </row>
        <row r="1121">
          <cell r="X1121" t="str">
            <v>|tidak perlu menggambarkan kebutuhan pekerjaan yang sesungguhnya. Pembayaran kepada Kontraktor</v>
          </cell>
        </row>
        <row r="1122">
          <cell r="X1122" t="str">
            <v>|berdasarkan kewajibannya untuk memelihara kondisi jalan agar tetap memuaskan sepanjang waktu</v>
          </cell>
        </row>
        <row r="1123">
          <cell r="X1123" t="str">
            <v>|sebagaimana ditentukan dalam Spesifikasi dan tidak perlu dikaitkan dengan kuantitas yang ditunjukkan</v>
          </cell>
        </row>
        <row r="1124">
          <cell r="X1124" t="str">
            <v>|dalam Analisa Harganya.</v>
          </cell>
        </row>
        <row r="1125">
          <cell r="W1125" t="str">
            <v>-</v>
          </cell>
          <cell r="X1125" t="str">
            <v>|Meskipun Analisa Harga di atas ditentukan untuk Masa Pelaksanaan, Kontraktor juga bertanggung jawab</v>
          </cell>
        </row>
        <row r="1126">
          <cell r="X1126" t="str">
            <v>|untuk Pekerjaan Pemeliharaan Rutin selama Masa Pemeliharaan sesuai dengan Spesifikasi. Namun</v>
          </cell>
        </row>
        <row r="1127">
          <cell r="X1127" t="str">
            <v>|demikian, tidak ada pembayaran terpisah untuk Pekerjaan Pemeliharaan Rutin selama Masa Pemeliharaan</v>
          </cell>
        </row>
        <row r="1128">
          <cell r="X1128" t="str">
            <v>|tersebut, sedangkan biaya yang dikeluarkan untuk Pekerjaan itu dianggap sudah termasuk dalam</v>
          </cell>
        </row>
        <row r="1129">
          <cell r="X1129" t="str">
            <v>|Harga-harga Satuan yang berkaitan.</v>
          </cell>
        </row>
        <row r="1136">
          <cell r="AC1136">
            <v>0</v>
          </cell>
        </row>
        <row r="1137">
          <cell r="AC1137">
            <v>0</v>
          </cell>
        </row>
        <row r="1143">
          <cell r="AC1143">
            <v>0</v>
          </cell>
        </row>
        <row r="1144">
          <cell r="AC1144">
            <v>0</v>
          </cell>
        </row>
        <row r="1150">
          <cell r="W1150" t="str">
            <v>LAMPIRAN  2(b)-4  PENAWARAN</v>
          </cell>
        </row>
        <row r="1151">
          <cell r="W1151" t="str">
            <v>( Lampiran ini dipergunakan semata-mata untuk Evaluasi Penawaran )</v>
          </cell>
        </row>
        <row r="1153">
          <cell r="W1153" t="str">
            <v>ANALISA HARGA LUMP SUM</v>
          </cell>
        </row>
        <row r="1154">
          <cell r="W1154" t="str">
            <v>UNTUK PEKERJAAN PEMELIHARAAN RUTIN</v>
          </cell>
        </row>
        <row r="1157">
          <cell r="W1157" t="str">
            <v>NAMA PENAWAR</v>
          </cell>
          <cell r="Z1157" t="str">
            <v>CV. MANDIRI KARYA UTAMA</v>
          </cell>
        </row>
        <row r="1158">
          <cell r="W1158" t="str">
            <v>PROYEK</v>
          </cell>
          <cell r="Z1158" t="str">
            <v>: 10.1(4)</v>
          </cell>
        </row>
        <row r="1159">
          <cell r="W1159" t="str">
            <v>NO. MATA PEMBAYARAN</v>
          </cell>
          <cell r="Z1159" t="str">
            <v>: Pemeliharaan Rutin terhadap Perlengkapan Jalan</v>
          </cell>
        </row>
        <row r="1160">
          <cell r="W1160" t="str">
            <v>JENIS PEKERJAAN</v>
          </cell>
          <cell r="Z1160" t="str">
            <v>: Lump Sum/Bulan</v>
          </cell>
        </row>
        <row r="1162">
          <cell r="AC1162" t="str">
            <v>BIAYA</v>
          </cell>
          <cell r="AD1162" t="str">
            <v>JUMLAH</v>
          </cell>
        </row>
        <row r="1163">
          <cell r="W1163" t="str">
            <v>NO</v>
          </cell>
          <cell r="X1163" t="str">
            <v>U R A I A N</v>
          </cell>
          <cell r="AA1163" t="str">
            <v>SATUAN</v>
          </cell>
          <cell r="AB1163" t="str">
            <v>KUANTITAS</v>
          </cell>
          <cell r="AC1163" t="str">
            <v>SATUAN</v>
          </cell>
          <cell r="AD1163" t="str">
            <v>HARGA</v>
          </cell>
        </row>
        <row r="1164">
          <cell r="AC1164" t="str">
            <v>(Rp.)</v>
          </cell>
          <cell r="AD1164" t="str">
            <v>(Rp.)</v>
          </cell>
        </row>
        <row r="1166">
          <cell r="W1166" t="str">
            <v>I.</v>
          </cell>
          <cell r="X1166" t="str">
            <v xml:space="preserve">  Bahan-bahan :</v>
          </cell>
        </row>
        <row r="1167">
          <cell r="X1167" t="str">
            <v xml:space="preserve">  Umum</v>
          </cell>
          <cell r="AA1167" t="str">
            <v>Ls</v>
          </cell>
          <cell r="AB1167">
            <v>1</v>
          </cell>
          <cell r="AC1167">
            <v>1000000</v>
          </cell>
          <cell r="AD1167">
            <v>1000000</v>
          </cell>
        </row>
      </sheetData>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SCHEDULE"/>
      <sheetName val="Evaluasi"/>
      <sheetName val="REK.NEGO"/>
      <sheetName val="NEGO"/>
      <sheetName val="Rekap Biaya"/>
      <sheetName val="Kuantitas &amp; Harga"/>
      <sheetName val="Mobilisasi"/>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Pekerjaan Utama"/>
      <sheetName val="%"/>
      <sheetName val="Rekap Biaya"/>
      <sheetName val="daftar kuantitas"/>
      <sheetName val="besi mortar 1"/>
      <sheetName val="MORTAR TYPE 1"/>
      <sheetName val="MORTAR TYPE 2"/>
      <sheetName val="besi mortar 2"/>
      <sheetName val="BOX CULVERT TYPE 1"/>
      <sheetName val="BESI BOX CULVERT TYPE 1"/>
      <sheetName val="BOX CULVERT TYPE 2 TUK ARAMCO"/>
      <sheetName val="BOX CULVERT TYPE 2"/>
      <sheetName val="BESI B.CULVERT II ARAMCO"/>
      <sheetName val="BESI BOX CULVERT TYPE 2"/>
      <sheetName val="GALIAN STRUKTUR"/>
      <sheetName val="V PAS. BATU (DIV 7) OKE"/>
      <sheetName val="ARAMCO 1"/>
      <sheetName val="cover"/>
      <sheetName val="pembatas"/>
      <sheetName val="BA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Kuantitas &amp; Harga"/>
    </sheet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Peralatan (2)"/>
    </sheet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A"/>
    </sheetNames>
    <sheetDataSet>
      <sheetData sheetId="0"/>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Peta Quarry"/>
      <sheetName val="Perhitungan Mobilisasi Alat"/>
      <sheetName val="Lalu Lintas"/>
      <sheetName val="Jembatan Sementara"/>
      <sheetName val="4-f.hb"/>
      <sheetName val="HB"/>
      <sheetName val="Rekap"/>
      <sheetName val="BOQ"/>
      <sheetName val="TS"/>
      <sheetName val="SPEK"/>
      <sheetName val="TK.2"/>
      <sheetName val="TK.1"/>
      <sheetName val="K.3"/>
      <sheetName val="MPU"/>
      <sheetName val="S.KON"/>
      <sheetName val="TNG"/>
      <sheetName val="ALT"/>
      <sheetName val="Sheet1"/>
      <sheetName val="D1"/>
      <sheetName val="D2"/>
      <sheetName val="D3"/>
      <sheetName val="D4"/>
      <sheetName val="D5"/>
      <sheetName val="D6"/>
      <sheetName val="D7(1)"/>
      <sheetName val="D7(2)"/>
      <sheetName val="D7(3)"/>
      <sheetName val="D6 ASBT"/>
      <sheetName val="D8(1)"/>
      <sheetName val="D8(2)"/>
      <sheetName val="D9"/>
      <sheetName val="D10 "/>
      <sheetName val="5-ALAT(1)"/>
      <sheetName val="D10 HSP"/>
      <sheetName val="Info"/>
      <sheetName val=".."/>
      <sheetName val="."/>
      <sheetName val="%"/>
      <sheetName val="1"/>
      <sheetName val="4-An.Quar"/>
      <sheetName val="5-ALAT (2)"/>
      <sheetName val="Agg H &amp; K"/>
      <sheetName val="Agg A"/>
      <sheetName val="Agg B"/>
      <sheetName val="Agg C"/>
      <sheetName val="D10 LS-Rutin"/>
    </sheetNames>
    <sheetDataSet>
      <sheetData sheetId="0" refreshError="1"/>
      <sheetData sheetId="1" refreshError="1"/>
      <sheetData sheetId="2" refreshError="1"/>
      <sheetData sheetId="3" refreshError="1"/>
      <sheetData sheetId="4" refreshError="1"/>
      <sheetData sheetId="5">
        <row r="8">
          <cell r="D8" t="str">
            <v>(L01)</v>
          </cell>
          <cell r="E8" t="str">
            <v>Jam</v>
          </cell>
          <cell r="F8">
            <v>6428.5714285714284</v>
          </cell>
        </row>
        <row r="9">
          <cell r="D9" t="str">
            <v>(L02)</v>
          </cell>
          <cell r="E9" t="str">
            <v>Jam</v>
          </cell>
          <cell r="F9">
            <v>9428.5714285714294</v>
          </cell>
        </row>
        <row r="10">
          <cell r="D10" t="str">
            <v>(L03)</v>
          </cell>
          <cell r="E10" t="str">
            <v>Jam</v>
          </cell>
          <cell r="F10">
            <v>9000</v>
          </cell>
        </row>
        <row r="11">
          <cell r="D11" t="str">
            <v>(L04)</v>
          </cell>
          <cell r="E11" t="str">
            <v>Jam</v>
          </cell>
          <cell r="F11">
            <v>15714.285714285714</v>
          </cell>
        </row>
        <row r="12">
          <cell r="D12" t="str">
            <v>(L05)</v>
          </cell>
          <cell r="E12" t="str">
            <v>Jam</v>
          </cell>
          <cell r="F12">
            <v>9285.7142857142862</v>
          </cell>
        </row>
        <row r="13">
          <cell r="D13" t="str">
            <v>(L06)</v>
          </cell>
          <cell r="E13" t="str">
            <v>Jam</v>
          </cell>
          <cell r="F13">
            <v>9428.5714285714294</v>
          </cell>
        </row>
        <row r="14">
          <cell r="D14" t="str">
            <v>(L07)</v>
          </cell>
          <cell r="E14" t="str">
            <v>Jam</v>
          </cell>
          <cell r="F14">
            <v>9142.8571428571431</v>
          </cell>
        </row>
        <row r="15">
          <cell r="D15" t="str">
            <v>(L08)</v>
          </cell>
          <cell r="E15" t="str">
            <v>Jam</v>
          </cell>
          <cell r="F15">
            <v>9000</v>
          </cell>
        </row>
        <row r="16">
          <cell r="D16" t="str">
            <v>(L09)</v>
          </cell>
          <cell r="E16" t="str">
            <v>Jam</v>
          </cell>
          <cell r="F16">
            <v>8571.4285714285706</v>
          </cell>
        </row>
        <row r="17">
          <cell r="D17" t="str">
            <v>(L10)</v>
          </cell>
          <cell r="E17" t="str">
            <v>Jam</v>
          </cell>
          <cell r="F17">
            <v>11857.142857142857</v>
          </cell>
        </row>
      </sheetData>
      <sheetData sheetId="6">
        <row r="32">
          <cell r="I32">
            <v>3866798978.3423061</v>
          </cell>
        </row>
      </sheetData>
      <sheetData sheetId="7">
        <row r="30">
          <cell r="H30">
            <v>161645000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ow r="9">
          <cell r="AY9">
            <v>5682275.6103367209</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DISCLAIMER"/>
      <sheetName val="MAJOR"/>
      <sheetName val="%"/>
      <sheetName val="Rekap"/>
      <sheetName val="Peta Quarry"/>
      <sheetName val="Informasi"/>
      <sheetName val="Mobilisasi"/>
      <sheetName val="Perhitungan Mobilisasi Alat"/>
      <sheetName val="Lalu Lintas"/>
      <sheetName val="Jembatan Sementara"/>
      <sheetName val="perh. aspal"/>
      <sheetName val="Analisa K3"/>
      <sheetName val="BOQ"/>
      <sheetName val="4-Basic Price"/>
      <sheetName val="4-Analisa Quarry"/>
      <sheetName val="4-formulir harga bahan"/>
      <sheetName val="5-ALAT(1)"/>
      <sheetName val="5-ALAT (2)"/>
      <sheetName val="Agg Halus &amp; Kasar"/>
      <sheetName val="Agg A"/>
      <sheetName val="Agg B"/>
      <sheetName val="Agg C"/>
      <sheetName val="D2"/>
      <sheetName val="D3"/>
      <sheetName val="D4"/>
      <sheetName val="D5"/>
      <sheetName val="D6"/>
      <sheetName val="D6 ASBT"/>
      <sheetName val="D7(1)"/>
      <sheetName val="D7(2)"/>
      <sheetName val="D7(3)"/>
      <sheetName val="D8(1)"/>
      <sheetName val="D8(2)"/>
      <sheetName val="D9"/>
      <sheetName val="D10 LS-Rutin"/>
      <sheetName val="D10 Kuantitas"/>
      <sheetName val="D10 Analisa HS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ow r="29">
          <cell r="G29">
            <v>252690000</v>
          </cell>
        </row>
        <row r="54">
          <cell r="G54" t="e">
            <v>#REF!</v>
          </cell>
        </row>
        <row r="81">
          <cell r="G81">
            <v>1162828485.745635</v>
          </cell>
        </row>
        <row r="94">
          <cell r="G94">
            <v>0</v>
          </cell>
        </row>
        <row r="111">
          <cell r="G111">
            <v>39861920288.884666</v>
          </cell>
        </row>
        <row r="175">
          <cell r="G175">
            <v>271435096.95441222</v>
          </cell>
        </row>
        <row r="303">
          <cell r="G303">
            <v>2079985724.8184271</v>
          </cell>
        </row>
        <row r="361">
          <cell r="G361">
            <v>1199688542.236696</v>
          </cell>
        </row>
        <row r="387">
          <cell r="G387">
            <v>7478059.4299999997</v>
          </cell>
        </row>
        <row r="398">
          <cell r="G398">
            <v>0</v>
          </cell>
        </row>
      </sheetData>
      <sheetData sheetId="13">
        <row r="104">
          <cell r="F104">
            <v>20000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Kuantitas &amp; Harga"/>
    </sheetNames>
    <sheetDataSet>
      <sheetData sheetId="0"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Klt"/>
      <sheetName val="Lok (2)"/>
      <sheetName val="Lok"/>
      <sheetName val="Menu"/>
      <sheetName val="RKP"/>
      <sheetName val="BIIL"/>
      <sheetName val="L.1"/>
      <sheetName val="altlernatif 5"/>
      <sheetName val="schedule"/>
      <sheetName val="schedule (2)"/>
      <sheetName val="l2 alternative 4"/>
      <sheetName val="l2 alternative 3"/>
      <sheetName val="l2 alternative2"/>
      <sheetName val="L.2"/>
      <sheetName val="BHN"/>
      <sheetName val="L.3"/>
      <sheetName val="Peralatan"/>
      <sheetName val="ANL"/>
      <sheetName val="L.4a-b"/>
      <sheetName val="L.5b-c"/>
      <sheetName val="L.6"/>
      <sheetName val="L.7a-b"/>
      <sheetName val="L.8"/>
      <sheetName val="L.9"/>
      <sheetName val="L.10"/>
      <sheetName val="L.11"/>
      <sheetName val="L.12"/>
      <sheetName val="L.13"/>
      <sheetName val="L.14"/>
      <sheetName val="L4c"/>
      <sheetName val="R"/>
      <sheetName val="Srt"/>
      <sheetName val="A,B,C,D,E"/>
      <sheetName val="Neraca"/>
      <sheetName val="F"/>
      <sheetName val="G"/>
      <sheetName val="H"/>
      <sheetName val="I"/>
      <sheetName val="J"/>
      <sheetName val="1.d"/>
      <sheetName val="1.e"/>
      <sheetName val="1.f"/>
      <sheetName val="L-1.f"/>
      <sheetName val="1.g"/>
      <sheetName val="L.F-F"/>
      <sheetName val="L.F-1"/>
      <sheetName val="L.F-G"/>
      <sheetName val="L.F-H"/>
      <sheetName val="L.d.F-H"/>
    </sheetNames>
    <sheetDataSet>
      <sheetData sheetId="0" refreshError="1"/>
      <sheetData sheetId="1" refreshError="1"/>
      <sheetData sheetId="2" refreshError="1"/>
      <sheetData sheetId="3" refreshError="1">
        <row r="2">
          <cell r="B2" t="str">
            <v>Nama Kegiatan</v>
          </cell>
        </row>
        <row r="22">
          <cell r="E22">
            <v>45</v>
          </cell>
        </row>
        <row r="23">
          <cell r="E23">
            <v>60</v>
          </cell>
        </row>
        <row r="24">
          <cell r="E24">
            <v>45.71</v>
          </cell>
        </row>
        <row r="25">
          <cell r="E25">
            <v>14</v>
          </cell>
        </row>
        <row r="26">
          <cell r="E26">
            <v>30</v>
          </cell>
        </row>
        <row r="27">
          <cell r="E27">
            <v>0.8</v>
          </cell>
        </row>
        <row r="28">
          <cell r="E28">
            <v>480</v>
          </cell>
        </row>
        <row r="30">
          <cell r="E30">
            <v>20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t="str">
            <v>DAFTAR</v>
          </cell>
        </row>
        <row r="4">
          <cell r="B4" t="str">
            <v>HARGA DASAR SATUAN UPAH</v>
          </cell>
        </row>
        <row r="6">
          <cell r="J6" t="str">
            <v>HARGA</v>
          </cell>
        </row>
        <row r="7">
          <cell r="B7" t="str">
            <v>NO.</v>
          </cell>
          <cell r="D7" t="str">
            <v>U R A I A N</v>
          </cell>
          <cell r="H7" t="str">
            <v>SATUAN</v>
          </cell>
          <cell r="J7" t="str">
            <v>SATUAN</v>
          </cell>
          <cell r="K7" t="str">
            <v>KETERANGAN</v>
          </cell>
        </row>
        <row r="8">
          <cell r="J8" t="str">
            <v>( Rp.)</v>
          </cell>
        </row>
        <row r="10">
          <cell r="B10">
            <v>1</v>
          </cell>
          <cell r="C10" t="str">
            <v>.</v>
          </cell>
          <cell r="E10" t="str">
            <v>Mandor</v>
          </cell>
          <cell r="H10" t="str">
            <v>Jam</v>
          </cell>
          <cell r="J10">
            <v>6857</v>
          </cell>
          <cell r="L10">
            <v>6428</v>
          </cell>
        </row>
        <row r="11">
          <cell r="B11">
            <v>2</v>
          </cell>
          <cell r="C11" t="str">
            <v>.</v>
          </cell>
          <cell r="E11" t="str">
            <v>Tukang</v>
          </cell>
          <cell r="H11" t="str">
            <v>Jam</v>
          </cell>
          <cell r="J11">
            <v>7857</v>
          </cell>
          <cell r="L11">
            <v>7142</v>
          </cell>
        </row>
        <row r="12">
          <cell r="B12">
            <v>3</v>
          </cell>
          <cell r="C12" t="str">
            <v>.</v>
          </cell>
          <cell r="E12" t="str">
            <v>Pekerja</v>
          </cell>
          <cell r="H12" t="str">
            <v>Jam</v>
          </cell>
          <cell r="J12">
            <v>5142</v>
          </cell>
          <cell r="L12">
            <v>4285</v>
          </cell>
        </row>
        <row r="13">
          <cell r="B13">
            <v>4</v>
          </cell>
          <cell r="E13" t="str">
            <v>Operator</v>
          </cell>
          <cell r="H13" t="str">
            <v>Jam</v>
          </cell>
          <cell r="J13">
            <v>14285.714285714286</v>
          </cell>
          <cell r="L13">
            <v>100000</v>
          </cell>
        </row>
        <row r="14">
          <cell r="B14">
            <v>5</v>
          </cell>
          <cell r="E14" t="str">
            <v>Pembantu Operator</v>
          </cell>
          <cell r="H14" t="str">
            <v>Jam</v>
          </cell>
          <cell r="J14">
            <v>8571.4285714285706</v>
          </cell>
          <cell r="L14">
            <v>60000</v>
          </cell>
        </row>
        <row r="15">
          <cell r="B15">
            <v>6</v>
          </cell>
          <cell r="E15" t="str">
            <v>Sopir/Driver</v>
          </cell>
          <cell r="H15" t="str">
            <v>Jam</v>
          </cell>
          <cell r="J15">
            <v>9571.4285714285706</v>
          </cell>
          <cell r="L15">
            <v>67000</v>
          </cell>
        </row>
        <row r="16">
          <cell r="B16">
            <v>7</v>
          </cell>
          <cell r="E16" t="str">
            <v>Pembantu Sopir/Driver</v>
          </cell>
          <cell r="H16" t="str">
            <v>Jam</v>
          </cell>
          <cell r="J16">
            <v>8571.4285714285706</v>
          </cell>
          <cell r="L16">
            <v>60000</v>
          </cell>
        </row>
        <row r="17">
          <cell r="B17">
            <v>8</v>
          </cell>
          <cell r="E17" t="str">
            <v>Mekanik</v>
          </cell>
          <cell r="H17" t="str">
            <v>Jam</v>
          </cell>
          <cell r="J17">
            <v>10714.285714285714</v>
          </cell>
          <cell r="L17">
            <v>75000</v>
          </cell>
        </row>
        <row r="18">
          <cell r="B18">
            <v>9</v>
          </cell>
          <cell r="E18" t="str">
            <v>Pembantu Mekanik</v>
          </cell>
          <cell r="H18" t="str">
            <v>Jam</v>
          </cell>
          <cell r="J18">
            <v>8571.4285714285706</v>
          </cell>
          <cell r="L18">
            <v>60000</v>
          </cell>
        </row>
        <row r="23">
          <cell r="H23" t="str">
            <v>Jakarta, 22 Nopember 2006</v>
          </cell>
        </row>
        <row r="24">
          <cell r="H24" t="str">
            <v>PT. SUMBER BATU</v>
          </cell>
        </row>
        <row r="29">
          <cell r="H29" t="str">
            <v>(Prof. DR. KRHT.T. Sinambela K)</v>
          </cell>
        </row>
        <row r="30">
          <cell r="H30" t="str">
            <v xml:space="preserve">Direktur </v>
          </cell>
        </row>
        <row r="34">
          <cell r="B34" t="str">
            <v>LAMPIRAN 3b PENAWARAN</v>
          </cell>
        </row>
        <row r="36">
          <cell r="B36" t="str">
            <v>DAFTAR</v>
          </cell>
        </row>
        <row r="37">
          <cell r="B37" t="str">
            <v>HARGA DASAR SATUAN BAHAN</v>
          </cell>
        </row>
        <row r="39">
          <cell r="J39" t="str">
            <v>HARGA</v>
          </cell>
        </row>
        <row r="40">
          <cell r="B40" t="str">
            <v>NO.</v>
          </cell>
          <cell r="D40" t="str">
            <v>U R A I A N</v>
          </cell>
          <cell r="H40" t="str">
            <v>SATUAN</v>
          </cell>
          <cell r="J40" t="str">
            <v>SATUAN</v>
          </cell>
          <cell r="K40" t="str">
            <v>KETERANGAN</v>
          </cell>
        </row>
        <row r="41">
          <cell r="J41" t="str">
            <v>( Rp.)</v>
          </cell>
        </row>
        <row r="43">
          <cell r="B43">
            <v>1</v>
          </cell>
          <cell r="C43" t="str">
            <v>.</v>
          </cell>
          <cell r="E43" t="str">
            <v>Agregat Kasar</v>
          </cell>
          <cell r="H43" t="str">
            <v>M3</v>
          </cell>
          <cell r="J43">
            <v>160000</v>
          </cell>
          <cell r="L43">
            <v>146279.09</v>
          </cell>
        </row>
        <row r="44">
          <cell r="B44">
            <v>2</v>
          </cell>
          <cell r="C44" t="str">
            <v>.</v>
          </cell>
          <cell r="E44" t="str">
            <v>Agregat Halus</v>
          </cell>
          <cell r="H44" t="str">
            <v>M3</v>
          </cell>
          <cell r="J44">
            <v>165000</v>
          </cell>
          <cell r="L44">
            <v>148184.57</v>
          </cell>
        </row>
        <row r="45">
          <cell r="B45">
            <v>3</v>
          </cell>
          <cell r="C45" t="str">
            <v>.</v>
          </cell>
          <cell r="E45" t="str">
            <v>Filler</v>
          </cell>
          <cell r="H45" t="str">
            <v>Kg</v>
          </cell>
          <cell r="J45">
            <v>825</v>
          </cell>
          <cell r="L45">
            <v>825</v>
          </cell>
        </row>
        <row r="46">
          <cell r="B46">
            <v>4</v>
          </cell>
          <cell r="C46" t="str">
            <v>.</v>
          </cell>
          <cell r="E46" t="str">
            <v>Pasir</v>
          </cell>
          <cell r="H46" t="str">
            <v>M3</v>
          </cell>
          <cell r="J46">
            <v>90000</v>
          </cell>
          <cell r="L46">
            <v>75000</v>
          </cell>
        </row>
        <row r="47">
          <cell r="B47">
            <v>5</v>
          </cell>
          <cell r="C47" t="str">
            <v>.</v>
          </cell>
          <cell r="E47" t="str">
            <v>Batu Kali/Gunung</v>
          </cell>
          <cell r="H47" t="str">
            <v>M3</v>
          </cell>
          <cell r="J47">
            <v>100000</v>
          </cell>
          <cell r="L47">
            <v>108000</v>
          </cell>
        </row>
        <row r="48">
          <cell r="B48">
            <v>6</v>
          </cell>
          <cell r="C48" t="str">
            <v>.</v>
          </cell>
          <cell r="E48" t="str">
            <v>Semen</v>
          </cell>
          <cell r="H48" t="str">
            <v>Kg</v>
          </cell>
          <cell r="J48">
            <v>825</v>
          </cell>
          <cell r="L48">
            <v>825</v>
          </cell>
        </row>
        <row r="49">
          <cell r="B49">
            <v>7</v>
          </cell>
          <cell r="C49" t="str">
            <v>.</v>
          </cell>
          <cell r="E49" t="str">
            <v>Aspal</v>
          </cell>
          <cell r="H49" t="str">
            <v>Kg</v>
          </cell>
          <cell r="J49">
            <v>5600</v>
          </cell>
          <cell r="L49">
            <v>4800</v>
          </cell>
        </row>
        <row r="50">
          <cell r="B50">
            <v>8</v>
          </cell>
          <cell r="C50" t="str">
            <v>.</v>
          </cell>
          <cell r="E50" t="str">
            <v>Sirtu</v>
          </cell>
          <cell r="H50" t="str">
            <v>M3</v>
          </cell>
          <cell r="J50">
            <v>90000</v>
          </cell>
          <cell r="L50">
            <v>64800</v>
          </cell>
        </row>
        <row r="51">
          <cell r="B51">
            <v>9</v>
          </cell>
          <cell r="C51" t="str">
            <v>.</v>
          </cell>
          <cell r="E51" t="str">
            <v>Kayu Perancah</v>
          </cell>
          <cell r="H51" t="str">
            <v>M3</v>
          </cell>
          <cell r="J51">
            <v>1850000</v>
          </cell>
          <cell r="L51">
            <v>2500000</v>
          </cell>
        </row>
        <row r="52">
          <cell r="B52">
            <v>10</v>
          </cell>
          <cell r="C52" t="str">
            <v>.</v>
          </cell>
          <cell r="E52" t="str">
            <v>Kerosene</v>
          </cell>
          <cell r="H52" t="str">
            <v>Liter</v>
          </cell>
          <cell r="J52">
            <v>5050</v>
          </cell>
          <cell r="L52">
            <v>5600</v>
          </cell>
        </row>
        <row r="53">
          <cell r="B53">
            <v>11</v>
          </cell>
          <cell r="E53" t="str">
            <v>Bensin</v>
          </cell>
          <cell r="H53" t="str">
            <v>Liter</v>
          </cell>
          <cell r="J53">
            <v>5160</v>
          </cell>
        </row>
        <row r="54">
          <cell r="B54">
            <v>12</v>
          </cell>
          <cell r="E54" t="str">
            <v>Solar</v>
          </cell>
          <cell r="H54" t="str">
            <v>Liter</v>
          </cell>
          <cell r="J54">
            <v>5350</v>
          </cell>
          <cell r="L54">
            <v>8258</v>
          </cell>
        </row>
        <row r="55">
          <cell r="B55">
            <v>13</v>
          </cell>
          <cell r="E55" t="str">
            <v>Minyak pelumas/Oli</v>
          </cell>
          <cell r="H55" t="str">
            <v>Liter</v>
          </cell>
          <cell r="J55">
            <v>30000</v>
          </cell>
        </row>
        <row r="56">
          <cell r="B56">
            <v>14</v>
          </cell>
          <cell r="C56" t="str">
            <v>.</v>
          </cell>
          <cell r="E56" t="str">
            <v>Paku</v>
          </cell>
          <cell r="H56" t="str">
            <v>Kg</v>
          </cell>
          <cell r="J56">
            <v>8500</v>
          </cell>
          <cell r="L56">
            <v>10500</v>
          </cell>
        </row>
        <row r="57">
          <cell r="B57">
            <v>15</v>
          </cell>
          <cell r="C57" t="str">
            <v>.</v>
          </cell>
          <cell r="E57" t="str">
            <v>Besi Beton</v>
          </cell>
          <cell r="H57" t="str">
            <v>Kg</v>
          </cell>
          <cell r="J57">
            <v>6500</v>
          </cell>
          <cell r="L57">
            <v>7200</v>
          </cell>
        </row>
        <row r="58">
          <cell r="B58">
            <v>16</v>
          </cell>
          <cell r="C58" t="str">
            <v>.</v>
          </cell>
          <cell r="E58" t="str">
            <v>Kawat Beton</v>
          </cell>
          <cell r="H58" t="str">
            <v>Kg</v>
          </cell>
          <cell r="J58">
            <v>8400</v>
          </cell>
          <cell r="L58">
            <v>11500</v>
          </cell>
        </row>
        <row r="59">
          <cell r="B59">
            <v>17</v>
          </cell>
          <cell r="C59" t="str">
            <v>.</v>
          </cell>
          <cell r="E59" t="str">
            <v>Bronjong Pabrikan</v>
          </cell>
          <cell r="H59" t="str">
            <v>M3</v>
          </cell>
          <cell r="J59">
            <v>358000</v>
          </cell>
          <cell r="L59">
            <v>13000</v>
          </cell>
        </row>
        <row r="60">
          <cell r="B60">
            <v>18</v>
          </cell>
          <cell r="C60" t="str">
            <v>.</v>
          </cell>
          <cell r="E60" t="str">
            <v>Bahan Timbun Biasa</v>
          </cell>
          <cell r="H60" t="str">
            <v>M3</v>
          </cell>
          <cell r="J60">
            <v>9000</v>
          </cell>
          <cell r="L60">
            <v>10000</v>
          </cell>
        </row>
        <row r="61">
          <cell r="B61">
            <v>19</v>
          </cell>
          <cell r="C61" t="str">
            <v>.</v>
          </cell>
          <cell r="E61" t="str">
            <v>Bahan Timbun Pilihan</v>
          </cell>
          <cell r="H61" t="str">
            <v>M3</v>
          </cell>
          <cell r="J61">
            <v>14000</v>
          </cell>
          <cell r="L61">
            <v>30000</v>
          </cell>
        </row>
        <row r="62">
          <cell r="B62">
            <v>20</v>
          </cell>
          <cell r="C62" t="str">
            <v>.</v>
          </cell>
          <cell r="E62" t="str">
            <v>Cat Marka</v>
          </cell>
          <cell r="H62" t="str">
            <v>Kg</v>
          </cell>
          <cell r="J62">
            <v>45000</v>
          </cell>
        </row>
        <row r="63">
          <cell r="B63">
            <v>21</v>
          </cell>
          <cell r="C63" t="str">
            <v>.</v>
          </cell>
          <cell r="E63" t="str">
            <v>Thinner</v>
          </cell>
          <cell r="H63" t="str">
            <v>Liter</v>
          </cell>
          <cell r="J63">
            <v>7500</v>
          </cell>
        </row>
        <row r="64">
          <cell r="B64">
            <v>22</v>
          </cell>
          <cell r="C64" t="str">
            <v>.</v>
          </cell>
          <cell r="E64" t="str">
            <v>Blass Bit</v>
          </cell>
          <cell r="H64" t="str">
            <v>Kg</v>
          </cell>
          <cell r="J64">
            <v>38000</v>
          </cell>
        </row>
        <row r="65">
          <cell r="B65">
            <v>23</v>
          </cell>
          <cell r="C65" t="str">
            <v>.</v>
          </cell>
          <cell r="E65" t="str">
            <v>Beton K-250</v>
          </cell>
          <cell r="H65" t="str">
            <v>M3</v>
          </cell>
          <cell r="J65">
            <v>745436.29</v>
          </cell>
        </row>
        <row r="66">
          <cell r="B66">
            <v>24</v>
          </cell>
          <cell r="C66" t="str">
            <v>.</v>
          </cell>
          <cell r="E66" t="str">
            <v>Rel Pengaman</v>
          </cell>
          <cell r="H66" t="str">
            <v>M1</v>
          </cell>
          <cell r="J66">
            <v>65000</v>
          </cell>
          <cell r="L66">
            <v>105000</v>
          </cell>
        </row>
        <row r="67">
          <cell r="B67">
            <v>25</v>
          </cell>
          <cell r="C67" t="str">
            <v>.</v>
          </cell>
          <cell r="E67" t="str">
            <v>Pipa Dia. 3"</v>
          </cell>
          <cell r="H67" t="str">
            <v>M1</v>
          </cell>
          <cell r="J67">
            <v>120000</v>
          </cell>
          <cell r="L67">
            <v>105000</v>
          </cell>
        </row>
        <row r="68">
          <cell r="B68">
            <v>26</v>
          </cell>
          <cell r="C68" t="str">
            <v>.</v>
          </cell>
          <cell r="E68" t="str">
            <v>Asphaltic Plug Joint</v>
          </cell>
          <cell r="H68" t="str">
            <v>Kg</v>
          </cell>
          <cell r="J68">
            <v>110000</v>
          </cell>
        </row>
        <row r="69">
          <cell r="B69">
            <v>27</v>
          </cell>
          <cell r="C69" t="str">
            <v>.</v>
          </cell>
          <cell r="E69" t="str">
            <v>Cat</v>
          </cell>
          <cell r="H69" t="str">
            <v>Kg</v>
          </cell>
          <cell r="J69">
            <v>15000</v>
          </cell>
        </row>
        <row r="70">
          <cell r="B70">
            <v>28</v>
          </cell>
          <cell r="C70" t="str">
            <v>.</v>
          </cell>
          <cell r="E70" t="str">
            <v>Gabalan Rumput</v>
          </cell>
          <cell r="H70" t="str">
            <v>M2</v>
          </cell>
          <cell r="J70">
            <v>12000</v>
          </cell>
        </row>
        <row r="71">
          <cell r="B71">
            <v>29</v>
          </cell>
          <cell r="C71" t="str">
            <v>.</v>
          </cell>
          <cell r="E71" t="str">
            <v>Minyak Cat</v>
          </cell>
          <cell r="H71" t="str">
            <v>Liter</v>
          </cell>
          <cell r="J71">
            <v>9000</v>
          </cell>
        </row>
        <row r="72">
          <cell r="B72">
            <v>30</v>
          </cell>
          <cell r="C72" t="str">
            <v>.</v>
          </cell>
          <cell r="E72" t="str">
            <v>Pupuk</v>
          </cell>
          <cell r="H72" t="str">
            <v>Kg</v>
          </cell>
          <cell r="J72">
            <v>2500</v>
          </cell>
        </row>
        <row r="73">
          <cell r="B73">
            <v>31</v>
          </cell>
          <cell r="C73" t="str">
            <v>.</v>
          </cell>
          <cell r="E73" t="str">
            <v>Batu Belah</v>
          </cell>
          <cell r="H73" t="str">
            <v>M3</v>
          </cell>
          <cell r="J73">
            <v>75000</v>
          </cell>
        </row>
        <row r="74">
          <cell r="B74">
            <v>32</v>
          </cell>
          <cell r="C74" t="str">
            <v>.</v>
          </cell>
          <cell r="E74" t="str">
            <v>Pasir Pasang</v>
          </cell>
          <cell r="H74" t="str">
            <v>M3</v>
          </cell>
          <cell r="J74">
            <v>75000</v>
          </cell>
        </row>
        <row r="75">
          <cell r="B75">
            <v>33</v>
          </cell>
          <cell r="C75" t="str">
            <v>.</v>
          </cell>
          <cell r="E75" t="str">
            <v xml:space="preserve">Pasir Urug </v>
          </cell>
          <cell r="H75" t="str">
            <v>M3</v>
          </cell>
          <cell r="J75">
            <v>38000</v>
          </cell>
        </row>
        <row r="76">
          <cell r="B76">
            <v>34</v>
          </cell>
          <cell r="C76" t="str">
            <v>.</v>
          </cell>
          <cell r="E76" t="str">
            <v>Agregat Kelas C</v>
          </cell>
          <cell r="H76" t="str">
            <v>M3</v>
          </cell>
          <cell r="J76">
            <v>105000</v>
          </cell>
        </row>
        <row r="77">
          <cell r="B77">
            <v>35</v>
          </cell>
          <cell r="C77" t="str">
            <v>.</v>
          </cell>
          <cell r="E77" t="str">
            <v>Plat Baja Siku</v>
          </cell>
          <cell r="H77" t="str">
            <v>M1</v>
          </cell>
          <cell r="J77">
            <v>80000</v>
          </cell>
          <cell r="L77">
            <v>650000</v>
          </cell>
        </row>
        <row r="78">
          <cell r="B78">
            <v>36</v>
          </cell>
          <cell r="C78" t="str">
            <v>.</v>
          </cell>
          <cell r="E78" t="str">
            <v>Baja Tulangan Polos U24</v>
          </cell>
          <cell r="H78" t="str">
            <v>Kg</v>
          </cell>
          <cell r="J78">
            <v>7945.8</v>
          </cell>
        </row>
        <row r="79">
          <cell r="B79">
            <v>37</v>
          </cell>
          <cell r="C79" t="str">
            <v>.</v>
          </cell>
          <cell r="E79" t="str">
            <v>Gelagar Pracetak Tipe I Bentang 16 Meter</v>
          </cell>
          <cell r="H79" t="str">
            <v>Buah</v>
          </cell>
          <cell r="J79">
            <v>92000000</v>
          </cell>
        </row>
        <row r="80">
          <cell r="B80">
            <v>38</v>
          </cell>
          <cell r="C80" t="str">
            <v>.</v>
          </cell>
          <cell r="E80" t="str">
            <v>Gelagar Pracetak Tipe I Bentang 20 Meter</v>
          </cell>
          <cell r="H80" t="str">
            <v>Buah</v>
          </cell>
          <cell r="J80">
            <v>110000000</v>
          </cell>
        </row>
        <row r="81">
          <cell r="B81">
            <v>39</v>
          </cell>
          <cell r="C81" t="str">
            <v>.</v>
          </cell>
          <cell r="E81" t="str">
            <v>Plat Berongga (Hollow Slab) Pracetak Btg. 10.8 M</v>
          </cell>
          <cell r="H81" t="str">
            <v>Buah</v>
          </cell>
          <cell r="J81">
            <v>29880000</v>
          </cell>
          <cell r="L81">
            <v>32987575</v>
          </cell>
        </row>
        <row r="82">
          <cell r="B82">
            <v>40</v>
          </cell>
          <cell r="C82" t="str">
            <v>.</v>
          </cell>
          <cell r="E82" t="str">
            <v>Marmer</v>
          </cell>
          <cell r="H82" t="str">
            <v>Buah</v>
          </cell>
          <cell r="J82">
            <v>165000</v>
          </cell>
        </row>
        <row r="83">
          <cell r="B83">
            <v>41</v>
          </cell>
          <cell r="C83" t="str">
            <v>.</v>
          </cell>
          <cell r="E83" t="str">
            <v>Tiang Pancang Beton Pracetak Ukuran 22x22x22</v>
          </cell>
          <cell r="H83" t="str">
            <v>M1</v>
          </cell>
          <cell r="J83">
            <v>110000</v>
          </cell>
          <cell r="L83">
            <v>400000.00000000006</v>
          </cell>
        </row>
        <row r="84">
          <cell r="B84">
            <v>42</v>
          </cell>
          <cell r="C84" t="str">
            <v>.</v>
          </cell>
          <cell r="E84" t="str">
            <v>Pipa Porous</v>
          </cell>
          <cell r="H84" t="str">
            <v>M1</v>
          </cell>
          <cell r="J84">
            <v>15000</v>
          </cell>
          <cell r="L84">
            <v>400000.00000000006</v>
          </cell>
        </row>
        <row r="85">
          <cell r="B85">
            <v>43</v>
          </cell>
          <cell r="C85" t="str">
            <v>.</v>
          </cell>
          <cell r="E85" t="str">
            <v>Geogrid</v>
          </cell>
          <cell r="H85" t="str">
            <v>M2</v>
          </cell>
          <cell r="J85">
            <v>51000</v>
          </cell>
        </row>
        <row r="86">
          <cell r="B86">
            <v>44</v>
          </cell>
          <cell r="C86" t="str">
            <v>.</v>
          </cell>
          <cell r="E86" t="str">
            <v>Geotekstil Non Woven</v>
          </cell>
          <cell r="H86" t="str">
            <v>M2</v>
          </cell>
          <cell r="J86">
            <v>41200</v>
          </cell>
          <cell r="L86">
            <v>42000</v>
          </cell>
        </row>
        <row r="87">
          <cell r="B87">
            <v>45</v>
          </cell>
          <cell r="C87" t="str">
            <v>.</v>
          </cell>
          <cell r="E87" t="str">
            <v>Geotektil San Kontainer</v>
          </cell>
          <cell r="H87" t="str">
            <v>M2</v>
          </cell>
          <cell r="J87">
            <v>315000</v>
          </cell>
          <cell r="L87">
            <v>42000</v>
          </cell>
        </row>
        <row r="91">
          <cell r="H91" t="str">
            <v>Jakarta, 22 Nopember 2006</v>
          </cell>
        </row>
        <row r="92">
          <cell r="H92" t="str">
            <v>PT. SUMBER BATU</v>
          </cell>
        </row>
        <row r="97">
          <cell r="H97" t="str">
            <v>(Prof. DR. KRHT.T. Sinambela K)</v>
          </cell>
        </row>
        <row r="98">
          <cell r="H98" t="str">
            <v xml:space="preserve">Direktur </v>
          </cell>
        </row>
        <row r="99">
          <cell r="B99" t="str">
            <v>LAMPIRAN 3c PENAWARAN</v>
          </cell>
        </row>
        <row r="101">
          <cell r="B101" t="str">
            <v>DAFTAR</v>
          </cell>
        </row>
        <row r="102">
          <cell r="B102" t="str">
            <v>HARGA DASAR SATUAN ALAT</v>
          </cell>
        </row>
        <row r="104">
          <cell r="J104" t="str">
            <v>HARGA</v>
          </cell>
        </row>
        <row r="105">
          <cell r="B105" t="str">
            <v>NO.</v>
          </cell>
          <cell r="D105" t="str">
            <v>U R A I A N</v>
          </cell>
          <cell r="H105" t="str">
            <v>SATUAN</v>
          </cell>
          <cell r="J105" t="str">
            <v>SATUAN</v>
          </cell>
          <cell r="K105" t="str">
            <v>KETERANGAN</v>
          </cell>
        </row>
        <row r="106">
          <cell r="J106" t="str">
            <v>( Rp.)</v>
          </cell>
        </row>
        <row r="108">
          <cell r="B108">
            <v>1</v>
          </cell>
          <cell r="C108" t="str">
            <v>.</v>
          </cell>
          <cell r="E108" t="str">
            <v>Asphalt Mixing Plant</v>
          </cell>
          <cell r="H108" t="str">
            <v>Jam</v>
          </cell>
          <cell r="J108">
            <v>2716138.168728332</v>
          </cell>
          <cell r="L108">
            <v>2880000</v>
          </cell>
        </row>
        <row r="109">
          <cell r="B109">
            <v>2</v>
          </cell>
          <cell r="C109" t="str">
            <v>.</v>
          </cell>
          <cell r="E109" t="str">
            <v>Asphalt Finisher</v>
          </cell>
          <cell r="H109" t="str">
            <v>Jam</v>
          </cell>
          <cell r="J109">
            <v>120416.96684331796</v>
          </cell>
          <cell r="L109">
            <v>153000</v>
          </cell>
        </row>
        <row r="110">
          <cell r="B110">
            <v>3</v>
          </cell>
          <cell r="C110" t="str">
            <v>.</v>
          </cell>
          <cell r="E110" t="str">
            <v>Asphalt Sprayer</v>
          </cell>
          <cell r="H110" t="str">
            <v>Jam</v>
          </cell>
          <cell r="J110">
            <v>55747.093201154901</v>
          </cell>
          <cell r="L110">
            <v>67000</v>
          </cell>
        </row>
        <row r="111">
          <cell r="B111">
            <v>4</v>
          </cell>
          <cell r="C111" t="str">
            <v>.</v>
          </cell>
          <cell r="E111" t="str">
            <v>Compressor</v>
          </cell>
          <cell r="H111" t="str">
            <v>Jam</v>
          </cell>
          <cell r="J111">
            <v>112290.29808075068</v>
          </cell>
          <cell r="L111">
            <v>127000</v>
          </cell>
        </row>
        <row r="112">
          <cell r="B112">
            <v>5</v>
          </cell>
          <cell r="C112" t="str">
            <v>.</v>
          </cell>
          <cell r="E112" t="str">
            <v>Concrete Mixer</v>
          </cell>
          <cell r="H112" t="str">
            <v>Jam</v>
          </cell>
          <cell r="J112">
            <v>43497.269742388758</v>
          </cell>
          <cell r="L112">
            <v>49000</v>
          </cell>
        </row>
        <row r="113">
          <cell r="B113">
            <v>6</v>
          </cell>
          <cell r="C113" t="str">
            <v>.</v>
          </cell>
          <cell r="E113" t="str">
            <v>Dump Truck 3-4 M3</v>
          </cell>
          <cell r="H113" t="str">
            <v>Jam</v>
          </cell>
          <cell r="J113">
            <v>148800.08506849525</v>
          </cell>
          <cell r="L113">
            <v>175000</v>
          </cell>
        </row>
        <row r="114">
          <cell r="B114">
            <v>7</v>
          </cell>
          <cell r="C114" t="str">
            <v>.</v>
          </cell>
          <cell r="E114" t="str">
            <v>Dump Truck 6-8 M3</v>
          </cell>
          <cell r="H114" t="str">
            <v>Jam</v>
          </cell>
          <cell r="J114">
            <v>189847.64371717296</v>
          </cell>
          <cell r="L114">
            <v>227000</v>
          </cell>
        </row>
        <row r="115">
          <cell r="B115">
            <v>8</v>
          </cell>
          <cell r="C115" t="str">
            <v>.</v>
          </cell>
          <cell r="E115" t="str">
            <v>Excavator</v>
          </cell>
          <cell r="H115" t="str">
            <v>Jam</v>
          </cell>
          <cell r="J115">
            <v>207449.56153054646</v>
          </cell>
          <cell r="L115">
            <v>273000</v>
          </cell>
        </row>
        <row r="116">
          <cell r="B116">
            <v>9</v>
          </cell>
          <cell r="C116" t="str">
            <v>.</v>
          </cell>
          <cell r="E116" t="str">
            <v>Flat Bed Truck 3-4 M3</v>
          </cell>
          <cell r="H116" t="str">
            <v>Jam</v>
          </cell>
          <cell r="J116">
            <v>142680.5182871579</v>
          </cell>
          <cell r="L116">
            <v>165000</v>
          </cell>
        </row>
        <row r="117">
          <cell r="B117">
            <v>10</v>
          </cell>
          <cell r="C117" t="str">
            <v>.</v>
          </cell>
          <cell r="E117" t="str">
            <v>Generator Set</v>
          </cell>
          <cell r="H117" t="str">
            <v>Jam</v>
          </cell>
          <cell r="J117">
            <v>211971.00655742237</v>
          </cell>
          <cell r="L117">
            <v>240000</v>
          </cell>
        </row>
        <row r="118">
          <cell r="B118">
            <v>11</v>
          </cell>
          <cell r="C118" t="str">
            <v>.</v>
          </cell>
          <cell r="E118" t="str">
            <v>Motor Grader</v>
          </cell>
          <cell r="H118" t="str">
            <v>Jam</v>
          </cell>
          <cell r="J118">
            <v>235744.39457720309</v>
          </cell>
          <cell r="L118">
            <v>298000</v>
          </cell>
        </row>
        <row r="119">
          <cell r="B119">
            <v>12</v>
          </cell>
          <cell r="C119" t="str">
            <v>.</v>
          </cell>
          <cell r="E119" t="str">
            <v>Wheel Loader</v>
          </cell>
          <cell r="H119" t="str">
            <v>Jam</v>
          </cell>
          <cell r="J119">
            <v>224018.85305387474</v>
          </cell>
          <cell r="L119">
            <v>288000</v>
          </cell>
        </row>
        <row r="120">
          <cell r="B120">
            <v>13</v>
          </cell>
          <cell r="C120" t="str">
            <v>.</v>
          </cell>
          <cell r="E120" t="str">
            <v>Tandem Roller</v>
          </cell>
          <cell r="H120" t="str">
            <v>Jam</v>
          </cell>
          <cell r="J120">
            <v>122240.03631177626</v>
          </cell>
          <cell r="L120">
            <v>155000</v>
          </cell>
        </row>
        <row r="121">
          <cell r="B121">
            <v>14</v>
          </cell>
          <cell r="C121" t="str">
            <v>.</v>
          </cell>
          <cell r="E121" t="str">
            <v>Tire Roller</v>
          </cell>
          <cell r="H121" t="str">
            <v>Jam</v>
          </cell>
          <cell r="J121">
            <v>140647.91897518199</v>
          </cell>
          <cell r="L121">
            <v>179000</v>
          </cell>
        </row>
        <row r="122">
          <cell r="B122">
            <v>15</v>
          </cell>
          <cell r="C122" t="str">
            <v>.</v>
          </cell>
          <cell r="E122" t="str">
            <v>Vibratory Roller</v>
          </cell>
          <cell r="H122" t="str">
            <v>Jam</v>
          </cell>
          <cell r="J122">
            <v>162032.27449648711</v>
          </cell>
          <cell r="L122">
            <v>206000</v>
          </cell>
        </row>
        <row r="123">
          <cell r="B123">
            <v>16</v>
          </cell>
          <cell r="C123" t="str">
            <v>.</v>
          </cell>
          <cell r="E123" t="str">
            <v>Concrete Vibrator</v>
          </cell>
          <cell r="H123" t="str">
            <v>Jam</v>
          </cell>
          <cell r="J123">
            <v>39060.778201405148</v>
          </cell>
          <cell r="L123">
            <v>44000</v>
          </cell>
        </row>
        <row r="124">
          <cell r="B124">
            <v>17</v>
          </cell>
          <cell r="C124" t="str">
            <v>.</v>
          </cell>
          <cell r="E124" t="str">
            <v>Water Pump 70-100 mm</v>
          </cell>
          <cell r="H124" t="str">
            <v>Jam</v>
          </cell>
          <cell r="J124">
            <v>33277.687857142853</v>
          </cell>
          <cell r="L124">
            <v>37000</v>
          </cell>
        </row>
        <row r="125">
          <cell r="B125">
            <v>18</v>
          </cell>
          <cell r="C125" t="str">
            <v>.</v>
          </cell>
          <cell r="E125" t="str">
            <v>Water Tanker 3000-4500 L</v>
          </cell>
          <cell r="H125" t="str">
            <v>Jam</v>
          </cell>
          <cell r="J125">
            <v>139926.71323555609</v>
          </cell>
          <cell r="L125">
            <v>161000</v>
          </cell>
        </row>
        <row r="126">
          <cell r="B126">
            <v>19</v>
          </cell>
          <cell r="C126" t="str">
            <v>.</v>
          </cell>
          <cell r="E126" t="str">
            <v>Tamper</v>
          </cell>
          <cell r="H126" t="str">
            <v>Jam</v>
          </cell>
          <cell r="J126">
            <v>36694.517160421543</v>
          </cell>
          <cell r="L126">
            <v>42000</v>
          </cell>
        </row>
        <row r="127">
          <cell r="B127">
            <v>20</v>
          </cell>
          <cell r="C127" t="str">
            <v>.</v>
          </cell>
          <cell r="E127" t="str">
            <v>Jack Hammer</v>
          </cell>
          <cell r="H127" t="str">
            <v>Jam</v>
          </cell>
          <cell r="J127">
            <v>34757.017160421543</v>
          </cell>
          <cell r="L127">
            <v>40000</v>
          </cell>
        </row>
        <row r="128">
          <cell r="B128">
            <v>21</v>
          </cell>
          <cell r="C128" t="str">
            <v>.</v>
          </cell>
          <cell r="E128" t="str">
            <v>Grass Cutter</v>
          </cell>
          <cell r="H128" t="str">
            <v>Jam</v>
          </cell>
          <cell r="J128">
            <v>28000</v>
          </cell>
          <cell r="L128">
            <v>28000</v>
          </cell>
        </row>
        <row r="129">
          <cell r="B129">
            <v>22</v>
          </cell>
          <cell r="C129" t="str">
            <v>.</v>
          </cell>
          <cell r="E129" t="str">
            <v>Bullduzer 100-150 HP</v>
          </cell>
          <cell r="H129" t="str">
            <v>Jam</v>
          </cell>
          <cell r="J129">
            <v>326770.2293439199</v>
          </cell>
          <cell r="L129">
            <v>225000</v>
          </cell>
        </row>
        <row r="130">
          <cell r="B130">
            <v>23</v>
          </cell>
          <cell r="C130" t="str">
            <v>.</v>
          </cell>
          <cell r="E130" t="str">
            <v>Trailer 20 Ton</v>
          </cell>
          <cell r="H130" t="str">
            <v>Jam</v>
          </cell>
          <cell r="J130">
            <v>240578.79335253459</v>
          </cell>
          <cell r="L130">
            <v>225000</v>
          </cell>
        </row>
        <row r="131">
          <cell r="B131">
            <v>24</v>
          </cell>
          <cell r="C131" t="str">
            <v>.</v>
          </cell>
          <cell r="E131" t="str">
            <v>Crane 10-15 Ton</v>
          </cell>
          <cell r="H131" t="str">
            <v>Jam</v>
          </cell>
          <cell r="J131">
            <v>284441.41170255246</v>
          </cell>
          <cell r="L131">
            <v>250000</v>
          </cell>
        </row>
        <row r="132">
          <cell r="B132">
            <v>25</v>
          </cell>
          <cell r="C132" t="str">
            <v>.</v>
          </cell>
          <cell r="E132" t="str">
            <v>Crane on Track 35 Ton</v>
          </cell>
          <cell r="H132" t="str">
            <v>Jam</v>
          </cell>
          <cell r="J132">
            <v>273182.32352325099</v>
          </cell>
          <cell r="L132">
            <v>250000</v>
          </cell>
        </row>
        <row r="133">
          <cell r="B133">
            <v>26</v>
          </cell>
          <cell r="C133" t="str">
            <v>.</v>
          </cell>
          <cell r="E133" t="str">
            <v>Pile Driver + Hammer</v>
          </cell>
          <cell r="H133" t="str">
            <v>Jam</v>
          </cell>
          <cell r="J133">
            <v>64057.690675354002</v>
          </cell>
          <cell r="L133">
            <v>75000</v>
          </cell>
        </row>
        <row r="134">
          <cell r="B134">
            <v>27</v>
          </cell>
          <cell r="C134" t="str">
            <v>.</v>
          </cell>
          <cell r="E134" t="str">
            <v>Pendestrian Roller</v>
          </cell>
          <cell r="H134" t="str">
            <v>Jam</v>
          </cell>
          <cell r="J134">
            <v>45391.764578454327</v>
          </cell>
        </row>
        <row r="135">
          <cell r="B135">
            <v>28</v>
          </cell>
          <cell r="C135" t="str">
            <v>.</v>
          </cell>
          <cell r="E135" t="str">
            <v>Asphal Cutter</v>
          </cell>
          <cell r="H135" t="str">
            <v>Jam</v>
          </cell>
          <cell r="J135">
            <v>30246.258225995312</v>
          </cell>
        </row>
      </sheetData>
      <sheetData sheetId="15" refreshError="1">
        <row r="1">
          <cell r="A1" t="str">
            <v>LAMPIRAN 3 PENAWARAN</v>
          </cell>
        </row>
        <row r="2">
          <cell r="A2" t="str">
            <v>ANALISA HARGA SATUAN MATA PEMBAYARAN</v>
          </cell>
        </row>
        <row r="3">
          <cell r="A3" t="str">
            <v>Nama Peserta Lelang</v>
          </cell>
          <cell r="D3" t="str">
            <v>:</v>
          </cell>
          <cell r="E3" t="str">
            <v>PT. SUMBER BATU</v>
          </cell>
        </row>
        <row r="4">
          <cell r="A4" t="str">
            <v>Nama Kegiatan</v>
          </cell>
          <cell r="D4" t="str">
            <v>:</v>
          </cell>
          <cell r="E4" t="str">
            <v>ADB ETESP, Road and Bridge Component</v>
          </cell>
        </row>
        <row r="5">
          <cell r="A5" t="str">
            <v>Nama Paket</v>
          </cell>
          <cell r="D5" t="str">
            <v>:</v>
          </cell>
          <cell r="E5" t="str">
            <v>East Coast Road 1 (Km. 8,6 to Km. 86)</v>
          </cell>
        </row>
        <row r="6">
          <cell r="A6" t="str">
            <v>Nomor Paket</v>
          </cell>
          <cell r="D6" t="str">
            <v>:</v>
          </cell>
          <cell r="E6" t="str">
            <v>4</v>
          </cell>
        </row>
        <row r="7">
          <cell r="A7" t="str">
            <v>Provinsi/Kota/Kab.</v>
          </cell>
          <cell r="D7" t="str">
            <v>:</v>
          </cell>
          <cell r="E7" t="str">
            <v>Nanggroe Aceh Darussalam</v>
          </cell>
        </row>
        <row r="8">
          <cell r="A8" t="str">
            <v>Item Pembayaran No.</v>
          </cell>
          <cell r="D8" t="str">
            <v>:</v>
          </cell>
          <cell r="E8" t="str">
            <v>2.1</v>
          </cell>
        </row>
        <row r="9">
          <cell r="A9" t="str">
            <v>Jenis Pekerjaan</v>
          </cell>
          <cell r="D9" t="str">
            <v>:</v>
          </cell>
          <cell r="E9" t="str">
            <v>Galian untuk Selokan, Drainase dan Saluran Air</v>
          </cell>
        </row>
        <row r="10">
          <cell r="A10" t="str">
            <v>Satuan Pembayaran</v>
          </cell>
          <cell r="D10" t="str">
            <v>:</v>
          </cell>
          <cell r="E10" t="str">
            <v>M3</v>
          </cell>
        </row>
        <row r="13">
          <cell r="A13" t="str">
            <v>NO.</v>
          </cell>
          <cell r="B13" t="str">
            <v>U R A I A N</v>
          </cell>
          <cell r="F13" t="str">
            <v>SATUAN</v>
          </cell>
          <cell r="G13" t="str">
            <v>KUANTITAS</v>
          </cell>
          <cell r="H13" t="str">
            <v>BIAYA SATUAN</v>
          </cell>
          <cell r="J13" t="str">
            <v>JUMLAH</v>
          </cell>
        </row>
        <row r="14">
          <cell r="H14" t="str">
            <v>(Rp.)</v>
          </cell>
          <cell r="J14" t="str">
            <v>(Rp.)</v>
          </cell>
        </row>
        <row r="16">
          <cell r="A16" t="str">
            <v>A.</v>
          </cell>
          <cell r="C16" t="str">
            <v>TENAGA KERJA</v>
          </cell>
        </row>
        <row r="18">
          <cell r="A18" t="str">
            <v>1</v>
          </cell>
          <cell r="C18" t="str">
            <v>Pekerja</v>
          </cell>
          <cell r="F18" t="str">
            <v>Jam</v>
          </cell>
          <cell r="G18">
            <v>0.21790000000000001</v>
          </cell>
          <cell r="H18">
            <v>5142</v>
          </cell>
          <cell r="J18">
            <v>1120.4418000000001</v>
          </cell>
        </row>
        <row r="19">
          <cell r="A19" t="str">
            <v>2</v>
          </cell>
          <cell r="C19" t="str">
            <v>Mandor</v>
          </cell>
          <cell r="F19" t="str">
            <v>Jam</v>
          </cell>
          <cell r="G19">
            <v>4.3499999999999997E-2</v>
          </cell>
          <cell r="H19">
            <v>6857</v>
          </cell>
          <cell r="J19">
            <v>298.27949999999998</v>
          </cell>
        </row>
        <row r="21">
          <cell r="H21" t="str">
            <v>JUMLAH</v>
          </cell>
          <cell r="J21">
            <v>1418.7213000000002</v>
          </cell>
        </row>
        <row r="23">
          <cell r="A23" t="str">
            <v>B.</v>
          </cell>
          <cell r="C23" t="str">
            <v>BAHAN</v>
          </cell>
        </row>
        <row r="27">
          <cell r="H27" t="str">
            <v>JUMLAH</v>
          </cell>
          <cell r="J27">
            <v>0</v>
          </cell>
        </row>
        <row r="29">
          <cell r="A29" t="str">
            <v>C.</v>
          </cell>
          <cell r="C29" t="str">
            <v>PERALATAN</v>
          </cell>
        </row>
        <row r="31">
          <cell r="A31" t="str">
            <v>1</v>
          </cell>
          <cell r="C31" t="str">
            <v>Excavator</v>
          </cell>
          <cell r="F31" t="str">
            <v>Jam</v>
          </cell>
          <cell r="G31">
            <v>4.3499999999999997E-2</v>
          </cell>
          <cell r="H31">
            <v>207449.56153054646</v>
          </cell>
          <cell r="J31">
            <v>9024.0559265787706</v>
          </cell>
        </row>
        <row r="32">
          <cell r="A32" t="str">
            <v>2</v>
          </cell>
          <cell r="C32" t="str">
            <v>Dump Truck</v>
          </cell>
          <cell r="F32" t="str">
            <v>Jam</v>
          </cell>
          <cell r="G32">
            <v>7.3300000000000004E-2</v>
          </cell>
          <cell r="H32">
            <v>148800.08506849525</v>
          </cell>
          <cell r="J32">
            <v>10907.046235520702</v>
          </cell>
        </row>
        <row r="33">
          <cell r="A33" t="str">
            <v>3</v>
          </cell>
          <cell r="C33" t="str">
            <v>Alat Bantu</v>
          </cell>
          <cell r="F33" t="str">
            <v>Ls</v>
          </cell>
          <cell r="G33">
            <v>1</v>
          </cell>
          <cell r="H33">
            <v>500</v>
          </cell>
          <cell r="J33">
            <v>500</v>
          </cell>
        </row>
        <row r="35">
          <cell r="H35" t="str">
            <v>JUMLAH</v>
          </cell>
          <cell r="J35">
            <v>20431.102162099472</v>
          </cell>
        </row>
        <row r="37">
          <cell r="A37" t="str">
            <v>D.</v>
          </cell>
          <cell r="C37" t="str">
            <v>JUMLAH (A + B + C)</v>
          </cell>
          <cell r="J37">
            <v>21849.823462099474</v>
          </cell>
        </row>
        <row r="38">
          <cell r="A38" t="str">
            <v>E.</v>
          </cell>
          <cell r="C38" t="str">
            <v>BIAYA UMUM DAN KEUNTUNGAN = (10 % x D)</v>
          </cell>
          <cell r="J38">
            <v>2184.9823462099475</v>
          </cell>
        </row>
        <row r="39">
          <cell r="A39" t="str">
            <v>F.</v>
          </cell>
          <cell r="C39" t="str">
            <v>HARGA SATUAN = (D + E)</v>
          </cell>
          <cell r="J39">
            <v>24034.805808309422</v>
          </cell>
        </row>
        <row r="40">
          <cell r="A40" t="str">
            <v>G.</v>
          </cell>
          <cell r="C40" t="str">
            <v>DIBULATKAN</v>
          </cell>
          <cell r="J40">
            <v>24034</v>
          </cell>
        </row>
        <row r="87">
          <cell r="J87">
            <v>406155</v>
          </cell>
        </row>
        <row r="612">
          <cell r="J612">
            <v>39739</v>
          </cell>
        </row>
        <row r="798">
          <cell r="J798">
            <v>2087</v>
          </cell>
        </row>
        <row r="847">
          <cell r="J847">
            <v>252644</v>
          </cell>
        </row>
        <row r="894">
          <cell r="J894">
            <v>293768</v>
          </cell>
        </row>
        <row r="1974">
          <cell r="J1974">
            <v>400861</v>
          </cell>
        </row>
      </sheetData>
      <sheetData sheetId="16" refreshError="1"/>
      <sheetData sheetId="17" refreshError="1">
        <row r="117">
          <cell r="B117" t="str">
            <v>ITEM PEMBAYARAN NO.</v>
          </cell>
          <cell r="E117" t="str">
            <v>:  2.2</v>
          </cell>
        </row>
        <row r="118">
          <cell r="B118" t="str">
            <v>JENIS PEKERJAAN</v>
          </cell>
          <cell r="E118" t="str">
            <v>:  PASANGAN BATU DENGAN MORTAR</v>
          </cell>
        </row>
        <row r="119">
          <cell r="B119" t="str">
            <v>SATUAN PEMBAYARAN</v>
          </cell>
          <cell r="E119" t="str">
            <v>:  M3</v>
          </cell>
        </row>
        <row r="121">
          <cell r="B121" t="str">
            <v>NO.</v>
          </cell>
          <cell r="D121" t="str">
            <v>U R A I A N</v>
          </cell>
          <cell r="I121" t="str">
            <v>KODE</v>
          </cell>
          <cell r="J121" t="str">
            <v>KOEF.</v>
          </cell>
          <cell r="K121" t="str">
            <v>SATUAN</v>
          </cell>
          <cell r="L121" t="str">
            <v>KETERANGAN</v>
          </cell>
        </row>
        <row r="123">
          <cell r="B123" t="str">
            <v>I.</v>
          </cell>
          <cell r="D123" t="str">
            <v>ASUMSI</v>
          </cell>
        </row>
        <row r="124">
          <cell r="B124">
            <v>1</v>
          </cell>
          <cell r="D124" t="str">
            <v>Menggunakan alat (cara mekanik)</v>
          </cell>
        </row>
        <row r="125">
          <cell r="B125">
            <v>2</v>
          </cell>
          <cell r="D125" t="str">
            <v>Lokasi pekerjaan : sepanjang jalan</v>
          </cell>
        </row>
        <row r="126">
          <cell r="B126">
            <v>3</v>
          </cell>
          <cell r="D126" t="str">
            <v>Bahan dasar (batu, pasir dan semen) diterima</v>
          </cell>
        </row>
        <row r="127">
          <cell r="D127" t="str">
            <v>seluruhnya di lokasi pekerjaan</v>
          </cell>
        </row>
        <row r="128">
          <cell r="B128">
            <v>4</v>
          </cell>
          <cell r="D128" t="str">
            <v>Jarak rata-rata Base camp ke lokasi pekerjaan</v>
          </cell>
          <cell r="I128" t="str">
            <v>L</v>
          </cell>
          <cell r="J128">
            <v>45.71</v>
          </cell>
          <cell r="K128" t="str">
            <v>KM</v>
          </cell>
        </row>
        <row r="129">
          <cell r="B129">
            <v>5</v>
          </cell>
          <cell r="D129" t="str">
            <v>Jam kerja efektif per-hari</v>
          </cell>
          <cell r="I129" t="str">
            <v>Tk</v>
          </cell>
          <cell r="J129">
            <v>7</v>
          </cell>
          <cell r="K129" t="str">
            <v>jam</v>
          </cell>
        </row>
        <row r="130">
          <cell r="B130">
            <v>6</v>
          </cell>
          <cell r="D130" t="str">
            <v>Perbandingan Pasir &amp; Semen</v>
          </cell>
          <cell r="G130" t="str">
            <v>: - Volume Semen</v>
          </cell>
          <cell r="I130" t="str">
            <v>Sm</v>
          </cell>
          <cell r="J130">
            <v>20</v>
          </cell>
          <cell r="K130" t="str">
            <v>%</v>
          </cell>
          <cell r="L130" t="str">
            <v xml:space="preserve"> Spec. 7.3.2.(2) b</v>
          </cell>
        </row>
        <row r="131">
          <cell r="G131" t="str">
            <v>: - Volume Pasir</v>
          </cell>
          <cell r="I131" t="str">
            <v>Ps</v>
          </cell>
          <cell r="J131">
            <v>80</v>
          </cell>
          <cell r="K131" t="str">
            <v>%</v>
          </cell>
          <cell r="L131" t="str">
            <v xml:space="preserve"> Spec. 7.3.2.(2) b</v>
          </cell>
        </row>
        <row r="132">
          <cell r="B132">
            <v>7</v>
          </cell>
          <cell r="D132" t="str">
            <v>Perbandingan Batu &amp; Mortar  :</v>
          </cell>
        </row>
        <row r="133">
          <cell r="D133" t="str">
            <v>- Batu</v>
          </cell>
          <cell r="I133" t="str">
            <v>Bt</v>
          </cell>
          <cell r="J133">
            <v>60</v>
          </cell>
          <cell r="K133" t="str">
            <v>%</v>
          </cell>
        </row>
        <row r="134">
          <cell r="D134" t="str">
            <v>- Mortar (campuran semen &amp; pasir)</v>
          </cell>
          <cell r="I134" t="str">
            <v>Mr</v>
          </cell>
          <cell r="J134">
            <v>40</v>
          </cell>
          <cell r="K134" t="str">
            <v>%</v>
          </cell>
        </row>
        <row r="135">
          <cell r="B135">
            <v>8</v>
          </cell>
          <cell r="D135" t="str">
            <v>Berat Jenis Bahan  :</v>
          </cell>
        </row>
        <row r="136">
          <cell r="D136" t="str">
            <v>- Pasangan Batu Dengan Mortar</v>
          </cell>
          <cell r="I136" t="str">
            <v>D1</v>
          </cell>
          <cell r="J136">
            <v>2.4</v>
          </cell>
          <cell r="K136" t="str">
            <v>ton/M3</v>
          </cell>
        </row>
        <row r="137">
          <cell r="D137" t="str">
            <v>- Batu</v>
          </cell>
          <cell r="I137" t="str">
            <v>D2</v>
          </cell>
          <cell r="J137">
            <v>1.5999999999999999</v>
          </cell>
          <cell r="K137" t="str">
            <v>ton/M3</v>
          </cell>
        </row>
        <row r="138">
          <cell r="D138" t="str">
            <v>- Adukan (mortar)</v>
          </cell>
          <cell r="I138" t="str">
            <v>D3</v>
          </cell>
          <cell r="J138">
            <v>1.8</v>
          </cell>
          <cell r="K138" t="str">
            <v>ton/M3</v>
          </cell>
        </row>
        <row r="139">
          <cell r="D139" t="str">
            <v>- Pasir</v>
          </cell>
          <cell r="I139" t="str">
            <v>D4</v>
          </cell>
          <cell r="J139">
            <v>1.67</v>
          </cell>
          <cell r="K139" t="str">
            <v>ton/M3</v>
          </cell>
        </row>
        <row r="140">
          <cell r="D140" t="str">
            <v>- Semen Portland</v>
          </cell>
          <cell r="I140" t="str">
            <v>D5</v>
          </cell>
          <cell r="J140">
            <v>1.44</v>
          </cell>
          <cell r="K140" t="str">
            <v>ton/M3</v>
          </cell>
        </row>
        <row r="142">
          <cell r="B142" t="str">
            <v>II.</v>
          </cell>
          <cell r="D142" t="str">
            <v>METHODE PELAKSANAAN</v>
          </cell>
        </row>
        <row r="143">
          <cell r="B143">
            <v>1</v>
          </cell>
          <cell r="D143" t="str">
            <v>Semen, pasir dan air dicampur dan diaduk menjadi</v>
          </cell>
        </row>
        <row r="144">
          <cell r="D144" t="str">
            <v>mortar dengan menggunakan alat bantu</v>
          </cell>
        </row>
        <row r="145">
          <cell r="B145">
            <v>2</v>
          </cell>
          <cell r="D145" t="str">
            <v>Batu dibersihkan dan dibasahi seluruh permukaannya</v>
          </cell>
        </row>
        <row r="146">
          <cell r="D146" t="str">
            <v>sebelum dipasang</v>
          </cell>
        </row>
        <row r="147">
          <cell r="B147">
            <v>3</v>
          </cell>
          <cell r="D147" t="str">
            <v>Penyelesaian dan perapihan setelah pemasangan</v>
          </cell>
        </row>
        <row r="149">
          <cell r="B149" t="str">
            <v>III.</v>
          </cell>
          <cell r="D149" t="str">
            <v>PEMAKAIAN BAHAN, ALAT DAN TENAGA</v>
          </cell>
        </row>
        <row r="150">
          <cell r="B150" t="str">
            <v xml:space="preserve">   1.</v>
          </cell>
          <cell r="D150" t="str">
            <v>BAHAN</v>
          </cell>
        </row>
        <row r="151">
          <cell r="B151" t="str">
            <v>1.a.</v>
          </cell>
          <cell r="D151" t="str">
            <v>Batu Kali/Gunung</v>
          </cell>
          <cell r="F151" t="str">
            <v>{(Bt x D1 x 1 M3) : D2} x 1.20</v>
          </cell>
          <cell r="I151" t="str">
            <v>(M02)</v>
          </cell>
          <cell r="J151">
            <v>1.1000000000000001</v>
          </cell>
          <cell r="K151" t="str">
            <v>M3</v>
          </cell>
          <cell r="L151" t="str">
            <v xml:space="preserve"> Lepas</v>
          </cell>
        </row>
        <row r="152">
          <cell r="B152" t="str">
            <v>1.b.</v>
          </cell>
          <cell r="D152" t="str">
            <v>Semen PC</v>
          </cell>
          <cell r="F152" t="str">
            <v>Sm x {(Mr x D1 x 1 M3} : D3} x 1.05</v>
          </cell>
          <cell r="I152" t="str">
            <v>(M12)</v>
          </cell>
          <cell r="J152">
            <v>161.28000000000003</v>
          </cell>
          <cell r="K152" t="str">
            <v>M3</v>
          </cell>
        </row>
        <row r="153">
          <cell r="F153" t="str">
            <v>x {D5 x (1000 )}</v>
          </cell>
          <cell r="J153">
            <v>161</v>
          </cell>
          <cell r="K153" t="str">
            <v>Kg</v>
          </cell>
        </row>
        <row r="154">
          <cell r="B154" t="str">
            <v>1.c.</v>
          </cell>
          <cell r="D154" t="str">
            <v>Pasir Pasang</v>
          </cell>
          <cell r="F154" t="str">
            <v>Ps x {(Mr x D1 x 1 M3) : D4} x 1.05</v>
          </cell>
          <cell r="I154" t="str">
            <v>(M01)</v>
          </cell>
          <cell r="J154">
            <v>0.4829</v>
          </cell>
          <cell r="K154" t="str">
            <v>M3</v>
          </cell>
        </row>
        <row r="156">
          <cell r="B156" t="str">
            <v>2.</v>
          </cell>
          <cell r="D156" t="str">
            <v>ALAT</v>
          </cell>
        </row>
        <row r="157">
          <cell r="B157" t="str">
            <v>2.a.</v>
          </cell>
          <cell r="D157" t="str">
            <v>Alat Bantu</v>
          </cell>
        </row>
        <row r="158">
          <cell r="D158" t="str">
            <v>Diperlukan  :</v>
          </cell>
        </row>
        <row r="159">
          <cell r="D159" t="str">
            <v>- Sekop</v>
          </cell>
          <cell r="F159" t="str">
            <v>=  4  buah</v>
          </cell>
        </row>
        <row r="160">
          <cell r="D160" t="str">
            <v>- Pacul</v>
          </cell>
          <cell r="F160" t="str">
            <v>=  4  buah</v>
          </cell>
        </row>
        <row r="161">
          <cell r="D161" t="str">
            <v>- Sendok Semen</v>
          </cell>
          <cell r="F161" t="str">
            <v>=  4  buah</v>
          </cell>
        </row>
        <row r="162">
          <cell r="D162" t="str">
            <v>- Ember Cor</v>
          </cell>
          <cell r="F162" t="str">
            <v>=  8  buah</v>
          </cell>
        </row>
        <row r="163">
          <cell r="D163" t="str">
            <v>- Gerobak Dorong</v>
          </cell>
          <cell r="F163" t="str">
            <v>=  3  buah</v>
          </cell>
        </row>
        <row r="165">
          <cell r="B165" t="str">
            <v>3.</v>
          </cell>
          <cell r="D165" t="str">
            <v>TENAGA</v>
          </cell>
        </row>
        <row r="166">
          <cell r="D166" t="str">
            <v>Produksi Pasangan Batu dengan mortar dalam 1 hari</v>
          </cell>
          <cell r="I166" t="str">
            <v>Qt</v>
          </cell>
          <cell r="J166">
            <v>5</v>
          </cell>
          <cell r="K166" t="str">
            <v>M3</v>
          </cell>
        </row>
        <row r="168">
          <cell r="D168" t="str">
            <v>Kebutuhan tenaga :</v>
          </cell>
          <cell r="E168" t="str">
            <v>-</v>
          </cell>
          <cell r="F168" t="str">
            <v>Mandor</v>
          </cell>
          <cell r="I168" t="str">
            <v>M</v>
          </cell>
          <cell r="J168">
            <v>1</v>
          </cell>
          <cell r="K168" t="str">
            <v>orang</v>
          </cell>
        </row>
        <row r="169">
          <cell r="E169" t="str">
            <v>-</v>
          </cell>
          <cell r="F169" t="str">
            <v>Tukang</v>
          </cell>
          <cell r="I169" t="str">
            <v>Tb</v>
          </cell>
          <cell r="J169">
            <v>2</v>
          </cell>
          <cell r="K169" t="str">
            <v>orang</v>
          </cell>
        </row>
        <row r="170">
          <cell r="E170" t="str">
            <v>-</v>
          </cell>
          <cell r="F170" t="str">
            <v>Pekerja</v>
          </cell>
          <cell r="I170" t="str">
            <v>P</v>
          </cell>
          <cell r="J170">
            <v>8</v>
          </cell>
          <cell r="K170" t="str">
            <v>orang</v>
          </cell>
        </row>
        <row r="172">
          <cell r="D172" t="str">
            <v>Koefisien Tenaga / M3   :</v>
          </cell>
        </row>
        <row r="173">
          <cell r="E173" t="str">
            <v>-</v>
          </cell>
          <cell r="F173" t="str">
            <v>Mandor</v>
          </cell>
          <cell r="G173" t="str">
            <v>= (Tk x M) : Qt</v>
          </cell>
          <cell r="I173" t="str">
            <v>(L03)</v>
          </cell>
          <cell r="J173">
            <v>1.4</v>
          </cell>
          <cell r="K173" t="str">
            <v>jam</v>
          </cell>
        </row>
        <row r="174">
          <cell r="E174" t="str">
            <v>-</v>
          </cell>
          <cell r="F174" t="str">
            <v>Tukang</v>
          </cell>
          <cell r="G174" t="str">
            <v>= (Tk x Tb) : Qt</v>
          </cell>
          <cell r="I174" t="str">
            <v>(L02)</v>
          </cell>
          <cell r="J174">
            <v>2.8</v>
          </cell>
          <cell r="K174" t="str">
            <v>jam</v>
          </cell>
        </row>
        <row r="175">
          <cell r="E175" t="str">
            <v>-</v>
          </cell>
          <cell r="F175" t="str">
            <v>Pekerja</v>
          </cell>
          <cell r="G175" t="str">
            <v>= (Tk x P) : Qt</v>
          </cell>
          <cell r="I175" t="str">
            <v>(L01)</v>
          </cell>
          <cell r="J175">
            <v>11.2</v>
          </cell>
          <cell r="K175" t="str">
            <v>jam</v>
          </cell>
        </row>
        <row r="177">
          <cell r="B177" t="str">
            <v>4.</v>
          </cell>
          <cell r="D177" t="str">
            <v>HARGA DASAR SATUAN UPAH, BAHAN DAN ALAT</v>
          </cell>
        </row>
        <row r="178">
          <cell r="D178" t="str">
            <v>Lihat lampiran.</v>
          </cell>
        </row>
        <row r="183">
          <cell r="B183" t="str">
            <v xml:space="preserve"> URAIAN ANALISA HARGA SATUAN</v>
          </cell>
        </row>
        <row r="184">
          <cell r="B184" t="str">
            <v>ITEM PEMBAYARAN NO.</v>
          </cell>
          <cell r="E184" t="str">
            <v>:  2.3(3)</v>
          </cell>
        </row>
        <row r="185">
          <cell r="B185" t="str">
            <v>JENIS PEKERJAAN</v>
          </cell>
          <cell r="E185" t="str">
            <v>:  PIPA BETON BERTULANG DIAMETER 75 - 120 CM</v>
          </cell>
        </row>
        <row r="186">
          <cell r="B186" t="str">
            <v>SATUAN PEMBAYARAN</v>
          </cell>
          <cell r="E186" t="str">
            <v>:  M'</v>
          </cell>
        </row>
        <row r="188">
          <cell r="B188" t="str">
            <v>NO.</v>
          </cell>
          <cell r="D188" t="str">
            <v>U R A I A N</v>
          </cell>
          <cell r="I188" t="str">
            <v>KODE</v>
          </cell>
          <cell r="J188" t="str">
            <v>KOEF.</v>
          </cell>
          <cell r="K188" t="str">
            <v>SATUAN</v>
          </cell>
          <cell r="L188" t="str">
            <v>KETERANGAN</v>
          </cell>
        </row>
        <row r="190">
          <cell r="B190" t="str">
            <v>I.</v>
          </cell>
          <cell r="D190" t="str">
            <v>ASUMSI</v>
          </cell>
        </row>
        <row r="191">
          <cell r="B191">
            <v>1</v>
          </cell>
          <cell r="D191" t="str">
            <v>Pekerjaan dilakukan secara mekanik/manual</v>
          </cell>
        </row>
        <row r="192">
          <cell r="B192">
            <v>2</v>
          </cell>
          <cell r="D192" t="str">
            <v>Lokasi pekerjaan : sepanjang jalan</v>
          </cell>
        </row>
        <row r="193">
          <cell r="B193">
            <v>3</v>
          </cell>
          <cell r="D193" t="str">
            <v>Diameter bagian dalam gorong-gorong</v>
          </cell>
          <cell r="I193" t="str">
            <v>d</v>
          </cell>
          <cell r="J193">
            <v>1.2</v>
          </cell>
          <cell r="K193" t="str">
            <v>m</v>
          </cell>
        </row>
        <row r="194">
          <cell r="B194">
            <v>4</v>
          </cell>
          <cell r="D194" t="str">
            <v>Jarak rata-rata Base camp ke lokasi pekerjaan</v>
          </cell>
          <cell r="I194" t="str">
            <v>L</v>
          </cell>
          <cell r="J194">
            <v>45.71</v>
          </cell>
          <cell r="K194" t="str">
            <v>KM</v>
          </cell>
        </row>
        <row r="195">
          <cell r="B195">
            <v>5</v>
          </cell>
          <cell r="D195" t="str">
            <v>Jam kerja efektif per-hari</v>
          </cell>
          <cell r="I195" t="str">
            <v>Tk</v>
          </cell>
          <cell r="J195">
            <v>7</v>
          </cell>
          <cell r="K195" t="str">
            <v>Jam</v>
          </cell>
        </row>
        <row r="196">
          <cell r="B196">
            <v>6</v>
          </cell>
          <cell r="D196" t="str">
            <v>Tebal gorong-gorong</v>
          </cell>
          <cell r="I196" t="str">
            <v>Tg</v>
          </cell>
          <cell r="J196">
            <v>10</v>
          </cell>
          <cell r="K196" t="str">
            <v>Cm</v>
          </cell>
        </row>
        <row r="198">
          <cell r="B198" t="str">
            <v>II.</v>
          </cell>
          <cell r="D198" t="str">
            <v>METHODE PELAKSANAAN</v>
          </cell>
        </row>
        <row r="199">
          <cell r="B199">
            <v>1</v>
          </cell>
          <cell r="D199" t="str">
            <v>Gorong-gorong dicetak di Base Camp</v>
          </cell>
        </row>
        <row r="200">
          <cell r="B200">
            <v>2</v>
          </cell>
          <cell r="D200" t="str">
            <v>Dump Truck mengangkut gorong-gorong jadi ke lapangan</v>
          </cell>
        </row>
        <row r="201">
          <cell r="B201">
            <v>3</v>
          </cell>
          <cell r="D201" t="str">
            <v>Dasar gorong-gorong dipadatkan dengan Tamper</v>
          </cell>
        </row>
        <row r="202">
          <cell r="B202">
            <v>4</v>
          </cell>
          <cell r="D202" t="str">
            <v>Dasar gorong-gorong diberi lapis pasir dengan tebal</v>
          </cell>
          <cell r="I202" t="str">
            <v>Tp</v>
          </cell>
          <cell r="J202">
            <v>0.15</v>
          </cell>
          <cell r="K202" t="str">
            <v>M</v>
          </cell>
        </row>
        <row r="203">
          <cell r="B203">
            <v>5</v>
          </cell>
          <cell r="D203" t="str">
            <v>Selama pemadatan sekelompok pekerja akan mengerjakan</v>
          </cell>
        </row>
        <row r="204">
          <cell r="D204" t="str">
            <v>pekerjaan dengan cara manual dengan menggunakan alat</v>
          </cell>
        </row>
        <row r="205">
          <cell r="D205" t="str">
            <v>bantu</v>
          </cell>
        </row>
        <row r="207">
          <cell r="B207" t="str">
            <v>III.</v>
          </cell>
          <cell r="D207" t="str">
            <v>PEMAKAIAN BAHAN, ALAT DAN TENAGA</v>
          </cell>
        </row>
        <row r="209">
          <cell r="B209" t="str">
            <v xml:space="preserve">   1.</v>
          </cell>
          <cell r="D209" t="str">
            <v>BAHAN</v>
          </cell>
        </row>
        <row r="210">
          <cell r="D210" t="str">
            <v>Untuk mendapatkan 1 M' gorong-gorong diperlukan :</v>
          </cell>
        </row>
        <row r="211">
          <cell r="D211" t="str">
            <v>- Beton K - 225</v>
          </cell>
          <cell r="J211">
            <v>0.4084000000000001</v>
          </cell>
          <cell r="K211" t="str">
            <v>M3</v>
          </cell>
        </row>
        <row r="212">
          <cell r="D212" t="str">
            <v>- Baja Tulangan</v>
          </cell>
          <cell r="J212">
            <v>44.924000000000014</v>
          </cell>
          <cell r="K212" t="str">
            <v>Kg</v>
          </cell>
        </row>
        <row r="213">
          <cell r="D213" t="str">
            <v>- Pasir Urug</v>
          </cell>
          <cell r="J213">
            <v>0.315</v>
          </cell>
          <cell r="K213" t="str">
            <v>M3</v>
          </cell>
        </row>
        <row r="215">
          <cell r="B215" t="str">
            <v>2.</v>
          </cell>
          <cell r="D215" t="str">
            <v>ALAT</v>
          </cell>
        </row>
        <row r="216">
          <cell r="B216" t="str">
            <v>2.a.</v>
          </cell>
          <cell r="D216" t="str">
            <v>TAMPER</v>
          </cell>
        </row>
        <row r="217">
          <cell r="D217" t="str">
            <v>Kecepatan</v>
          </cell>
          <cell r="I217" t="str">
            <v>V</v>
          </cell>
          <cell r="J217">
            <v>0.5</v>
          </cell>
          <cell r="K217" t="str">
            <v>Km/jam</v>
          </cell>
        </row>
        <row r="218">
          <cell r="D218" t="str">
            <v>Efesiensi Alat</v>
          </cell>
          <cell r="I218" t="str">
            <v>Fa</v>
          </cell>
          <cell r="J218">
            <v>0.78</v>
          </cell>
          <cell r="K218" t="str">
            <v>-</v>
          </cell>
        </row>
        <row r="219">
          <cell r="D219" t="str">
            <v>Lebar Pemadatan</v>
          </cell>
          <cell r="I219" t="str">
            <v>Lb</v>
          </cell>
          <cell r="J219">
            <v>0.4</v>
          </cell>
          <cell r="K219" t="str">
            <v>M</v>
          </cell>
        </row>
        <row r="220">
          <cell r="D220" t="str">
            <v>Banyak Lintasan</v>
          </cell>
          <cell r="I220" t="str">
            <v>n</v>
          </cell>
          <cell r="J220">
            <v>10</v>
          </cell>
          <cell r="K220" t="str">
            <v>Lintasan</v>
          </cell>
        </row>
        <row r="221">
          <cell r="D221" t="str">
            <v>Tebal Lapis Hamparan</v>
          </cell>
          <cell r="I221" t="str">
            <v>tp</v>
          </cell>
          <cell r="J221">
            <v>0.2</v>
          </cell>
          <cell r="K221" t="str">
            <v>M</v>
          </cell>
        </row>
        <row r="223">
          <cell r="D223" t="str">
            <v>Kap. Prod. / jam  =</v>
          </cell>
          <cell r="F223" t="str">
            <v>V x Fa x Lb x 60</v>
          </cell>
          <cell r="I223" t="str">
            <v>Q1</v>
          </cell>
          <cell r="J223">
            <v>4.6800000000000006</v>
          </cell>
          <cell r="K223" t="str">
            <v>M3/Jam</v>
          </cell>
        </row>
        <row r="224">
          <cell r="F224" t="str">
            <v>n x Tp</v>
          </cell>
        </row>
        <row r="226">
          <cell r="D226" t="str">
            <v>Koefisien Alat / M3</v>
          </cell>
          <cell r="F226" t="str">
            <v xml:space="preserve">  =   1  :  Q1x Vp</v>
          </cell>
          <cell r="J226">
            <v>0.21367521367521364</v>
          </cell>
          <cell r="K226" t="str">
            <v>jam</v>
          </cell>
        </row>
        <row r="228">
          <cell r="B228" t="str">
            <v>2.b.</v>
          </cell>
          <cell r="D228" t="str">
            <v>DUMP TRUCK</v>
          </cell>
        </row>
        <row r="229">
          <cell r="D229" t="str">
            <v>Kapasitas Bak sekali muat</v>
          </cell>
          <cell r="I229" t="str">
            <v>V</v>
          </cell>
          <cell r="J229">
            <v>4</v>
          </cell>
          <cell r="K229" t="str">
            <v>Buah/M'</v>
          </cell>
        </row>
        <row r="230">
          <cell r="D230" t="str">
            <v>Faktor Efesiensi Alat</v>
          </cell>
          <cell r="I230" t="str">
            <v>Fa</v>
          </cell>
          <cell r="J230">
            <v>0.78</v>
          </cell>
          <cell r="K230" t="str">
            <v>-</v>
          </cell>
        </row>
        <row r="231">
          <cell r="D231" t="str">
            <v>Kecepatan rata-rata bermuatan</v>
          </cell>
          <cell r="I231" t="str">
            <v>v1</v>
          </cell>
          <cell r="J231">
            <v>45</v>
          </cell>
          <cell r="K231" t="str">
            <v>Km/jam</v>
          </cell>
        </row>
        <row r="232">
          <cell r="D232" t="str">
            <v>Kecepatan rata-rata Kosong</v>
          </cell>
          <cell r="I232" t="str">
            <v>v2</v>
          </cell>
          <cell r="J232">
            <v>60</v>
          </cell>
          <cell r="K232" t="str">
            <v>Km/jam</v>
          </cell>
        </row>
        <row r="233">
          <cell r="D233" t="str">
            <v>Waktu Siklus</v>
          </cell>
          <cell r="I233" t="str">
            <v>Ts</v>
          </cell>
        </row>
        <row r="234">
          <cell r="D234" t="str">
            <v>- Waktu tempuh isi</v>
          </cell>
          <cell r="F234" t="str">
            <v>= (L : V1) x 60</v>
          </cell>
          <cell r="I234" t="str">
            <v>T1</v>
          </cell>
          <cell r="J234">
            <v>29.99</v>
          </cell>
          <cell r="K234" t="str">
            <v>Menit</v>
          </cell>
        </row>
        <row r="235">
          <cell r="D235" t="str">
            <v>- Waktu tempuh Kosong</v>
          </cell>
          <cell r="F235" t="str">
            <v>= (L : V2) x 60</v>
          </cell>
          <cell r="I235" t="str">
            <v>T2</v>
          </cell>
          <cell r="J235">
            <v>23.99</v>
          </cell>
          <cell r="K235" t="str">
            <v>Menit</v>
          </cell>
        </row>
        <row r="236">
          <cell r="D236" t="str">
            <v>- Lain-lain</v>
          </cell>
          <cell r="I236" t="str">
            <v>T3</v>
          </cell>
          <cell r="J236">
            <v>1</v>
          </cell>
          <cell r="K236" t="str">
            <v>Menit</v>
          </cell>
        </row>
        <row r="237">
          <cell r="I237" t="str">
            <v>Ts2</v>
          </cell>
          <cell r="J237">
            <v>54.98</v>
          </cell>
          <cell r="K237" t="str">
            <v>Menit</v>
          </cell>
        </row>
        <row r="239">
          <cell r="D239" t="str">
            <v>Kapasitas Produksi / Jam</v>
          </cell>
          <cell r="G239" t="str">
            <v>V x Fa x 60</v>
          </cell>
          <cell r="I239" t="str">
            <v>Q2</v>
          </cell>
          <cell r="J239">
            <v>3.4048744998181162</v>
          </cell>
          <cell r="K239" t="str">
            <v>M3</v>
          </cell>
        </row>
        <row r="240">
          <cell r="G240" t="str">
            <v>Ts2</v>
          </cell>
        </row>
        <row r="242">
          <cell r="D242" t="str">
            <v>Koefisien alat / M3</v>
          </cell>
          <cell r="E242" t="str">
            <v>= 1 : Q2</v>
          </cell>
          <cell r="J242">
            <v>0.29369658119658115</v>
          </cell>
          <cell r="K242" t="str">
            <v>Jam</v>
          </cell>
        </row>
        <row r="244">
          <cell r="B244" t="str">
            <v>2.c.</v>
          </cell>
          <cell r="D244" t="str">
            <v>ALAT BANTU</v>
          </cell>
          <cell r="K244" t="str">
            <v>Lump Sum</v>
          </cell>
        </row>
        <row r="245">
          <cell r="D245" t="str">
            <v>Diperlukan  :</v>
          </cell>
        </row>
        <row r="246">
          <cell r="D246" t="str">
            <v>- Sekop</v>
          </cell>
          <cell r="F246" t="str">
            <v>=  3  buah</v>
          </cell>
        </row>
        <row r="247">
          <cell r="D247" t="str">
            <v>- Alat kecil lainnya</v>
          </cell>
        </row>
        <row r="250">
          <cell r="L250" t="str">
            <v>Bersambung</v>
          </cell>
        </row>
        <row r="251">
          <cell r="B251" t="str">
            <v xml:space="preserve"> URAIAN ANALISA HARGA SATUAN</v>
          </cell>
        </row>
        <row r="252">
          <cell r="B252" t="str">
            <v>ITEM PEMBAYARAN NO.</v>
          </cell>
          <cell r="E252" t="str">
            <v>:  2.3(3)</v>
          </cell>
        </row>
        <row r="253">
          <cell r="B253" t="str">
            <v>JENIS PEKERJAAN</v>
          </cell>
          <cell r="E253" t="str">
            <v>:  PIPA BETON BERTULANG DIAMETER 75 - 120 CM</v>
          </cell>
        </row>
        <row r="254">
          <cell r="B254" t="str">
            <v>SATUAN PEMBAYARAN</v>
          </cell>
          <cell r="E254" t="str">
            <v>:  M'</v>
          </cell>
        </row>
        <row r="256">
          <cell r="B256" t="str">
            <v>NO.</v>
          </cell>
          <cell r="D256" t="str">
            <v>U R A I A N</v>
          </cell>
          <cell r="I256" t="str">
            <v>KODE</v>
          </cell>
          <cell r="J256" t="str">
            <v>KOEF.</v>
          </cell>
          <cell r="K256" t="str">
            <v>SATUAN</v>
          </cell>
          <cell r="L256" t="str">
            <v>KETERANGAN</v>
          </cell>
        </row>
        <row r="258">
          <cell r="B258" t="str">
            <v>3.</v>
          </cell>
          <cell r="D258" t="str">
            <v>TENAGA</v>
          </cell>
        </row>
        <row r="259">
          <cell r="D259" t="str">
            <v>Produksi Gorong-gorong per hari</v>
          </cell>
          <cell r="I259" t="str">
            <v>Qt</v>
          </cell>
          <cell r="J259">
            <v>6</v>
          </cell>
          <cell r="K259" t="str">
            <v>M'</v>
          </cell>
        </row>
        <row r="261">
          <cell r="D261" t="str">
            <v>Kebutuhan tenaga :</v>
          </cell>
          <cell r="E261" t="str">
            <v>-</v>
          </cell>
          <cell r="F261" t="str">
            <v>Mandor</v>
          </cell>
          <cell r="I261" t="str">
            <v>M</v>
          </cell>
          <cell r="J261">
            <v>1</v>
          </cell>
          <cell r="K261" t="str">
            <v>orang</v>
          </cell>
        </row>
        <row r="262">
          <cell r="E262" t="str">
            <v>-</v>
          </cell>
          <cell r="F262" t="str">
            <v>Tukang</v>
          </cell>
          <cell r="I262" t="str">
            <v>Tb</v>
          </cell>
          <cell r="J262">
            <v>1</v>
          </cell>
          <cell r="K262" t="str">
            <v>orang</v>
          </cell>
        </row>
        <row r="263">
          <cell r="E263" t="str">
            <v>-</v>
          </cell>
          <cell r="F263" t="str">
            <v>Pekerja</v>
          </cell>
          <cell r="I263" t="str">
            <v>P</v>
          </cell>
          <cell r="J263">
            <v>9</v>
          </cell>
          <cell r="K263" t="str">
            <v>orang</v>
          </cell>
        </row>
        <row r="265">
          <cell r="D265" t="str">
            <v>Koefisien Tenaga / M3   :</v>
          </cell>
        </row>
        <row r="266">
          <cell r="E266" t="str">
            <v>-</v>
          </cell>
          <cell r="F266" t="str">
            <v>Mandor</v>
          </cell>
          <cell r="G266" t="str">
            <v>= (Tk x M) : Qt</v>
          </cell>
          <cell r="J266">
            <v>1.1666666666666667</v>
          </cell>
          <cell r="K266" t="str">
            <v>jam</v>
          </cell>
        </row>
        <row r="267">
          <cell r="E267" t="str">
            <v>-</v>
          </cell>
          <cell r="F267" t="str">
            <v>Tukang</v>
          </cell>
          <cell r="G267" t="str">
            <v>= (Tk x Tb) : Qt</v>
          </cell>
          <cell r="J267">
            <v>1.1666666666666667</v>
          </cell>
          <cell r="K267" t="str">
            <v>jam</v>
          </cell>
        </row>
        <row r="268">
          <cell r="E268" t="str">
            <v>-</v>
          </cell>
          <cell r="F268" t="str">
            <v>Pekerja</v>
          </cell>
          <cell r="G268" t="str">
            <v>= (Tk x P) : Qt</v>
          </cell>
          <cell r="J268">
            <v>10.5</v>
          </cell>
          <cell r="K268" t="str">
            <v>jam</v>
          </cell>
        </row>
        <row r="270">
          <cell r="B270" t="str">
            <v>4.</v>
          </cell>
          <cell r="D270" t="str">
            <v>HARGA DASAR SATUAN UPAH, BAHAN DAN ALAT</v>
          </cell>
        </row>
        <row r="271">
          <cell r="D271" t="str">
            <v>Lihat lampiran.</v>
          </cell>
        </row>
        <row r="296">
          <cell r="B296" t="str">
            <v xml:space="preserve"> URAIAN ANALISA HARGA SATUAN</v>
          </cell>
        </row>
        <row r="297">
          <cell r="B297" t="str">
            <v>ITEM PEMBAYARAN NO.</v>
          </cell>
          <cell r="E297" t="str">
            <v>:  2.4 (3)</v>
          </cell>
        </row>
        <row r="298">
          <cell r="B298" t="str">
            <v>JENIS PEKERJAAN</v>
          </cell>
          <cell r="E298" t="str">
            <v>:  Pipa berlubang banyak (Perforated Pipe) untuk Pekerjaan Drainase di Bawah Permukaan</v>
          </cell>
        </row>
        <row r="299">
          <cell r="B299" t="str">
            <v>SATUAN PEMBAYARAN</v>
          </cell>
          <cell r="E299" t="str">
            <v>:  M'</v>
          </cell>
        </row>
        <row r="301">
          <cell r="B301" t="str">
            <v>NO.</v>
          </cell>
          <cell r="D301" t="str">
            <v>U R A I A N</v>
          </cell>
          <cell r="I301" t="str">
            <v>KODE</v>
          </cell>
          <cell r="J301" t="str">
            <v>KOEF.</v>
          </cell>
          <cell r="K301" t="str">
            <v>SATUAN</v>
          </cell>
          <cell r="L301" t="str">
            <v>KETERANGAN</v>
          </cell>
        </row>
        <row r="303">
          <cell r="B303" t="str">
            <v>I.</v>
          </cell>
          <cell r="D303" t="str">
            <v>ASUMSI</v>
          </cell>
        </row>
        <row r="304">
          <cell r="B304">
            <v>1</v>
          </cell>
          <cell r="D304" t="str">
            <v>Pekerjaan dilakukan secara manual</v>
          </cell>
        </row>
        <row r="305">
          <cell r="B305">
            <v>2</v>
          </cell>
          <cell r="D305" t="str">
            <v>Lokasi pekerjaan : sepanjang jalan</v>
          </cell>
        </row>
        <row r="306">
          <cell r="B306">
            <v>3</v>
          </cell>
          <cell r="D306" t="str">
            <v>Kondisi Jalan   :  sedang / baik</v>
          </cell>
        </row>
        <row r="307">
          <cell r="B307">
            <v>4</v>
          </cell>
          <cell r="D307" t="str">
            <v>Jam kerja efektif per-hari</v>
          </cell>
          <cell r="I307" t="str">
            <v>Tk</v>
          </cell>
          <cell r="J307">
            <v>7</v>
          </cell>
          <cell r="K307" t="str">
            <v>Jam</v>
          </cell>
        </row>
        <row r="308">
          <cell r="B308">
            <v>5</v>
          </cell>
          <cell r="D308" t="str">
            <v>Diameter dalam pipa</v>
          </cell>
          <cell r="I308" t="str">
            <v>d</v>
          </cell>
          <cell r="J308">
            <v>0.1</v>
          </cell>
          <cell r="K308" t="str">
            <v>M</v>
          </cell>
        </row>
        <row r="309">
          <cell r="B309">
            <v>6</v>
          </cell>
          <cell r="D309" t="str">
            <v>Material penyaring terdiri dari material porus</v>
          </cell>
        </row>
        <row r="310">
          <cell r="B310">
            <v>7</v>
          </cell>
          <cell r="D310" t="str">
            <v>Penyangga sambungan pipa dengan mortar</v>
          </cell>
        </row>
        <row r="312">
          <cell r="B312" t="str">
            <v>II.</v>
          </cell>
          <cell r="D312" t="str">
            <v>URUTAN KERJA</v>
          </cell>
        </row>
        <row r="313">
          <cell r="B313">
            <v>1</v>
          </cell>
          <cell r="D313" t="str">
            <v>Semua material diterima di lokasi pekerjaan</v>
          </cell>
        </row>
        <row r="314">
          <cell r="B314">
            <v>2</v>
          </cell>
          <cell r="D314" t="str">
            <v>Pekerjaan dilakukan secara manual dengan</v>
          </cell>
        </row>
        <row r="315">
          <cell r="D315" t="str">
            <v>menggunakan alat bantu kecil</v>
          </cell>
        </row>
        <row r="316">
          <cell r="B316">
            <v>3</v>
          </cell>
          <cell r="D316" t="str">
            <v>Pekerjaan galian dibayar tersendiri.</v>
          </cell>
        </row>
        <row r="318">
          <cell r="B318" t="str">
            <v>III.</v>
          </cell>
          <cell r="D318" t="str">
            <v>PEMAKAIAN BAHAN, ALAT DAN TENAGA</v>
          </cell>
        </row>
        <row r="319">
          <cell r="B319" t="str">
            <v xml:space="preserve">   1.</v>
          </cell>
          <cell r="D319" t="str">
            <v>BAHAN</v>
          </cell>
        </row>
        <row r="320">
          <cell r="D320" t="str">
            <v>Diperlukan material :</v>
          </cell>
        </row>
        <row r="321">
          <cell r="D321" t="str">
            <v>- Pipa Porous</v>
          </cell>
          <cell r="J321">
            <v>1.05</v>
          </cell>
          <cell r="K321" t="str">
            <v>M'</v>
          </cell>
        </row>
        <row r="322">
          <cell r="D322" t="str">
            <v>- Mortar (penyangga sambungan pipa) = 2 x (0.05x0.05x0.05)</v>
          </cell>
          <cell r="I322" t="str">
            <v>Mr</v>
          </cell>
          <cell r="J322">
            <v>2.5000000000000006E-4</v>
          </cell>
          <cell r="K322" t="str">
            <v>M3</v>
          </cell>
        </row>
        <row r="323">
          <cell r="D323" t="str">
            <v>- Semen</v>
          </cell>
          <cell r="E323" t="str">
            <v>= 20 % x Mr x Bj Mortar 1.8 T/m3</v>
          </cell>
          <cell r="J323">
            <v>9.0000000000000038E-2</v>
          </cell>
          <cell r="K323" t="str">
            <v>Kg</v>
          </cell>
        </row>
        <row r="324">
          <cell r="D324" t="str">
            <v>- Pasir</v>
          </cell>
          <cell r="E324" t="str">
            <v>= 80 % x Mr</v>
          </cell>
          <cell r="J324">
            <v>2.0000000000000006E-4</v>
          </cell>
          <cell r="K324" t="str">
            <v>M3</v>
          </cell>
        </row>
        <row r="325">
          <cell r="D325" t="str">
            <v>- Filter stripe dan lain2 (pada sambungan)</v>
          </cell>
          <cell r="I325" t="str">
            <v>-</v>
          </cell>
          <cell r="J325">
            <v>1</v>
          </cell>
          <cell r="K325" t="str">
            <v>Ls</v>
          </cell>
        </row>
        <row r="327">
          <cell r="B327" t="str">
            <v xml:space="preserve">   2.</v>
          </cell>
          <cell r="D327" t="str">
            <v>ALAT</v>
          </cell>
        </row>
        <row r="328">
          <cell r="B328" t="str">
            <v>2.b.</v>
          </cell>
          <cell r="D328" t="str">
            <v>ALAT  BANTU</v>
          </cell>
        </row>
        <row r="329">
          <cell r="D329" t="str">
            <v>Diperlukan alat-alat bantu kecil</v>
          </cell>
        </row>
        <row r="330">
          <cell r="D330" t="str">
            <v>- Sekop  =   2   buah</v>
          </cell>
        </row>
        <row r="331">
          <cell r="D331" t="str">
            <v>- Pacul   =   2   buah</v>
          </cell>
        </row>
        <row r="332">
          <cell r="D332" t="str">
            <v>- Alat-alat kecil lain</v>
          </cell>
        </row>
        <row r="334">
          <cell r="B334" t="str">
            <v xml:space="preserve">   3.</v>
          </cell>
          <cell r="D334" t="str">
            <v>TENAGA</v>
          </cell>
        </row>
        <row r="335">
          <cell r="D335" t="str">
            <v>Produksi yang dapat diselesaikan / hari</v>
          </cell>
          <cell r="I335" t="str">
            <v>Qt</v>
          </cell>
          <cell r="J335">
            <v>14</v>
          </cell>
          <cell r="K335" t="str">
            <v>M'</v>
          </cell>
        </row>
        <row r="336">
          <cell r="D336" t="str">
            <v>Kebutuhan tenaga :</v>
          </cell>
        </row>
        <row r="337">
          <cell r="E337" t="str">
            <v>- Pekerja</v>
          </cell>
          <cell r="I337" t="str">
            <v>P</v>
          </cell>
          <cell r="J337">
            <v>2</v>
          </cell>
          <cell r="K337" t="str">
            <v>orang</v>
          </cell>
        </row>
        <row r="338">
          <cell r="E338" t="str">
            <v>- Tukang</v>
          </cell>
          <cell r="I338" t="str">
            <v>T</v>
          </cell>
          <cell r="J338">
            <v>1</v>
          </cell>
          <cell r="K338" t="str">
            <v>orang</v>
          </cell>
        </row>
        <row r="339">
          <cell r="E339" t="str">
            <v>- Mandor</v>
          </cell>
          <cell r="I339" t="str">
            <v>M</v>
          </cell>
          <cell r="J339">
            <v>1</v>
          </cell>
          <cell r="K339" t="str">
            <v>orang</v>
          </cell>
        </row>
        <row r="340">
          <cell r="D340" t="str">
            <v>Koefisien tenaga / M1   :</v>
          </cell>
        </row>
        <row r="341">
          <cell r="E341" t="str">
            <v>- Pekerja</v>
          </cell>
          <cell r="F341" t="str">
            <v>= (Tk x P) : Qt</v>
          </cell>
          <cell r="J341">
            <v>1</v>
          </cell>
          <cell r="K341" t="str">
            <v>Jam</v>
          </cell>
        </row>
        <row r="342">
          <cell r="E342" t="str">
            <v>- Tukang</v>
          </cell>
          <cell r="F342" t="str">
            <v>= (Tk x T) : Qt</v>
          </cell>
          <cell r="J342">
            <v>0.5</v>
          </cell>
          <cell r="K342" t="str">
            <v>Jam</v>
          </cell>
        </row>
        <row r="343">
          <cell r="E343" t="str">
            <v>- Mandor</v>
          </cell>
          <cell r="F343" t="str">
            <v>= (Tk x M) : Qt</v>
          </cell>
          <cell r="J343">
            <v>0.5</v>
          </cell>
          <cell r="K343" t="str">
            <v>Jam</v>
          </cell>
        </row>
        <row r="345">
          <cell r="B345" t="str">
            <v>4.</v>
          </cell>
          <cell r="D345" t="str">
            <v>HARGA DASAR SATUAN UPAH, BAHAN DAN ALAT</v>
          </cell>
        </row>
        <row r="346">
          <cell r="D346" t="str">
            <v>Lihat lampiran.</v>
          </cell>
        </row>
        <row r="359">
          <cell r="B359" t="str">
            <v xml:space="preserve"> URAIAN ANALISA HARGA SATUAN</v>
          </cell>
        </row>
        <row r="360">
          <cell r="B360" t="str">
            <v>ITEM PEMBAYARAN NO.</v>
          </cell>
          <cell r="E360" t="str">
            <v>:  3.1 (1)</v>
          </cell>
        </row>
        <row r="361">
          <cell r="B361" t="str">
            <v>JENIS PEKERJAAN</v>
          </cell>
          <cell r="E361" t="str">
            <v>:  GALIAN BIASA</v>
          </cell>
        </row>
        <row r="362">
          <cell r="B362" t="str">
            <v>SATUAN PEMBAYARAN</v>
          </cell>
          <cell r="E362" t="str">
            <v>:  M3</v>
          </cell>
        </row>
        <row r="364">
          <cell r="B364" t="str">
            <v>NO.</v>
          </cell>
          <cell r="D364" t="str">
            <v>U R A I A N</v>
          </cell>
          <cell r="I364" t="str">
            <v>KODE</v>
          </cell>
          <cell r="J364" t="str">
            <v>KOEF.</v>
          </cell>
          <cell r="K364" t="str">
            <v>SATUAN</v>
          </cell>
          <cell r="L364" t="str">
            <v>KETERANGAN</v>
          </cell>
        </row>
        <row r="366">
          <cell r="B366" t="str">
            <v>I.</v>
          </cell>
          <cell r="D366" t="str">
            <v>ASUMSI</v>
          </cell>
        </row>
        <row r="367">
          <cell r="B367">
            <v>1</v>
          </cell>
          <cell r="D367" t="str">
            <v>Menggunakan alat berat (cara mekanik)</v>
          </cell>
        </row>
        <row r="368">
          <cell r="B368">
            <v>2</v>
          </cell>
          <cell r="D368" t="str">
            <v>Lokasi pekerjaan : sepanjang jalan</v>
          </cell>
        </row>
        <row r="369">
          <cell r="B369">
            <v>3</v>
          </cell>
          <cell r="D369" t="str">
            <v>Kondisi Jalan   :  sedang / baik</v>
          </cell>
        </row>
        <row r="370">
          <cell r="B370">
            <v>4</v>
          </cell>
          <cell r="D370" t="str">
            <v>Jam kerja efektif per-hari</v>
          </cell>
          <cell r="I370" t="str">
            <v>Tk</v>
          </cell>
          <cell r="J370">
            <v>7</v>
          </cell>
          <cell r="K370" t="str">
            <v>Jam</v>
          </cell>
        </row>
        <row r="371">
          <cell r="B371">
            <v>5</v>
          </cell>
          <cell r="D371" t="str">
            <v>Faktor pengembangan bahan</v>
          </cell>
          <cell r="I371" t="str">
            <v>Fk</v>
          </cell>
          <cell r="J371">
            <v>1.2</v>
          </cell>
          <cell r="K371" t="str">
            <v>-</v>
          </cell>
        </row>
        <row r="373">
          <cell r="B373" t="str">
            <v>II.</v>
          </cell>
          <cell r="D373" t="str">
            <v>METHODE PELAKSANAAN</v>
          </cell>
        </row>
        <row r="374">
          <cell r="B374">
            <v>1</v>
          </cell>
          <cell r="D374" t="str">
            <v>Tanah yang dipotong umumnya berada disisi jalan</v>
          </cell>
        </row>
        <row r="375">
          <cell r="B375">
            <v>2</v>
          </cell>
          <cell r="D375" t="str">
            <v>Penggalian dilakukan dengan menggunakan Exavator</v>
          </cell>
        </row>
        <row r="376">
          <cell r="B376">
            <v>3</v>
          </cell>
          <cell r="D376" t="str">
            <v>Selanjutnya Excavator menuangkan material hasil</v>
          </cell>
        </row>
        <row r="377">
          <cell r="D377" t="str">
            <v>galian ke dalam dump truck</v>
          </cell>
        </row>
        <row r="378">
          <cell r="B378">
            <v>4</v>
          </cell>
          <cell r="D378" t="str">
            <v>Dump Truck membuang material hasil galian ke luar lokasi</v>
          </cell>
          <cell r="I378" t="str">
            <v>L</v>
          </cell>
          <cell r="J378">
            <v>1</v>
          </cell>
          <cell r="K378" t="str">
            <v>Km</v>
          </cell>
        </row>
        <row r="379">
          <cell r="D379" t="str">
            <v>jalan sejauh mungkin</v>
          </cell>
        </row>
        <row r="381">
          <cell r="B381" t="str">
            <v>III.</v>
          </cell>
          <cell r="D381" t="str">
            <v>PEMAKAIAN BAHAN, ALAT DAN TENAGA</v>
          </cell>
        </row>
        <row r="383">
          <cell r="B383" t="str">
            <v xml:space="preserve">   1.</v>
          </cell>
          <cell r="D383" t="str">
            <v>BAHAN</v>
          </cell>
        </row>
        <row r="384">
          <cell r="D384" t="str">
            <v>Tidak ada bahan yang diperlukan</v>
          </cell>
        </row>
        <row r="386">
          <cell r="B386" t="str">
            <v xml:space="preserve">   2.</v>
          </cell>
          <cell r="D386" t="str">
            <v>ALAT</v>
          </cell>
        </row>
        <row r="387">
          <cell r="B387" t="str">
            <v xml:space="preserve">   2.a.</v>
          </cell>
          <cell r="D387" t="str">
            <v>EXCAVATOR</v>
          </cell>
          <cell r="I387" t="str">
            <v>(E10)</v>
          </cell>
        </row>
        <row r="388">
          <cell r="D388" t="str">
            <v>Kapasitas Bucket</v>
          </cell>
          <cell r="I388" t="str">
            <v>V</v>
          </cell>
          <cell r="J388">
            <v>0.5</v>
          </cell>
          <cell r="K388" t="str">
            <v>M3</v>
          </cell>
        </row>
        <row r="389">
          <cell r="D389" t="str">
            <v>Faktor Bucket</v>
          </cell>
          <cell r="I389" t="str">
            <v>Fb</v>
          </cell>
          <cell r="J389">
            <v>0.9</v>
          </cell>
          <cell r="K389" t="str">
            <v>-</v>
          </cell>
        </row>
        <row r="390">
          <cell r="D390" t="str">
            <v>Faktor  Efisiensi alat</v>
          </cell>
          <cell r="I390" t="str">
            <v>Fa</v>
          </cell>
          <cell r="J390">
            <v>0.8</v>
          </cell>
          <cell r="K390" t="str">
            <v>-</v>
          </cell>
        </row>
        <row r="391">
          <cell r="D391" t="str">
            <v>Waktu siklus</v>
          </cell>
          <cell r="I391" t="str">
            <v>Ts1</v>
          </cell>
          <cell r="K391" t="str">
            <v>menit</v>
          </cell>
        </row>
        <row r="392">
          <cell r="D392" t="str">
            <v>- Menggali / memuat</v>
          </cell>
          <cell r="I392" t="str">
            <v>T1</v>
          </cell>
          <cell r="J392">
            <v>0.4</v>
          </cell>
          <cell r="K392" t="str">
            <v>menit</v>
          </cell>
        </row>
        <row r="393">
          <cell r="D393" t="str">
            <v>- Lain-lain</v>
          </cell>
          <cell r="I393" t="str">
            <v>T2</v>
          </cell>
          <cell r="J393">
            <v>0.3</v>
          </cell>
          <cell r="K393" t="str">
            <v>menit</v>
          </cell>
        </row>
        <row r="394">
          <cell r="I394" t="str">
            <v>Ts1</v>
          </cell>
          <cell r="J394">
            <v>0.7</v>
          </cell>
          <cell r="K394" t="str">
            <v>menit</v>
          </cell>
        </row>
        <row r="396">
          <cell r="D396" t="str">
            <v>Kap. Prod. / jam =</v>
          </cell>
          <cell r="F396" t="str">
            <v>V  x Fb x Fa x Bim x 60</v>
          </cell>
          <cell r="I396" t="str">
            <v>Q1</v>
          </cell>
          <cell r="J396">
            <v>25.714285714285715</v>
          </cell>
          <cell r="K396" t="str">
            <v>M3/Jam</v>
          </cell>
        </row>
        <row r="397">
          <cell r="F397" t="str">
            <v>Ts1xFk</v>
          </cell>
          <cell r="G397" t="str">
            <v/>
          </cell>
        </row>
        <row r="399">
          <cell r="D399" t="str">
            <v>Koefisien Alat / M3</v>
          </cell>
          <cell r="F399" t="str">
            <v xml:space="preserve"> =  1  :  Q1</v>
          </cell>
          <cell r="I399" t="str">
            <v>(E10)</v>
          </cell>
          <cell r="J399">
            <v>3.888888888888889E-2</v>
          </cell>
          <cell r="K399" t="str">
            <v>Jam</v>
          </cell>
        </row>
        <row r="401">
          <cell r="B401" t="str">
            <v xml:space="preserve">   2.b.</v>
          </cell>
          <cell r="D401" t="str">
            <v>BULLDOZER</v>
          </cell>
          <cell r="I401" t="str">
            <v>(E08)</v>
          </cell>
        </row>
        <row r="402">
          <cell r="D402" t="str">
            <v>Panjang Efektif Blade</v>
          </cell>
          <cell r="I402" t="str">
            <v>w</v>
          </cell>
          <cell r="J402">
            <v>2.4</v>
          </cell>
          <cell r="K402" t="str">
            <v>M</v>
          </cell>
        </row>
        <row r="403">
          <cell r="D403" t="str">
            <v>Jarak Angkut rata-rata</v>
          </cell>
          <cell r="I403" t="str">
            <v>d</v>
          </cell>
          <cell r="J403">
            <v>20</v>
          </cell>
          <cell r="K403" t="str">
            <v>M</v>
          </cell>
        </row>
        <row r="404">
          <cell r="D404" t="str">
            <v>Kecepatan angkut rata-rata</v>
          </cell>
          <cell r="I404" t="str">
            <v>s</v>
          </cell>
          <cell r="J404">
            <v>2</v>
          </cell>
          <cell r="K404" t="str">
            <v>KM/Jam</v>
          </cell>
        </row>
        <row r="405">
          <cell r="D405" t="str">
            <v>Tebal penggarukan</v>
          </cell>
          <cell r="I405" t="str">
            <v>t</v>
          </cell>
          <cell r="J405">
            <v>0.2</v>
          </cell>
          <cell r="K405" t="str">
            <v>M</v>
          </cell>
        </row>
        <row r="406">
          <cell r="D406" t="str">
            <v>Faktor koreksi</v>
          </cell>
          <cell r="I406" t="str">
            <v>F</v>
          </cell>
        </row>
        <row r="407">
          <cell r="D407" t="str">
            <v>- Efesiensi alat</v>
          </cell>
          <cell r="I407" t="str">
            <v>f1</v>
          </cell>
          <cell r="J407">
            <v>0.8</v>
          </cell>
        </row>
        <row r="408">
          <cell r="D408" t="str">
            <v>- Berat volume material</v>
          </cell>
          <cell r="I408" t="str">
            <v>f2</v>
          </cell>
          <cell r="J408">
            <v>1</v>
          </cell>
        </row>
        <row r="409">
          <cell r="D409" t="str">
            <v xml:space="preserve">  F = f1 x f2</v>
          </cell>
          <cell r="I409" t="str">
            <v>F</v>
          </cell>
          <cell r="J409">
            <v>0.8</v>
          </cell>
        </row>
        <row r="411">
          <cell r="D411" t="str">
            <v>Cycle time :</v>
          </cell>
        </row>
        <row r="412">
          <cell r="D412" t="str">
            <v>- Travelling = (2 x d ) / s</v>
          </cell>
          <cell r="I412" t="str">
            <v>c1</v>
          </cell>
          <cell r="J412">
            <v>0.02</v>
          </cell>
          <cell r="K412" t="str">
            <v>jam</v>
          </cell>
        </row>
        <row r="413">
          <cell r="D413" t="str">
            <v>- Lain - lain</v>
          </cell>
          <cell r="I413" t="str">
            <v>c2</v>
          </cell>
          <cell r="J413">
            <v>0.4</v>
          </cell>
          <cell r="K413" t="str">
            <v>jam</v>
          </cell>
        </row>
        <row r="414">
          <cell r="D414" t="str">
            <v xml:space="preserve">  C = c1 + c2</v>
          </cell>
          <cell r="I414" t="str">
            <v>C</v>
          </cell>
          <cell r="J414">
            <v>0.42000000000000004</v>
          </cell>
          <cell r="K414" t="str">
            <v>jam</v>
          </cell>
        </row>
        <row r="416">
          <cell r="D416" t="str">
            <v>Jumlah lintasan</v>
          </cell>
          <cell r="I416" t="str">
            <v>n</v>
          </cell>
          <cell r="J416">
            <v>2</v>
          </cell>
          <cell r="K416" t="str">
            <v>2 x   pp</v>
          </cell>
        </row>
        <row r="418">
          <cell r="F418" t="str">
            <v xml:space="preserve">                        F x w x d x t</v>
          </cell>
        </row>
        <row r="419">
          <cell r="D419" t="str">
            <v>Kapasitas Produksi / Jam   =    Q2  =  -------------------</v>
          </cell>
          <cell r="I419" t="str">
            <v>Q2</v>
          </cell>
          <cell r="J419">
            <v>9.1428571428571423</v>
          </cell>
        </row>
        <row r="420">
          <cell r="F420" t="str">
            <v xml:space="preserve">                           C x n</v>
          </cell>
        </row>
        <row r="422">
          <cell r="D422" t="str">
            <v>Koefisien Alat / M3</v>
          </cell>
          <cell r="F422" t="str">
            <v xml:space="preserve"> =  1  :  Q2</v>
          </cell>
          <cell r="I422" t="str">
            <v>(E08)</v>
          </cell>
          <cell r="J422">
            <v>0.109375</v>
          </cell>
          <cell r="K422" t="str">
            <v>Jam</v>
          </cell>
        </row>
        <row r="424">
          <cell r="B424" t="str">
            <v>2.C.</v>
          </cell>
          <cell r="D424" t="str">
            <v>ALAT  BANTU</v>
          </cell>
        </row>
        <row r="425">
          <cell r="D425" t="str">
            <v>Diperlukan alat-alat bantu kecil</v>
          </cell>
          <cell r="L425" t="str">
            <v>Lump Sump</v>
          </cell>
        </row>
        <row r="426">
          <cell r="D426" t="str">
            <v>- Sekop</v>
          </cell>
        </row>
        <row r="427">
          <cell r="D427" t="str">
            <v>- Keranjang</v>
          </cell>
        </row>
        <row r="429">
          <cell r="B429" t="str">
            <v xml:space="preserve">   3.</v>
          </cell>
          <cell r="D429" t="str">
            <v>TENAGA</v>
          </cell>
        </row>
        <row r="430">
          <cell r="D430" t="str">
            <v>Produksi menentukan : EXCAVATOR</v>
          </cell>
          <cell r="I430" t="str">
            <v>Q1</v>
          </cell>
          <cell r="J430">
            <v>25.714285714285715</v>
          </cell>
          <cell r="K430" t="str">
            <v>M3/Jam</v>
          </cell>
        </row>
        <row r="431">
          <cell r="D431" t="str">
            <v>Produksi Galian / hari  =  Tk x Q1</v>
          </cell>
          <cell r="I431" t="str">
            <v>Qt</v>
          </cell>
          <cell r="J431">
            <v>180</v>
          </cell>
          <cell r="K431" t="str">
            <v>M3</v>
          </cell>
        </row>
        <row r="432">
          <cell r="D432" t="str">
            <v>Kebutuhan tenaga :</v>
          </cell>
        </row>
        <row r="433">
          <cell r="E433" t="str">
            <v>-</v>
          </cell>
          <cell r="F433" t="str">
            <v>Pekerja</v>
          </cell>
          <cell r="I433" t="str">
            <v>P</v>
          </cell>
          <cell r="J433">
            <v>2</v>
          </cell>
          <cell r="K433" t="str">
            <v>orang</v>
          </cell>
        </row>
        <row r="434">
          <cell r="E434" t="str">
            <v>-</v>
          </cell>
          <cell r="F434" t="str">
            <v>Mandor</v>
          </cell>
          <cell r="I434" t="str">
            <v>M</v>
          </cell>
          <cell r="J434">
            <v>1</v>
          </cell>
          <cell r="K434" t="str">
            <v>orang</v>
          </cell>
        </row>
        <row r="436">
          <cell r="D436" t="str">
            <v>Koefisien tenaga / M3   :</v>
          </cell>
        </row>
        <row r="437">
          <cell r="E437" t="str">
            <v>-</v>
          </cell>
          <cell r="F437" t="str">
            <v>Pekerja</v>
          </cell>
          <cell r="G437" t="str">
            <v>= (Tk x P) : Qt</v>
          </cell>
          <cell r="I437" t="str">
            <v>(L01)</v>
          </cell>
          <cell r="J437">
            <v>7.7777777777777779E-2</v>
          </cell>
          <cell r="K437" t="str">
            <v>Jam</v>
          </cell>
        </row>
        <row r="438">
          <cell r="E438" t="str">
            <v>-</v>
          </cell>
          <cell r="F438" t="str">
            <v>Mandor</v>
          </cell>
          <cell r="G438" t="str">
            <v>= (Tk x M) : Qt</v>
          </cell>
          <cell r="I438" t="str">
            <v>(L03)</v>
          </cell>
          <cell r="J438">
            <v>3.888888888888889E-2</v>
          </cell>
          <cell r="K438" t="str">
            <v>Jam</v>
          </cell>
        </row>
        <row r="440">
          <cell r="B440" t="str">
            <v>4.</v>
          </cell>
          <cell r="D440" t="str">
            <v>HARGA DASAR SATUAN UPAH, BAHAN DAN ALAT</v>
          </cell>
        </row>
        <row r="441">
          <cell r="D441" t="str">
            <v>Lihat lampiran.</v>
          </cell>
        </row>
        <row r="445">
          <cell r="B445" t="str">
            <v xml:space="preserve"> URAIAN ANALISA HARGA SATUAN</v>
          </cell>
        </row>
        <row r="446">
          <cell r="B446" t="str">
            <v>ITEM PEMBAYARAN NO.</v>
          </cell>
          <cell r="E446" t="str">
            <v>:  3.1 (1)</v>
          </cell>
        </row>
        <row r="447">
          <cell r="B447" t="str">
            <v>JENIS PEKERJAAN</v>
          </cell>
          <cell r="E447" t="str">
            <v>:  GALIAN TANAH BIASA</v>
          </cell>
        </row>
        <row r="448">
          <cell r="B448" t="str">
            <v>SATUAN PEMBAYARAN</v>
          </cell>
          <cell r="E448" t="str">
            <v>:  M3</v>
          </cell>
        </row>
        <row r="450">
          <cell r="B450" t="str">
            <v>NO.</v>
          </cell>
          <cell r="D450" t="str">
            <v>U R A I A N</v>
          </cell>
          <cell r="I450" t="str">
            <v>KODE</v>
          </cell>
          <cell r="J450" t="str">
            <v>KOEF.</v>
          </cell>
          <cell r="K450" t="str">
            <v>SATUAN</v>
          </cell>
          <cell r="L450" t="str">
            <v>KETERANGAN</v>
          </cell>
        </row>
        <row r="452">
          <cell r="B452" t="str">
            <v>I.</v>
          </cell>
          <cell r="D452" t="str">
            <v>ASUMSI</v>
          </cell>
        </row>
        <row r="453">
          <cell r="B453">
            <v>1</v>
          </cell>
          <cell r="D453" t="str">
            <v>Menggunakan alat berat (cara mekanik)</v>
          </cell>
        </row>
        <row r="454">
          <cell r="B454">
            <v>2</v>
          </cell>
          <cell r="D454" t="str">
            <v>Lokasi pekerjaan : sepanjang jalan</v>
          </cell>
        </row>
        <row r="455">
          <cell r="B455">
            <v>3</v>
          </cell>
          <cell r="D455" t="str">
            <v>Kondisi Jalan   :  sedang / baik</v>
          </cell>
        </row>
        <row r="456">
          <cell r="B456">
            <v>4</v>
          </cell>
          <cell r="D456" t="str">
            <v>Jam kerja efektif per-hari</v>
          </cell>
          <cell r="I456" t="str">
            <v>Tk</v>
          </cell>
          <cell r="J456">
            <v>7</v>
          </cell>
          <cell r="K456" t="str">
            <v>Jam</v>
          </cell>
        </row>
        <row r="457">
          <cell r="B457">
            <v>5</v>
          </cell>
          <cell r="D457" t="str">
            <v>Faktor pengembangan bahan</v>
          </cell>
          <cell r="I457" t="str">
            <v>Fk</v>
          </cell>
          <cell r="J457">
            <v>1.2</v>
          </cell>
          <cell r="K457" t="str">
            <v>-</v>
          </cell>
        </row>
        <row r="459">
          <cell r="B459" t="str">
            <v>II.</v>
          </cell>
          <cell r="D459" t="str">
            <v>METHODE PELAKSANAAN</v>
          </cell>
        </row>
        <row r="460">
          <cell r="B460">
            <v>1</v>
          </cell>
          <cell r="D460" t="str">
            <v>Tanah yang dipotong umumnya berada disisi jalan</v>
          </cell>
        </row>
        <row r="461">
          <cell r="B461">
            <v>2</v>
          </cell>
          <cell r="D461" t="str">
            <v>Penggalian dilakukan dengan menggunakan Exavator</v>
          </cell>
        </row>
        <row r="462">
          <cell r="B462">
            <v>3</v>
          </cell>
          <cell r="D462" t="str">
            <v>Selanjutnya Excavator menuang material ke dalam DT</v>
          </cell>
        </row>
        <row r="463">
          <cell r="B463">
            <v>4</v>
          </cell>
          <cell r="D463" t="str">
            <v>Dump Truck membuang material hasil galian ke luar lokasi</v>
          </cell>
        </row>
        <row r="464">
          <cell r="D464" t="str">
            <v>sejauh mungkin</v>
          </cell>
          <cell r="I464" t="str">
            <v>L</v>
          </cell>
          <cell r="J464">
            <v>0.5</v>
          </cell>
          <cell r="K464" t="str">
            <v>KM'</v>
          </cell>
        </row>
        <row r="466">
          <cell r="B466" t="str">
            <v>III.</v>
          </cell>
          <cell r="D466" t="str">
            <v>PEMAKAIAN BAHAN, ALAT DAN TENAGA</v>
          </cell>
        </row>
        <row r="468">
          <cell r="B468" t="str">
            <v xml:space="preserve">   1.</v>
          </cell>
          <cell r="D468" t="str">
            <v>BAHAN</v>
          </cell>
        </row>
        <row r="469">
          <cell r="D469" t="str">
            <v>Tidak ada bahan yang diperlukan</v>
          </cell>
        </row>
        <row r="471">
          <cell r="B471" t="str">
            <v xml:space="preserve">   2.</v>
          </cell>
          <cell r="D471" t="str">
            <v>ALAT</v>
          </cell>
        </row>
        <row r="472">
          <cell r="B472" t="str">
            <v xml:space="preserve">   2.a.</v>
          </cell>
          <cell r="D472" t="str">
            <v>EXCAVATOR</v>
          </cell>
          <cell r="I472" t="str">
            <v>(E10)</v>
          </cell>
        </row>
        <row r="473">
          <cell r="D473" t="str">
            <v>Kapasitas Bucket</v>
          </cell>
          <cell r="I473" t="str">
            <v>V</v>
          </cell>
          <cell r="J473">
            <v>0.65</v>
          </cell>
          <cell r="K473" t="str">
            <v>M3</v>
          </cell>
        </row>
        <row r="474">
          <cell r="D474" t="str">
            <v>Faktor Bucket</v>
          </cell>
          <cell r="I474" t="str">
            <v>Fb</v>
          </cell>
          <cell r="J474">
            <v>0.9</v>
          </cell>
          <cell r="K474" t="str">
            <v>-</v>
          </cell>
        </row>
        <row r="475">
          <cell r="D475" t="str">
            <v>Faktor  Efisiensi alat</v>
          </cell>
          <cell r="I475" t="str">
            <v>Fa</v>
          </cell>
          <cell r="J475">
            <v>0.8</v>
          </cell>
          <cell r="K475" t="str">
            <v>-</v>
          </cell>
        </row>
        <row r="476">
          <cell r="D476" t="str">
            <v>Waktu siklus</v>
          </cell>
          <cell r="I476" t="str">
            <v>Ts1</v>
          </cell>
          <cell r="K476" t="str">
            <v>menit</v>
          </cell>
        </row>
        <row r="477">
          <cell r="D477" t="str">
            <v>- Menggali / memuat</v>
          </cell>
          <cell r="I477" t="str">
            <v>T1</v>
          </cell>
          <cell r="J477">
            <v>0.52</v>
          </cell>
          <cell r="K477" t="str">
            <v>menit</v>
          </cell>
        </row>
        <row r="478">
          <cell r="D478" t="str">
            <v>- Lain-lain</v>
          </cell>
          <cell r="I478" t="str">
            <v>T2</v>
          </cell>
          <cell r="J478">
            <v>0.52</v>
          </cell>
          <cell r="K478" t="str">
            <v>menit</v>
          </cell>
        </row>
        <row r="479">
          <cell r="I479" t="str">
            <v>Ts1</v>
          </cell>
          <cell r="J479">
            <v>1.04</v>
          </cell>
          <cell r="K479" t="str">
            <v>menit</v>
          </cell>
        </row>
        <row r="481">
          <cell r="D481" t="str">
            <v>Kap. Prod. / jam =</v>
          </cell>
          <cell r="F481" t="str">
            <v>V  x Fb x Fa x 60</v>
          </cell>
          <cell r="I481" t="str">
            <v>Q1</v>
          </cell>
          <cell r="J481">
            <v>22.500000000000004</v>
          </cell>
          <cell r="K481" t="str">
            <v>M3/Jam</v>
          </cell>
        </row>
        <row r="482">
          <cell r="F482" t="str">
            <v>Ts1 * Fk</v>
          </cell>
        </row>
        <row r="484">
          <cell r="D484" t="str">
            <v>Koefisien Alat / M3</v>
          </cell>
          <cell r="F484" t="str">
            <v xml:space="preserve"> =  1  :  Q1</v>
          </cell>
          <cell r="I484" t="str">
            <v>(E10)</v>
          </cell>
          <cell r="J484">
            <v>4.4444444444444439E-2</v>
          </cell>
          <cell r="K484" t="str">
            <v>Jam</v>
          </cell>
        </row>
        <row r="486">
          <cell r="B486" t="str">
            <v xml:space="preserve">   2.b.</v>
          </cell>
          <cell r="D486" t="str">
            <v>DUMP TRUCK</v>
          </cell>
          <cell r="I486" t="str">
            <v>(E08)</v>
          </cell>
        </row>
        <row r="487">
          <cell r="D487" t="str">
            <v>Kapasitas Bak</v>
          </cell>
          <cell r="I487" t="str">
            <v>V</v>
          </cell>
          <cell r="J487">
            <v>6</v>
          </cell>
          <cell r="K487" t="str">
            <v>M3</v>
          </cell>
        </row>
        <row r="488">
          <cell r="D488" t="str">
            <v>Faktor Efesiensi Alat</v>
          </cell>
          <cell r="I488" t="str">
            <v>Fa</v>
          </cell>
          <cell r="J488">
            <v>0.8</v>
          </cell>
          <cell r="K488" t="str">
            <v>-</v>
          </cell>
        </row>
        <row r="489">
          <cell r="D489" t="str">
            <v>Kecepatan rata-rata bermuatan</v>
          </cell>
          <cell r="I489" t="str">
            <v>v1</v>
          </cell>
          <cell r="J489">
            <v>45</v>
          </cell>
          <cell r="K489" t="str">
            <v>Km/jam</v>
          </cell>
        </row>
        <row r="490">
          <cell r="D490" t="str">
            <v>Kecepatan rata-rata Kosong</v>
          </cell>
          <cell r="I490" t="str">
            <v>v2</v>
          </cell>
          <cell r="J490">
            <v>60</v>
          </cell>
          <cell r="K490" t="str">
            <v>Km/jam</v>
          </cell>
        </row>
        <row r="491">
          <cell r="D491" t="str">
            <v>Waktu Wiklus</v>
          </cell>
          <cell r="I491" t="str">
            <v>Ts2</v>
          </cell>
        </row>
        <row r="492">
          <cell r="D492" t="str">
            <v>- Waktu tempuh isi</v>
          </cell>
          <cell r="F492" t="str">
            <v>= (L : v1) x 60</v>
          </cell>
          <cell r="I492" t="str">
            <v>T1</v>
          </cell>
          <cell r="J492">
            <v>0.66666666666666674</v>
          </cell>
          <cell r="K492" t="str">
            <v>Menit</v>
          </cell>
        </row>
        <row r="493">
          <cell r="D493" t="str">
            <v>- Waktu tempuh Kosong</v>
          </cell>
          <cell r="F493" t="str">
            <v>= (L : v2) x 60</v>
          </cell>
          <cell r="I493" t="str">
            <v>T2</v>
          </cell>
          <cell r="J493">
            <v>0.5</v>
          </cell>
          <cell r="K493" t="str">
            <v>Menit</v>
          </cell>
        </row>
        <row r="494">
          <cell r="D494" t="str">
            <v>- Waktu muat</v>
          </cell>
          <cell r="F494" t="str">
            <v>= (V : Q1) x 60</v>
          </cell>
          <cell r="I494" t="str">
            <v>T3</v>
          </cell>
          <cell r="J494">
            <v>15.999999999999996</v>
          </cell>
          <cell r="K494" t="str">
            <v>Menit</v>
          </cell>
        </row>
        <row r="495">
          <cell r="D495" t="str">
            <v>- Lain-lain</v>
          </cell>
          <cell r="I495" t="str">
            <v>T4</v>
          </cell>
          <cell r="J495">
            <v>0.8</v>
          </cell>
          <cell r="K495" t="str">
            <v>Menit</v>
          </cell>
        </row>
        <row r="496">
          <cell r="I496" t="str">
            <v>Ts2</v>
          </cell>
          <cell r="J496">
            <v>17.966666666666665</v>
          </cell>
          <cell r="K496" t="str">
            <v>Menit</v>
          </cell>
        </row>
        <row r="498">
          <cell r="D498" t="str">
            <v>Kapasitas Produksi / Jam</v>
          </cell>
          <cell r="G498" t="str">
            <v>V x Fa x 60</v>
          </cell>
          <cell r="I498" t="str">
            <v>Q2</v>
          </cell>
          <cell r="J498">
            <v>13.358070500927647</v>
          </cell>
          <cell r="K498" t="str">
            <v>M3</v>
          </cell>
        </row>
        <row r="499">
          <cell r="G499" t="str">
            <v>Fk x Ts2</v>
          </cell>
        </row>
        <row r="500">
          <cell r="D500" t="str">
            <v>Koefisien alat / M3</v>
          </cell>
          <cell r="E500" t="str">
            <v>= 1 : Q2</v>
          </cell>
          <cell r="I500" t="str">
            <v>(E08)</v>
          </cell>
          <cell r="J500">
            <v>7.4861111111111087E-2</v>
          </cell>
          <cell r="K500" t="str">
            <v>Jam</v>
          </cell>
        </row>
        <row r="502">
          <cell r="B502" t="str">
            <v>2.d.</v>
          </cell>
          <cell r="D502" t="str">
            <v>ALAT  BANTU</v>
          </cell>
        </row>
        <row r="503">
          <cell r="D503" t="str">
            <v>Diperlukan alat-alat bantu kecil</v>
          </cell>
          <cell r="L503" t="str">
            <v>Lump Sump</v>
          </cell>
        </row>
        <row r="504">
          <cell r="D504" t="str">
            <v>- Sekop</v>
          </cell>
        </row>
        <row r="505">
          <cell r="D505" t="str">
            <v>- Keranjang</v>
          </cell>
        </row>
        <row r="507">
          <cell r="B507" t="str">
            <v xml:space="preserve">   3.</v>
          </cell>
          <cell r="D507" t="str">
            <v>TENAGA</v>
          </cell>
        </row>
        <row r="508">
          <cell r="D508" t="str">
            <v>Produksi menentukan : EXCAVATOR</v>
          </cell>
          <cell r="I508" t="str">
            <v>Q1</v>
          </cell>
          <cell r="J508">
            <v>22.500000000000004</v>
          </cell>
          <cell r="K508" t="str">
            <v>M3/Jam</v>
          </cell>
        </row>
        <row r="509">
          <cell r="D509" t="str">
            <v>Produksi Galian / hari  =  Tk x Q1</v>
          </cell>
          <cell r="I509" t="str">
            <v>Qt</v>
          </cell>
          <cell r="J509">
            <v>157.50000000000003</v>
          </cell>
          <cell r="K509" t="str">
            <v>M3</v>
          </cell>
        </row>
        <row r="510">
          <cell r="D510" t="str">
            <v>Kebutuhan tenaga :</v>
          </cell>
        </row>
        <row r="511">
          <cell r="E511" t="str">
            <v>-</v>
          </cell>
          <cell r="F511" t="str">
            <v>Pekerja</v>
          </cell>
          <cell r="I511" t="str">
            <v>P</v>
          </cell>
          <cell r="J511">
            <v>4</v>
          </cell>
          <cell r="K511" t="str">
            <v>orang</v>
          </cell>
        </row>
        <row r="512">
          <cell r="E512" t="str">
            <v>-</v>
          </cell>
          <cell r="F512" t="str">
            <v>Mandor</v>
          </cell>
          <cell r="I512" t="str">
            <v>M</v>
          </cell>
          <cell r="J512">
            <v>1</v>
          </cell>
          <cell r="K512" t="str">
            <v>orang</v>
          </cell>
        </row>
        <row r="513">
          <cell r="D513" t="str">
            <v>Koefisien tenaga / M3   :</v>
          </cell>
        </row>
        <row r="514">
          <cell r="E514" t="str">
            <v>-</v>
          </cell>
          <cell r="F514" t="str">
            <v>Pekerja</v>
          </cell>
          <cell r="G514" t="str">
            <v>= (Tk x P) : Qt</v>
          </cell>
          <cell r="I514" t="str">
            <v>(L01)</v>
          </cell>
          <cell r="J514">
            <v>0.17777777777777776</v>
          </cell>
          <cell r="K514" t="str">
            <v>Jam</v>
          </cell>
        </row>
        <row r="515">
          <cell r="E515" t="str">
            <v>-</v>
          </cell>
          <cell r="F515" t="str">
            <v>Mandor</v>
          </cell>
          <cell r="G515" t="str">
            <v>= (Tk x M) : Qt</v>
          </cell>
          <cell r="I515" t="str">
            <v>(L03)</v>
          </cell>
          <cell r="J515">
            <v>4.4444444444444439E-2</v>
          </cell>
          <cell r="K515" t="str">
            <v>Jam</v>
          </cell>
        </row>
        <row r="516">
          <cell r="B516" t="str">
            <v>4.</v>
          </cell>
          <cell r="D516" t="str">
            <v>HARGA DASAR SATUAN UPAH, BAHAN DAN ALAT</v>
          </cell>
        </row>
        <row r="517">
          <cell r="D517" t="str">
            <v>Lihat lampiran.</v>
          </cell>
        </row>
        <row r="520">
          <cell r="B520" t="str">
            <v xml:space="preserve"> URAIAN ANALISA HARGA SATUAN</v>
          </cell>
        </row>
        <row r="521">
          <cell r="B521" t="str">
            <v>ITEM PEMBAYARAN NO.</v>
          </cell>
          <cell r="E521" t="str">
            <v>:  3.1 (2)</v>
          </cell>
        </row>
        <row r="522">
          <cell r="B522" t="str">
            <v>JENIS PEKERJAAN</v>
          </cell>
          <cell r="E522" t="str">
            <v>:  GALIAN BATU</v>
          </cell>
        </row>
        <row r="523">
          <cell r="B523" t="str">
            <v>SATUAN PEMBAYARAN</v>
          </cell>
          <cell r="E523" t="str">
            <v>:  M3</v>
          </cell>
        </row>
        <row r="525">
          <cell r="B525" t="str">
            <v>NO.</v>
          </cell>
          <cell r="D525" t="str">
            <v>U R A I A N</v>
          </cell>
          <cell r="I525" t="str">
            <v>KODE</v>
          </cell>
          <cell r="J525" t="str">
            <v>KOEF.</v>
          </cell>
          <cell r="K525" t="str">
            <v>SATUAN</v>
          </cell>
          <cell r="L525" t="str">
            <v>KETERANGAN</v>
          </cell>
        </row>
        <row r="527">
          <cell r="B527" t="str">
            <v>I.</v>
          </cell>
          <cell r="D527" t="str">
            <v>ASUMSI</v>
          </cell>
        </row>
        <row r="528">
          <cell r="B528">
            <v>1</v>
          </cell>
          <cell r="D528" t="str">
            <v>Pekerjaan dilakukan secara manual</v>
          </cell>
        </row>
        <row r="529">
          <cell r="B529">
            <v>2</v>
          </cell>
          <cell r="D529" t="str">
            <v>Lokasi pekerjaan : sepanjang jalan</v>
          </cell>
        </row>
        <row r="530">
          <cell r="B530">
            <v>3</v>
          </cell>
          <cell r="D530" t="str">
            <v>Kondisi Jalan   :  sedang / baik</v>
          </cell>
        </row>
        <row r="531">
          <cell r="B531">
            <v>4</v>
          </cell>
          <cell r="D531" t="str">
            <v>Jam kerja efektif per-hari</v>
          </cell>
          <cell r="I531" t="str">
            <v>Tk</v>
          </cell>
          <cell r="J531">
            <v>7</v>
          </cell>
          <cell r="K531" t="str">
            <v>Jam</v>
          </cell>
        </row>
        <row r="532">
          <cell r="B532">
            <v>5</v>
          </cell>
          <cell r="D532" t="str">
            <v>Faktor pengembangan bahan</v>
          </cell>
          <cell r="I532" t="str">
            <v>Fk</v>
          </cell>
          <cell r="J532">
            <v>1.2</v>
          </cell>
          <cell r="K532" t="str">
            <v>-</v>
          </cell>
        </row>
        <row r="534">
          <cell r="B534" t="str">
            <v>II.</v>
          </cell>
          <cell r="D534" t="str">
            <v>METHODE PELAKSANAAN</v>
          </cell>
        </row>
        <row r="535">
          <cell r="B535">
            <v>1</v>
          </cell>
          <cell r="D535" t="str">
            <v>Tanah / batu  yang dipotong umumnya berada disisi jalan</v>
          </cell>
        </row>
        <row r="536">
          <cell r="B536">
            <v>2</v>
          </cell>
          <cell r="D536" t="str">
            <v>Penggalian dilakukan dengan menggunakan</v>
          </cell>
        </row>
        <row r="537">
          <cell r="D537" t="str">
            <v xml:space="preserve">Excavator (Jumbo Breaker) </v>
          </cell>
        </row>
        <row r="538">
          <cell r="B538">
            <v>3</v>
          </cell>
          <cell r="D538" t="str">
            <v>Jarak BAse Camp ke lokasi pekerjaan rata-rata sejauh</v>
          </cell>
        </row>
        <row r="540">
          <cell r="B540" t="str">
            <v>III.</v>
          </cell>
          <cell r="D540" t="str">
            <v>PEMAKAIAN BAHAN, ALAT DAN TENAGA</v>
          </cell>
        </row>
        <row r="542">
          <cell r="B542" t="str">
            <v xml:space="preserve">   1.</v>
          </cell>
          <cell r="D542" t="str">
            <v>BAHAN</v>
          </cell>
        </row>
        <row r="543">
          <cell r="D543" t="str">
            <v>Tidak ada bahan yang diperlukan</v>
          </cell>
        </row>
        <row r="545">
          <cell r="B545" t="str">
            <v xml:space="preserve">   2.</v>
          </cell>
          <cell r="D545" t="str">
            <v>ALAT</v>
          </cell>
        </row>
        <row r="547">
          <cell r="B547" t="str">
            <v xml:space="preserve">   2.a.</v>
          </cell>
          <cell r="D547" t="str">
            <v>EXCAVATOR</v>
          </cell>
          <cell r="I547" t="str">
            <v>(E10)</v>
          </cell>
        </row>
        <row r="548">
          <cell r="D548" t="str">
            <v>Kapasitas</v>
          </cell>
          <cell r="I548" t="str">
            <v>V</v>
          </cell>
          <cell r="J548">
            <v>0.5</v>
          </cell>
          <cell r="K548" t="str">
            <v>M3</v>
          </cell>
        </row>
        <row r="549">
          <cell r="D549" t="str">
            <v>Faktor Bucket</v>
          </cell>
          <cell r="I549" t="str">
            <v>Fb</v>
          </cell>
          <cell r="J549">
            <v>0.83</v>
          </cell>
          <cell r="K549" t="str">
            <v>-</v>
          </cell>
        </row>
        <row r="550">
          <cell r="D550" t="str">
            <v>Faktor  Efisiensi alat</v>
          </cell>
          <cell r="I550" t="str">
            <v>Fa</v>
          </cell>
          <cell r="J550">
            <v>0.8</v>
          </cell>
          <cell r="K550" t="str">
            <v>-</v>
          </cell>
        </row>
        <row r="551">
          <cell r="D551" t="str">
            <v>Faktor  Angle Swing dan Lokasi</v>
          </cell>
          <cell r="I551" t="str">
            <v>Fs</v>
          </cell>
          <cell r="J551">
            <v>0.8</v>
          </cell>
          <cell r="K551" t="str">
            <v>-</v>
          </cell>
        </row>
        <row r="552">
          <cell r="D552" t="str">
            <v>Berat isi material</v>
          </cell>
          <cell r="I552" t="str">
            <v>Bim</v>
          </cell>
          <cell r="J552" t="str">
            <v>-</v>
          </cell>
          <cell r="K552" t="str">
            <v>-</v>
          </cell>
        </row>
        <row r="553">
          <cell r="D553" t="str">
            <v>Waktu siklus</v>
          </cell>
          <cell r="I553" t="str">
            <v>Ts1</v>
          </cell>
          <cell r="K553" t="str">
            <v>menit</v>
          </cell>
        </row>
        <row r="554">
          <cell r="D554" t="str">
            <v>- Menggali / memuat</v>
          </cell>
          <cell r="I554" t="str">
            <v>T1</v>
          </cell>
          <cell r="J554">
            <v>2.5</v>
          </cell>
          <cell r="K554" t="str">
            <v>menit</v>
          </cell>
        </row>
        <row r="555">
          <cell r="D555" t="str">
            <v>- Lain-lain</v>
          </cell>
          <cell r="I555" t="str">
            <v>T2</v>
          </cell>
          <cell r="J555">
            <v>2.5</v>
          </cell>
          <cell r="K555" t="str">
            <v>menit</v>
          </cell>
        </row>
        <row r="556">
          <cell r="I556" t="str">
            <v>Ts1</v>
          </cell>
          <cell r="J556">
            <v>5</v>
          </cell>
          <cell r="K556" t="str">
            <v>menit</v>
          </cell>
        </row>
        <row r="558">
          <cell r="D558" t="str">
            <v>Kap. Prod. / jam =</v>
          </cell>
          <cell r="F558" t="str">
            <v>V  x Fb x Fa x Fs x Bim x 60</v>
          </cell>
          <cell r="I558" t="str">
            <v>Q1</v>
          </cell>
          <cell r="J558">
            <v>3.1871999999999998</v>
          </cell>
          <cell r="K558" t="str">
            <v>M3/Jam</v>
          </cell>
        </row>
        <row r="559">
          <cell r="F559" t="str">
            <v xml:space="preserve">                  Ts1</v>
          </cell>
        </row>
        <row r="560">
          <cell r="D560" t="str">
            <v>Koefisien Alat / M3</v>
          </cell>
          <cell r="F560" t="str">
            <v xml:space="preserve"> =  1  :  Q1</v>
          </cell>
          <cell r="I560" t="str">
            <v>(E10)</v>
          </cell>
          <cell r="J560">
            <v>0.3137550200803213</v>
          </cell>
          <cell r="K560" t="str">
            <v>Jam</v>
          </cell>
        </row>
        <row r="562">
          <cell r="B562" t="str">
            <v>2.b</v>
          </cell>
          <cell r="D562" t="str">
            <v>BULLDOZER</v>
          </cell>
          <cell r="I562" t="str">
            <v>(E08)</v>
          </cell>
        </row>
        <row r="563">
          <cell r="D563" t="str">
            <v>Panjang Efektif Blade</v>
          </cell>
          <cell r="I563" t="str">
            <v>w</v>
          </cell>
          <cell r="J563">
            <v>2.4</v>
          </cell>
          <cell r="K563" t="str">
            <v>M</v>
          </cell>
        </row>
        <row r="564">
          <cell r="D564" t="str">
            <v>Jarak Angkut rata-rata</v>
          </cell>
          <cell r="I564" t="str">
            <v>d</v>
          </cell>
          <cell r="J564">
            <v>20</v>
          </cell>
          <cell r="K564" t="str">
            <v>M</v>
          </cell>
        </row>
        <row r="565">
          <cell r="D565" t="str">
            <v>Kecepatan angkut rata-rata</v>
          </cell>
          <cell r="I565" t="str">
            <v>s</v>
          </cell>
          <cell r="J565">
            <v>1</v>
          </cell>
          <cell r="K565" t="str">
            <v>KM/Jam</v>
          </cell>
        </row>
        <row r="566">
          <cell r="D566" t="str">
            <v>Tebal penggarukan</v>
          </cell>
          <cell r="I566" t="str">
            <v>t</v>
          </cell>
          <cell r="J566">
            <v>0.2</v>
          </cell>
          <cell r="K566" t="str">
            <v>M</v>
          </cell>
        </row>
        <row r="567">
          <cell r="D567" t="str">
            <v>Faktor koreksi</v>
          </cell>
          <cell r="I567" t="str">
            <v>F</v>
          </cell>
        </row>
        <row r="568">
          <cell r="D568" t="str">
            <v>- Efesiensi alat</v>
          </cell>
          <cell r="I568" t="str">
            <v>f1</v>
          </cell>
          <cell r="J568">
            <v>0.8</v>
          </cell>
        </row>
        <row r="569">
          <cell r="D569" t="str">
            <v>- Berat volume material</v>
          </cell>
          <cell r="I569" t="str">
            <v>f2</v>
          </cell>
          <cell r="J569">
            <v>0.9</v>
          </cell>
        </row>
        <row r="570">
          <cell r="D570" t="str">
            <v xml:space="preserve">  F = f1 x f2</v>
          </cell>
          <cell r="I570" t="str">
            <v>F</v>
          </cell>
          <cell r="J570">
            <v>0.72000000000000008</v>
          </cell>
        </row>
        <row r="572">
          <cell r="D572" t="str">
            <v>Cycle time :</v>
          </cell>
        </row>
        <row r="573">
          <cell r="D573" t="str">
            <v>- Travelling = (2 x d ) / s</v>
          </cell>
          <cell r="I573" t="str">
            <v>c1</v>
          </cell>
          <cell r="J573">
            <v>0.04</v>
          </cell>
          <cell r="K573" t="str">
            <v>jam</v>
          </cell>
        </row>
        <row r="574">
          <cell r="D574" t="str">
            <v>- Lain - lain</v>
          </cell>
          <cell r="I574" t="str">
            <v>c2</v>
          </cell>
          <cell r="J574">
            <v>0.04</v>
          </cell>
          <cell r="K574" t="str">
            <v>jam</v>
          </cell>
        </row>
        <row r="575">
          <cell r="D575" t="str">
            <v xml:space="preserve">  C = c1 + c2</v>
          </cell>
          <cell r="I575" t="str">
            <v>C</v>
          </cell>
          <cell r="J575">
            <v>0.08</v>
          </cell>
          <cell r="K575" t="str">
            <v>jam</v>
          </cell>
        </row>
        <row r="577">
          <cell r="D577" t="str">
            <v>Jumlah lintasan</v>
          </cell>
          <cell r="I577" t="str">
            <v>n</v>
          </cell>
          <cell r="J577">
            <v>2</v>
          </cell>
          <cell r="K577" t="str">
            <v>2 x   pp</v>
          </cell>
        </row>
        <row r="579">
          <cell r="F579" t="str">
            <v xml:space="preserve">              F x w x d x t</v>
          </cell>
        </row>
        <row r="580">
          <cell r="D580" t="str">
            <v>Kapasitas Produksi / Jam   =    Q2  =      -------------------</v>
          </cell>
          <cell r="I580" t="str">
            <v>Q2</v>
          </cell>
          <cell r="J580">
            <v>43.2</v>
          </cell>
        </row>
        <row r="581">
          <cell r="F581" t="str">
            <v xml:space="preserve">                   C x n</v>
          </cell>
        </row>
        <row r="583">
          <cell r="D583" t="str">
            <v>Koefisien Alat / M3</v>
          </cell>
          <cell r="F583" t="str">
            <v xml:space="preserve"> =  1  :  Q2</v>
          </cell>
          <cell r="I583" t="str">
            <v>(E08)</v>
          </cell>
          <cell r="J583">
            <v>2.3148148148148147E-2</v>
          </cell>
          <cell r="K583" t="str">
            <v>Jam</v>
          </cell>
        </row>
        <row r="585">
          <cell r="B585" t="str">
            <v>2.d.</v>
          </cell>
          <cell r="D585" t="str">
            <v>ALAT  BANTU</v>
          </cell>
        </row>
        <row r="586">
          <cell r="D586" t="str">
            <v>Diperlukan alat-alat bantu kecil</v>
          </cell>
          <cell r="L586" t="str">
            <v>Lump Sump</v>
          </cell>
        </row>
        <row r="587">
          <cell r="D587" t="str">
            <v>- Sekop</v>
          </cell>
          <cell r="F587" t="str">
            <v>=  4  buah</v>
          </cell>
        </row>
        <row r="588">
          <cell r="D588" t="str">
            <v>- Belincong</v>
          </cell>
          <cell r="F588" t="str">
            <v>=  4  buah</v>
          </cell>
        </row>
        <row r="590">
          <cell r="B590" t="str">
            <v xml:space="preserve">   3.</v>
          </cell>
          <cell r="D590" t="str">
            <v>TENAGA</v>
          </cell>
        </row>
        <row r="591">
          <cell r="D591" t="str">
            <v>Produksi menentukan :  Excavator (Jumbo Breaker)</v>
          </cell>
          <cell r="I591" t="str">
            <v>Q1</v>
          </cell>
          <cell r="J591">
            <v>3.1871999999999998</v>
          </cell>
          <cell r="K591" t="str">
            <v>M3/Jam</v>
          </cell>
        </row>
        <row r="592">
          <cell r="D592" t="str">
            <v>Produksi Galian / hari  =  Tk x Q1</v>
          </cell>
          <cell r="I592" t="str">
            <v>Qt</v>
          </cell>
          <cell r="J592">
            <v>22.310399999999998</v>
          </cell>
          <cell r="K592" t="str">
            <v>M3</v>
          </cell>
        </row>
        <row r="593">
          <cell r="D593" t="str">
            <v>Kebutuhan tenaga :</v>
          </cell>
        </row>
        <row r="594">
          <cell r="E594" t="str">
            <v>-</v>
          </cell>
          <cell r="F594" t="str">
            <v>Pekerja</v>
          </cell>
          <cell r="I594" t="str">
            <v>P</v>
          </cell>
          <cell r="J594">
            <v>3</v>
          </cell>
          <cell r="K594" t="str">
            <v>orang</v>
          </cell>
        </row>
        <row r="595">
          <cell r="E595" t="str">
            <v>-</v>
          </cell>
          <cell r="F595" t="str">
            <v>Mandor</v>
          </cell>
          <cell r="I595" t="str">
            <v>M</v>
          </cell>
          <cell r="J595">
            <v>1</v>
          </cell>
          <cell r="K595" t="str">
            <v>orang</v>
          </cell>
        </row>
        <row r="596">
          <cell r="D596" t="str">
            <v>Koefisien tenaga / M3   :</v>
          </cell>
        </row>
        <row r="597">
          <cell r="E597" t="str">
            <v>-</v>
          </cell>
          <cell r="F597" t="str">
            <v>Pekerja</v>
          </cell>
          <cell r="G597" t="str">
            <v>= (Tk x P) : Qt</v>
          </cell>
          <cell r="I597" t="str">
            <v>(L01)</v>
          </cell>
          <cell r="J597">
            <v>0.9412650602409639</v>
          </cell>
          <cell r="K597" t="str">
            <v>Jam</v>
          </cell>
        </row>
        <row r="598">
          <cell r="E598" t="str">
            <v>-</v>
          </cell>
          <cell r="F598" t="str">
            <v>Mandor</v>
          </cell>
          <cell r="G598" t="str">
            <v>= (Tk x M) : Qt</v>
          </cell>
          <cell r="I598" t="str">
            <v>(L03)</v>
          </cell>
          <cell r="J598">
            <v>0.3137550200803213</v>
          </cell>
          <cell r="K598" t="str">
            <v>Jam</v>
          </cell>
        </row>
        <row r="600">
          <cell r="B600" t="str">
            <v>4.</v>
          </cell>
          <cell r="D600" t="str">
            <v>HARGA DASAR SATUAN UPAH, BAHAN DAN ALAT</v>
          </cell>
        </row>
        <row r="601">
          <cell r="D601" t="str">
            <v>Lihat lampiran.</v>
          </cell>
        </row>
        <row r="604">
          <cell r="B604" t="str">
            <v xml:space="preserve"> URAIAN ANALISA HARGA SATUAN</v>
          </cell>
        </row>
        <row r="606">
          <cell r="B606" t="str">
            <v>ITEM PEMBAYARAN NO.</v>
          </cell>
          <cell r="E606" t="str">
            <v>:  3.1 (3)</v>
          </cell>
        </row>
        <row r="607">
          <cell r="B607" t="str">
            <v>JENIS PEKERJAAN</v>
          </cell>
          <cell r="E607" t="str">
            <v>:  Galian Struktur Kedalaman 0&lt;2 M</v>
          </cell>
        </row>
        <row r="608">
          <cell r="B608" t="str">
            <v>SATUAN PEMBAYARAN</v>
          </cell>
          <cell r="E608" t="str">
            <v>:  M3</v>
          </cell>
        </row>
        <row r="610">
          <cell r="B610" t="str">
            <v>NO.</v>
          </cell>
          <cell r="D610" t="str">
            <v>U R A I A N</v>
          </cell>
          <cell r="I610" t="str">
            <v>KODE</v>
          </cell>
          <cell r="J610" t="str">
            <v>KOEF.</v>
          </cell>
          <cell r="K610" t="str">
            <v>SATUAN</v>
          </cell>
          <cell r="L610" t="str">
            <v>KETERANGAN</v>
          </cell>
        </row>
        <row r="612">
          <cell r="B612" t="str">
            <v>I.</v>
          </cell>
          <cell r="D612" t="str">
            <v>ASUMSI</v>
          </cell>
        </row>
        <row r="613">
          <cell r="B613">
            <v>1</v>
          </cell>
          <cell r="D613" t="str">
            <v>Pekerjaan dilakukan secara manual</v>
          </cell>
        </row>
        <row r="614">
          <cell r="B614">
            <v>2</v>
          </cell>
          <cell r="D614" t="str">
            <v>Lokasi pekerjaan : sekitar jembatan</v>
          </cell>
        </row>
        <row r="615">
          <cell r="B615">
            <v>3</v>
          </cell>
          <cell r="D615" t="str">
            <v>Kondisi Jalan   :  sedang / baik</v>
          </cell>
        </row>
        <row r="616">
          <cell r="B616">
            <v>4</v>
          </cell>
          <cell r="D616" t="str">
            <v>Jam kerja efektif per-hari</v>
          </cell>
          <cell r="I616" t="str">
            <v>Tk</v>
          </cell>
          <cell r="J616">
            <v>7</v>
          </cell>
          <cell r="K616" t="str">
            <v>Jam</v>
          </cell>
        </row>
        <row r="617">
          <cell r="B617">
            <v>5</v>
          </cell>
          <cell r="D617" t="str">
            <v>Faktor pengembangan bahan</v>
          </cell>
          <cell r="I617" t="str">
            <v>Fh</v>
          </cell>
          <cell r="J617">
            <v>1.2</v>
          </cell>
          <cell r="K617" t="str">
            <v>-</v>
          </cell>
        </row>
        <row r="618">
          <cell r="B618">
            <v>6</v>
          </cell>
          <cell r="D618" t="str">
            <v>Pengurugan kembali (backfill) untuk struktur</v>
          </cell>
          <cell r="I618" t="str">
            <v>Uk</v>
          </cell>
          <cell r="J618">
            <v>50</v>
          </cell>
          <cell r="K618" t="str">
            <v>%/M3</v>
          </cell>
        </row>
        <row r="620">
          <cell r="B620" t="str">
            <v>II.</v>
          </cell>
          <cell r="D620" t="str">
            <v>METHODE PELAKSANAAN</v>
          </cell>
        </row>
        <row r="621">
          <cell r="B621">
            <v>1</v>
          </cell>
          <cell r="D621" t="str">
            <v>Tanah yang dipotong berada disekitar lokasi</v>
          </cell>
        </row>
        <row r="622">
          <cell r="B622">
            <v>2</v>
          </cell>
          <cell r="D622" t="str">
            <v>Penggalian dilakukan dengan menggunakan alat</v>
          </cell>
        </row>
        <row r="623">
          <cell r="D623" t="str">
            <v>Excavator</v>
          </cell>
        </row>
        <row r="624">
          <cell r="B624">
            <v>3</v>
          </cell>
          <cell r="D624" t="str">
            <v>Bulldozer mengangkut/mengusur hasil galian ke tempat</v>
          </cell>
        </row>
        <row r="625">
          <cell r="D625" t="str">
            <v>pembuangan di sekitar lokasi pekerjaan</v>
          </cell>
          <cell r="I625" t="str">
            <v>L</v>
          </cell>
          <cell r="J625">
            <v>0.1</v>
          </cell>
          <cell r="K625" t="str">
            <v>Km</v>
          </cell>
        </row>
        <row r="627">
          <cell r="B627" t="str">
            <v>III.</v>
          </cell>
          <cell r="D627" t="str">
            <v>PEMAKAIAN BAHAN, ALAT DAN TENAGA</v>
          </cell>
        </row>
        <row r="629">
          <cell r="B629" t="str">
            <v xml:space="preserve">   1.</v>
          </cell>
          <cell r="D629" t="str">
            <v>BAHAN</v>
          </cell>
        </row>
        <row r="630">
          <cell r="D630" t="str">
            <v>- Urugan Pilihan (untuk backfill)</v>
          </cell>
          <cell r="G630" t="str">
            <v>= Uk x 1M3</v>
          </cell>
          <cell r="J630">
            <v>0.5</v>
          </cell>
          <cell r="K630" t="str">
            <v>M3</v>
          </cell>
        </row>
        <row r="632">
          <cell r="B632" t="str">
            <v xml:space="preserve">   2.</v>
          </cell>
          <cell r="D632" t="str">
            <v>ALAT</v>
          </cell>
        </row>
        <row r="633">
          <cell r="B633" t="str">
            <v xml:space="preserve">   2.a.</v>
          </cell>
          <cell r="D633" t="str">
            <v>EXCAVATOR</v>
          </cell>
        </row>
        <row r="634">
          <cell r="D634" t="str">
            <v>Kapasitas Bucket</v>
          </cell>
          <cell r="I634" t="str">
            <v>V</v>
          </cell>
          <cell r="J634">
            <v>0.5</v>
          </cell>
          <cell r="K634" t="str">
            <v>M3</v>
          </cell>
        </row>
        <row r="635">
          <cell r="D635" t="str">
            <v>Faktor Bucket</v>
          </cell>
          <cell r="I635" t="str">
            <v>Fb</v>
          </cell>
          <cell r="J635">
            <v>0.9</v>
          </cell>
          <cell r="K635" t="str">
            <v>-</v>
          </cell>
        </row>
        <row r="636">
          <cell r="D636" t="str">
            <v>Faktor  Efisiensi alat</v>
          </cell>
          <cell r="I636" t="str">
            <v>Fa</v>
          </cell>
          <cell r="J636">
            <v>0.8</v>
          </cell>
          <cell r="K636" t="str">
            <v>-</v>
          </cell>
        </row>
        <row r="637">
          <cell r="D637" t="str">
            <v>Faktor kedalaman</v>
          </cell>
          <cell r="I637" t="str">
            <v>Fd</v>
          </cell>
          <cell r="J637">
            <v>0.8</v>
          </cell>
          <cell r="K637" t="str">
            <v>-</v>
          </cell>
        </row>
        <row r="638">
          <cell r="D638" t="str">
            <v>Berat isi material</v>
          </cell>
          <cell r="I638" t="str">
            <v>Bim</v>
          </cell>
          <cell r="J638">
            <v>0.85</v>
          </cell>
          <cell r="K638" t="str">
            <v>-</v>
          </cell>
        </row>
        <row r="640">
          <cell r="D640" t="str">
            <v>Waktu siklus</v>
          </cell>
        </row>
        <row r="641">
          <cell r="D641" t="str">
            <v>- Menggali / memuat</v>
          </cell>
          <cell r="I641" t="str">
            <v>Te1</v>
          </cell>
          <cell r="J641">
            <v>0.6</v>
          </cell>
          <cell r="K641" t="str">
            <v>menit</v>
          </cell>
        </row>
        <row r="642">
          <cell r="D642" t="str">
            <v>- Lain-lain</v>
          </cell>
          <cell r="I642" t="str">
            <v>Te2</v>
          </cell>
          <cell r="J642">
            <v>0.3</v>
          </cell>
          <cell r="K642" t="str">
            <v>menit</v>
          </cell>
        </row>
        <row r="643">
          <cell r="I643" t="str">
            <v>Te</v>
          </cell>
          <cell r="J643">
            <v>0.89999999999999991</v>
          </cell>
          <cell r="K643" t="str">
            <v>menit</v>
          </cell>
        </row>
        <row r="645">
          <cell r="D645" t="str">
            <v>Kap. Prod. / jam =</v>
          </cell>
          <cell r="E645" t="str">
            <v>V  x Fb x Fa x Fd x Bim x 60</v>
          </cell>
          <cell r="I645" t="str">
            <v>Q1</v>
          </cell>
          <cell r="J645">
            <v>13.600000000000003</v>
          </cell>
          <cell r="K645" t="str">
            <v>M3/Jam</v>
          </cell>
        </row>
        <row r="646">
          <cell r="E646" t="str">
            <v>Te x Fh</v>
          </cell>
        </row>
        <row r="648">
          <cell r="D648" t="str">
            <v>Koefisien Alat / M3</v>
          </cell>
          <cell r="E648" t="str">
            <v xml:space="preserve"> =  1  :  Q1</v>
          </cell>
          <cell r="J648">
            <v>7.3529411764705871E-2</v>
          </cell>
          <cell r="K648" t="str">
            <v>Jam</v>
          </cell>
        </row>
        <row r="650">
          <cell r="B650" t="str">
            <v>2.a.</v>
          </cell>
          <cell r="D650" t="str">
            <v>BULLDOZER</v>
          </cell>
        </row>
        <row r="651">
          <cell r="D651" t="str">
            <v>Faktor blade</v>
          </cell>
          <cell r="I651" t="str">
            <v>Fb</v>
          </cell>
          <cell r="J651">
            <v>0.9</v>
          </cell>
          <cell r="K651" t="str">
            <v>-</v>
          </cell>
        </row>
        <row r="652">
          <cell r="D652" t="str">
            <v>Faktor  efisiensi alat</v>
          </cell>
          <cell r="I652" t="str">
            <v>Fa</v>
          </cell>
          <cell r="J652">
            <v>0.8</v>
          </cell>
          <cell r="K652" t="str">
            <v>-</v>
          </cell>
        </row>
        <row r="653">
          <cell r="D653" t="str">
            <v>Kecepatan maju</v>
          </cell>
          <cell r="I653" t="str">
            <v>F</v>
          </cell>
          <cell r="J653">
            <v>3</v>
          </cell>
          <cell r="K653" t="str">
            <v>Km/Jam</v>
          </cell>
        </row>
        <row r="654">
          <cell r="D654" t="str">
            <v>Kecepatan mundur</v>
          </cell>
          <cell r="I654" t="str">
            <v>R</v>
          </cell>
          <cell r="J654">
            <v>4</v>
          </cell>
          <cell r="K654" t="str">
            <v>Km/Jam</v>
          </cell>
        </row>
        <row r="655">
          <cell r="D655" t="str">
            <v>Lebar Blade</v>
          </cell>
          <cell r="I655" t="str">
            <v>B</v>
          </cell>
          <cell r="J655">
            <v>3</v>
          </cell>
          <cell r="K655" t="str">
            <v>M</v>
          </cell>
        </row>
        <row r="656">
          <cell r="B656" t="str">
            <v>`</v>
          </cell>
          <cell r="D656" t="str">
            <v>Tinggi blade</v>
          </cell>
          <cell r="I656" t="str">
            <v>H</v>
          </cell>
          <cell r="J656">
            <v>1.2</v>
          </cell>
          <cell r="K656" t="str">
            <v>M</v>
          </cell>
        </row>
        <row r="657">
          <cell r="D657" t="str">
            <v>Jarak Gusur</v>
          </cell>
          <cell r="I657" t="str">
            <v>L</v>
          </cell>
          <cell r="J657">
            <v>100</v>
          </cell>
          <cell r="K657" t="str">
            <v>M</v>
          </cell>
        </row>
        <row r="659">
          <cell r="D659" t="str">
            <v>Volume 1 kali gusur =</v>
          </cell>
          <cell r="F659" t="str">
            <v>H^2 x B x Fb</v>
          </cell>
          <cell r="I659" t="str">
            <v>V</v>
          </cell>
          <cell r="J659">
            <v>3.8880000000000003</v>
          </cell>
          <cell r="K659" t="str">
            <v>M3</v>
          </cell>
          <cell r="L659" t="str">
            <v>Loose</v>
          </cell>
        </row>
        <row r="661">
          <cell r="D661" t="str">
            <v>Waktu Siklus</v>
          </cell>
        </row>
        <row r="662">
          <cell r="D662" t="str">
            <v>- Maju</v>
          </cell>
          <cell r="E662" t="str">
            <v>= (L x 60) / (F x 1000)</v>
          </cell>
          <cell r="I662" t="str">
            <v>Tb1</v>
          </cell>
          <cell r="J662">
            <v>2</v>
          </cell>
          <cell r="K662" t="str">
            <v>menit</v>
          </cell>
        </row>
        <row r="663">
          <cell r="D663" t="str">
            <v>- Mundur</v>
          </cell>
          <cell r="E663" t="str">
            <v>= (L x 60) / (R x 1000)</v>
          </cell>
          <cell r="I663" t="str">
            <v>Tb2</v>
          </cell>
          <cell r="J663">
            <v>1.5</v>
          </cell>
          <cell r="K663" t="str">
            <v>menit</v>
          </cell>
        </row>
        <row r="664">
          <cell r="D664" t="str">
            <v>- Lain-lain</v>
          </cell>
          <cell r="I664" t="str">
            <v>Tb3</v>
          </cell>
          <cell r="J664">
            <v>0.15</v>
          </cell>
          <cell r="K664" t="str">
            <v>menit</v>
          </cell>
        </row>
        <row r="665">
          <cell r="I665" t="str">
            <v>Tb</v>
          </cell>
          <cell r="J665">
            <v>3.65</v>
          </cell>
          <cell r="K665" t="str">
            <v>menit</v>
          </cell>
        </row>
        <row r="667">
          <cell r="D667" t="str">
            <v>Kapasitas Produksi / Jam   =</v>
          </cell>
          <cell r="F667" t="str">
            <v>V x Fa x 60</v>
          </cell>
          <cell r="I667" t="str">
            <v>Q2</v>
          </cell>
          <cell r="J667">
            <v>42.608219178082201</v>
          </cell>
          <cell r="K667" t="str">
            <v xml:space="preserve">M3 / Jam </v>
          </cell>
        </row>
        <row r="668">
          <cell r="F668" t="str">
            <v xml:space="preserve">    Tb x Fh</v>
          </cell>
        </row>
        <row r="670">
          <cell r="D670" t="str">
            <v>Koefisien Alat / M3</v>
          </cell>
          <cell r="E670" t="str">
            <v xml:space="preserve"> =  1  :  Q2</v>
          </cell>
          <cell r="J670">
            <v>2.3469650205761312E-2</v>
          </cell>
          <cell r="K670" t="str">
            <v>Jam</v>
          </cell>
        </row>
        <row r="672">
          <cell r="L672" t="str">
            <v>Bersambung</v>
          </cell>
        </row>
        <row r="673">
          <cell r="B673" t="str">
            <v xml:space="preserve"> URAIAN ANALISA HARGA SATUAN</v>
          </cell>
        </row>
        <row r="675">
          <cell r="B675" t="str">
            <v>ITEM PEMBAYARAN NO.</v>
          </cell>
          <cell r="E675" t="str">
            <v>:  3.1 (3)</v>
          </cell>
        </row>
        <row r="676">
          <cell r="B676" t="str">
            <v>JENIS PEKERJAAN</v>
          </cell>
          <cell r="E676" t="str">
            <v>:  Galian Struktur Kedalaman 0&lt;2 M</v>
          </cell>
        </row>
        <row r="677">
          <cell r="B677" t="str">
            <v>SATUAN PEMBAYARAN</v>
          </cell>
          <cell r="E677" t="str">
            <v>:  M3</v>
          </cell>
        </row>
        <row r="679">
          <cell r="B679" t="str">
            <v>NO.</v>
          </cell>
          <cell r="D679" t="str">
            <v>U R A I A N</v>
          </cell>
          <cell r="I679" t="str">
            <v>KODE</v>
          </cell>
          <cell r="J679" t="str">
            <v>KOEF.</v>
          </cell>
          <cell r="K679" t="str">
            <v>SATUAN</v>
          </cell>
          <cell r="L679" t="str">
            <v>KETERANGAN</v>
          </cell>
        </row>
        <row r="682">
          <cell r="B682" t="str">
            <v>2.d.</v>
          </cell>
          <cell r="D682" t="str">
            <v>ALAT  BANTU</v>
          </cell>
        </row>
        <row r="683">
          <cell r="D683" t="str">
            <v>Diperlukan alat-alat bantu kecil</v>
          </cell>
          <cell r="L683" t="str">
            <v>Lump Sump</v>
          </cell>
        </row>
        <row r="684">
          <cell r="D684" t="str">
            <v>- Pacul</v>
          </cell>
          <cell r="E684" t="str">
            <v>=  2  buah</v>
          </cell>
        </row>
        <row r="685">
          <cell r="D685" t="str">
            <v>- Sekop</v>
          </cell>
          <cell r="E685" t="str">
            <v>=  2  buah</v>
          </cell>
        </row>
        <row r="688">
          <cell r="B688" t="str">
            <v xml:space="preserve">   3.</v>
          </cell>
          <cell r="D688" t="str">
            <v>TENAGA</v>
          </cell>
        </row>
        <row r="689">
          <cell r="D689" t="str">
            <v>Produksi menentukan : EXCAVATOR</v>
          </cell>
          <cell r="I689" t="str">
            <v>Q1</v>
          </cell>
          <cell r="J689">
            <v>13.600000000000003</v>
          </cell>
          <cell r="K689" t="str">
            <v>M3/Jam</v>
          </cell>
        </row>
        <row r="690">
          <cell r="D690" t="str">
            <v>Produksi Galian / hari  =  Tk x Q1</v>
          </cell>
          <cell r="I690" t="str">
            <v>Qt</v>
          </cell>
          <cell r="J690">
            <v>95.200000000000017</v>
          </cell>
          <cell r="K690" t="str">
            <v>M3</v>
          </cell>
        </row>
        <row r="691">
          <cell r="D691" t="str">
            <v>Kebutuhan tenaga :</v>
          </cell>
        </row>
        <row r="692">
          <cell r="E692" t="str">
            <v>- Pekerja</v>
          </cell>
          <cell r="I692" t="str">
            <v>P</v>
          </cell>
          <cell r="J692">
            <v>4</v>
          </cell>
          <cell r="K692" t="str">
            <v>orang</v>
          </cell>
        </row>
        <row r="693">
          <cell r="E693" t="str">
            <v>- Mandor</v>
          </cell>
          <cell r="I693" t="str">
            <v>M</v>
          </cell>
          <cell r="J693">
            <v>1</v>
          </cell>
          <cell r="K693" t="str">
            <v>orang</v>
          </cell>
        </row>
        <row r="695">
          <cell r="D695" t="str">
            <v>Koefisien tenaga / M3   :</v>
          </cell>
        </row>
        <row r="696">
          <cell r="E696" t="str">
            <v>- Pekerja</v>
          </cell>
          <cell r="G696" t="str">
            <v>= (Tk x P) : Qt</v>
          </cell>
          <cell r="J696">
            <v>0.29411764705882348</v>
          </cell>
          <cell r="K696" t="str">
            <v>Jam</v>
          </cell>
        </row>
        <row r="697">
          <cell r="E697" t="str">
            <v>- Mandor</v>
          </cell>
          <cell r="G697" t="str">
            <v>= (Tk x M) : Qt</v>
          </cell>
          <cell r="J697">
            <v>7.3529411764705871E-2</v>
          </cell>
          <cell r="K697" t="str">
            <v>Jam</v>
          </cell>
        </row>
        <row r="699">
          <cell r="B699" t="str">
            <v>4.</v>
          </cell>
          <cell r="D699" t="str">
            <v>HARGA DASAR SATUAN UPAH, BAHAN DAN ALAT</v>
          </cell>
        </row>
        <row r="700">
          <cell r="D700" t="str">
            <v>Lihat lampiran.</v>
          </cell>
        </row>
        <row r="702">
          <cell r="B702" t="str">
            <v>5.</v>
          </cell>
          <cell r="D702" t="str">
            <v>ANALISA HARGA SATUAN PEKERJAAN</v>
          </cell>
        </row>
        <row r="703">
          <cell r="D703" t="str">
            <v>Lihat perhitungan dalam FORMULIR STANDAR UNTUK</v>
          </cell>
        </row>
        <row r="704">
          <cell r="D704" t="str">
            <v>PEREKEMAN ANALISA MASING-MASING HARGA</v>
          </cell>
        </row>
        <row r="705">
          <cell r="D705" t="str">
            <v>SATUAN.</v>
          </cell>
        </row>
        <row r="725">
          <cell r="B725" t="str">
            <v xml:space="preserve"> URAIAN ANALISA HARGA SATUAN</v>
          </cell>
        </row>
        <row r="726">
          <cell r="B726" t="str">
            <v>ITEM PEMBAYARAN NO.</v>
          </cell>
          <cell r="E726" t="str">
            <v>:  3.1 (4)</v>
          </cell>
        </row>
        <row r="727">
          <cell r="B727" t="str">
            <v>JENIS PEKERJAAN</v>
          </cell>
          <cell r="E727" t="str">
            <v>:  Galian Struktur Kedalaman 2 - &lt;4 M</v>
          </cell>
        </row>
        <row r="728">
          <cell r="B728" t="str">
            <v>SATUAN PEMBAYARAN</v>
          </cell>
          <cell r="E728" t="str">
            <v>:  M3</v>
          </cell>
        </row>
        <row r="730">
          <cell r="B730" t="str">
            <v>NO.</v>
          </cell>
          <cell r="D730" t="str">
            <v>U R A I A N</v>
          </cell>
          <cell r="I730" t="str">
            <v>KODE</v>
          </cell>
          <cell r="J730" t="str">
            <v>KOEF.</v>
          </cell>
          <cell r="K730" t="str">
            <v>SATUAN</v>
          </cell>
          <cell r="L730" t="str">
            <v>KETERANGAN</v>
          </cell>
        </row>
        <row r="732">
          <cell r="B732" t="str">
            <v>I.</v>
          </cell>
          <cell r="D732" t="str">
            <v>ASUMSI</v>
          </cell>
        </row>
        <row r="733">
          <cell r="B733">
            <v>1</v>
          </cell>
          <cell r="D733" t="str">
            <v>Pekerjaan dilakukan secara manual</v>
          </cell>
        </row>
        <row r="734">
          <cell r="B734">
            <v>2</v>
          </cell>
          <cell r="D734" t="str">
            <v>Lokasi pekerjaan : sekitar jembatan</v>
          </cell>
        </row>
        <row r="735">
          <cell r="B735">
            <v>3</v>
          </cell>
          <cell r="D735" t="str">
            <v>Kondisi Jalan   :  sedang / baik</v>
          </cell>
        </row>
        <row r="736">
          <cell r="B736">
            <v>4</v>
          </cell>
          <cell r="D736" t="str">
            <v>Jam kerja efektif per-hari</v>
          </cell>
          <cell r="I736" t="str">
            <v>Tk</v>
          </cell>
          <cell r="J736">
            <v>7</v>
          </cell>
          <cell r="K736" t="str">
            <v>Jam</v>
          </cell>
        </row>
        <row r="737">
          <cell r="B737">
            <v>5</v>
          </cell>
          <cell r="D737" t="str">
            <v>Faktor pengembangan bahan</v>
          </cell>
          <cell r="I737" t="str">
            <v>Fh</v>
          </cell>
          <cell r="J737">
            <v>1.2</v>
          </cell>
          <cell r="K737" t="str">
            <v>-</v>
          </cell>
        </row>
        <row r="738">
          <cell r="B738">
            <v>6</v>
          </cell>
          <cell r="D738" t="str">
            <v>Pengurugan kembali (backfill) untuk struktur</v>
          </cell>
          <cell r="I738" t="str">
            <v>Uk</v>
          </cell>
          <cell r="J738">
            <v>50</v>
          </cell>
          <cell r="K738" t="str">
            <v>%/M3</v>
          </cell>
        </row>
        <row r="740">
          <cell r="B740" t="str">
            <v>II.</v>
          </cell>
          <cell r="D740" t="str">
            <v>METHODE PELAKSANAAN</v>
          </cell>
        </row>
        <row r="741">
          <cell r="B741">
            <v>1</v>
          </cell>
          <cell r="D741" t="str">
            <v>Tanah yang dipotong berada disekitar jembatan</v>
          </cell>
        </row>
        <row r="742">
          <cell r="B742">
            <v>2</v>
          </cell>
          <cell r="D742" t="str">
            <v>Penggalian dilakukan dengan menggunakan alat</v>
          </cell>
        </row>
        <row r="743">
          <cell r="D743" t="str">
            <v>Excavator</v>
          </cell>
        </row>
        <row r="744">
          <cell r="B744">
            <v>3</v>
          </cell>
          <cell r="D744" t="str">
            <v>Bulldozer mengangkut/mengusur hasil galian ke tempat</v>
          </cell>
        </row>
        <row r="745">
          <cell r="D745" t="str">
            <v>pembuangan di sekitar lokasi pekerjaan</v>
          </cell>
          <cell r="I745" t="str">
            <v>L</v>
          </cell>
          <cell r="J745">
            <v>0.1</v>
          </cell>
          <cell r="K745" t="str">
            <v>Km</v>
          </cell>
        </row>
        <row r="747">
          <cell r="B747" t="str">
            <v>III.</v>
          </cell>
          <cell r="D747" t="str">
            <v>PEMAKAIAN BAHAN, ALAT DAN TENAGA</v>
          </cell>
        </row>
        <row r="749">
          <cell r="B749" t="str">
            <v xml:space="preserve">   1.</v>
          </cell>
          <cell r="D749" t="str">
            <v>BAHAN</v>
          </cell>
        </row>
        <row r="750">
          <cell r="D750" t="str">
            <v>- Urugan Pilihan (untuk backfill)</v>
          </cell>
          <cell r="G750" t="str">
            <v>= Uk x 1M3</v>
          </cell>
          <cell r="J750">
            <v>0.5</v>
          </cell>
          <cell r="K750" t="str">
            <v>M3</v>
          </cell>
        </row>
        <row r="752">
          <cell r="B752" t="str">
            <v xml:space="preserve">   2.</v>
          </cell>
          <cell r="D752" t="str">
            <v>ALAT</v>
          </cell>
        </row>
        <row r="753">
          <cell r="B753" t="str">
            <v xml:space="preserve">   2.a.</v>
          </cell>
          <cell r="D753" t="str">
            <v>EXCAVATOR</v>
          </cell>
        </row>
        <row r="754">
          <cell r="D754" t="str">
            <v>Kapasitas Bucket</v>
          </cell>
          <cell r="I754" t="str">
            <v>V</v>
          </cell>
          <cell r="J754">
            <v>0.5</v>
          </cell>
          <cell r="K754" t="str">
            <v>M3</v>
          </cell>
        </row>
        <row r="755">
          <cell r="D755" t="str">
            <v>Faktor Bucket</v>
          </cell>
          <cell r="I755" t="str">
            <v>Fb</v>
          </cell>
          <cell r="J755">
            <v>0.9</v>
          </cell>
          <cell r="K755" t="str">
            <v>-</v>
          </cell>
        </row>
        <row r="756">
          <cell r="D756" t="str">
            <v>Faktor  Efisiensi alat</v>
          </cell>
          <cell r="I756" t="str">
            <v>Fa</v>
          </cell>
          <cell r="J756">
            <v>0.8</v>
          </cell>
          <cell r="K756" t="str">
            <v>-</v>
          </cell>
        </row>
        <row r="757">
          <cell r="D757" t="str">
            <v>Faktor kedalaman</v>
          </cell>
          <cell r="I757" t="str">
            <v>Fd</v>
          </cell>
          <cell r="J757">
            <v>0.65</v>
          </cell>
          <cell r="K757" t="str">
            <v>-</v>
          </cell>
        </row>
        <row r="758">
          <cell r="D758" t="str">
            <v>Berat isi material</v>
          </cell>
          <cell r="I758" t="str">
            <v>Bim</v>
          </cell>
          <cell r="J758">
            <v>0.85</v>
          </cell>
          <cell r="K758" t="str">
            <v>-</v>
          </cell>
        </row>
        <row r="760">
          <cell r="D760" t="str">
            <v>Waktu siklus</v>
          </cell>
        </row>
        <row r="761">
          <cell r="D761" t="str">
            <v>- Menggali / memuat</v>
          </cell>
          <cell r="I761" t="str">
            <v>Te1</v>
          </cell>
          <cell r="J761">
            <v>0.55000000000000004</v>
          </cell>
          <cell r="K761" t="str">
            <v>menit</v>
          </cell>
        </row>
        <row r="762">
          <cell r="D762" t="str">
            <v>- Lain-lain</v>
          </cell>
          <cell r="I762" t="str">
            <v>Te2</v>
          </cell>
          <cell r="J762">
            <v>0.25</v>
          </cell>
          <cell r="K762" t="str">
            <v>menit</v>
          </cell>
        </row>
        <row r="763">
          <cell r="I763" t="str">
            <v>Te</v>
          </cell>
          <cell r="J763">
            <v>0.8</v>
          </cell>
          <cell r="K763" t="str">
            <v>menit</v>
          </cell>
        </row>
        <row r="765">
          <cell r="D765" t="str">
            <v>Kap. Prod. / jam =</v>
          </cell>
          <cell r="E765" t="str">
            <v>V  x Fb x Fa x Fd x Bim x 60</v>
          </cell>
          <cell r="I765" t="str">
            <v>Q1</v>
          </cell>
          <cell r="J765">
            <v>12.431250000000002</v>
          </cell>
          <cell r="K765" t="str">
            <v>M3/Jam</v>
          </cell>
        </row>
        <row r="766">
          <cell r="E766" t="str">
            <v>Te x Fh</v>
          </cell>
        </row>
        <row r="768">
          <cell r="D768" t="str">
            <v>Koefisien Alat / M3</v>
          </cell>
          <cell r="E768" t="str">
            <v xml:space="preserve"> =  1  :  Q1</v>
          </cell>
          <cell r="J768">
            <v>8.0442433383609846E-2</v>
          </cell>
          <cell r="K768" t="str">
            <v>Jam</v>
          </cell>
        </row>
        <row r="770">
          <cell r="B770" t="str">
            <v>2.a.</v>
          </cell>
          <cell r="D770" t="str">
            <v>BULLDOZER</v>
          </cell>
        </row>
        <row r="771">
          <cell r="D771" t="str">
            <v>Faktor blade</v>
          </cell>
          <cell r="I771" t="str">
            <v>Fb</v>
          </cell>
          <cell r="J771">
            <v>0.9</v>
          </cell>
          <cell r="K771" t="str">
            <v>-</v>
          </cell>
        </row>
        <row r="772">
          <cell r="D772" t="str">
            <v>Faktor  efisiensi alat</v>
          </cell>
          <cell r="I772" t="str">
            <v>Fa</v>
          </cell>
          <cell r="J772">
            <v>0.8</v>
          </cell>
          <cell r="K772" t="str">
            <v>-</v>
          </cell>
        </row>
        <row r="773">
          <cell r="D773" t="str">
            <v>Kecepatan maju</v>
          </cell>
          <cell r="I773" t="str">
            <v>F</v>
          </cell>
          <cell r="J773">
            <v>3</v>
          </cell>
          <cell r="K773" t="str">
            <v>Km/Jam</v>
          </cell>
        </row>
        <row r="774">
          <cell r="D774" t="str">
            <v>Kecepatan mundur</v>
          </cell>
          <cell r="I774" t="str">
            <v>R</v>
          </cell>
          <cell r="J774">
            <v>4</v>
          </cell>
          <cell r="K774" t="str">
            <v>Km/Jam</v>
          </cell>
        </row>
        <row r="775">
          <cell r="D775" t="str">
            <v>Lebar Blade</v>
          </cell>
          <cell r="I775" t="str">
            <v>B</v>
          </cell>
          <cell r="J775">
            <v>3</v>
          </cell>
          <cell r="K775" t="str">
            <v>M</v>
          </cell>
        </row>
        <row r="776">
          <cell r="B776" t="str">
            <v>`</v>
          </cell>
          <cell r="D776" t="str">
            <v>Tinggi blade</v>
          </cell>
          <cell r="I776" t="str">
            <v>H</v>
          </cell>
          <cell r="J776">
            <v>1.2</v>
          </cell>
          <cell r="K776" t="str">
            <v>M</v>
          </cell>
        </row>
        <row r="777">
          <cell r="D777" t="str">
            <v>Jarak Gusur</v>
          </cell>
          <cell r="I777" t="str">
            <v>L</v>
          </cell>
          <cell r="J777">
            <v>100</v>
          </cell>
          <cell r="K777" t="str">
            <v>M</v>
          </cell>
        </row>
        <row r="779">
          <cell r="D779" t="str">
            <v>Volume 1 kali gusur =</v>
          </cell>
          <cell r="F779" t="str">
            <v>H^2 x B x Fb</v>
          </cell>
          <cell r="I779" t="str">
            <v>V</v>
          </cell>
          <cell r="J779">
            <v>3.8880000000000003</v>
          </cell>
          <cell r="K779" t="str">
            <v>M3</v>
          </cell>
          <cell r="L779" t="str">
            <v>Loose</v>
          </cell>
        </row>
        <row r="781">
          <cell r="D781" t="str">
            <v>Waktu Siklus</v>
          </cell>
        </row>
        <row r="782">
          <cell r="D782" t="str">
            <v>- Maju</v>
          </cell>
          <cell r="E782" t="str">
            <v>= (L x 60) / (F x 1000)</v>
          </cell>
          <cell r="I782" t="str">
            <v>Tb1</v>
          </cell>
          <cell r="J782">
            <v>2</v>
          </cell>
          <cell r="K782" t="str">
            <v>menit</v>
          </cell>
        </row>
        <row r="783">
          <cell r="D783" t="str">
            <v>- Mundur</v>
          </cell>
          <cell r="E783" t="str">
            <v>= (L x 60) / (R x 1000)</v>
          </cell>
          <cell r="I783" t="str">
            <v>Tb2</v>
          </cell>
          <cell r="J783">
            <v>1.5</v>
          </cell>
          <cell r="K783" t="str">
            <v>menit</v>
          </cell>
        </row>
        <row r="784">
          <cell r="D784" t="str">
            <v>- Lain-lain</v>
          </cell>
          <cell r="I784" t="str">
            <v>Tb3</v>
          </cell>
          <cell r="J784">
            <v>0.15</v>
          </cell>
          <cell r="K784" t="str">
            <v>menit</v>
          </cell>
        </row>
        <row r="785">
          <cell r="I785" t="str">
            <v>Tb</v>
          </cell>
          <cell r="J785">
            <v>3.65</v>
          </cell>
          <cell r="K785" t="str">
            <v>menit</v>
          </cell>
        </row>
        <row r="787">
          <cell r="D787" t="str">
            <v>Kapasitas Produksi / Jam   =</v>
          </cell>
          <cell r="F787" t="str">
            <v>V x Fa x 60</v>
          </cell>
          <cell r="I787" t="str">
            <v>Q2</v>
          </cell>
          <cell r="J787">
            <v>42.608219178082201</v>
          </cell>
          <cell r="K787" t="str">
            <v xml:space="preserve">M3 / Jam </v>
          </cell>
        </row>
        <row r="788">
          <cell r="F788" t="str">
            <v xml:space="preserve">    Tb x Fh</v>
          </cell>
        </row>
        <row r="790">
          <cell r="D790" t="str">
            <v>Koefisien Alat / M3</v>
          </cell>
          <cell r="E790" t="str">
            <v xml:space="preserve"> =  1  :  Q2</v>
          </cell>
          <cell r="J790">
            <v>2.3469650205761312E-2</v>
          </cell>
          <cell r="K790" t="str">
            <v>Jam</v>
          </cell>
        </row>
        <row r="792">
          <cell r="L792" t="str">
            <v>Bersambung</v>
          </cell>
        </row>
        <row r="793">
          <cell r="B793" t="str">
            <v xml:space="preserve"> URAIAN ANALISA HARGA SATUAN</v>
          </cell>
        </row>
        <row r="795">
          <cell r="B795" t="str">
            <v>ITEM PEMBAYARAN NO.</v>
          </cell>
          <cell r="E795" t="str">
            <v>:  3.1 (4)</v>
          </cell>
        </row>
        <row r="796">
          <cell r="B796" t="str">
            <v>JENIS PEKERJAAN</v>
          </cell>
          <cell r="E796" t="str">
            <v>:  Galian Struktur Kedalaman 2 - &lt;4 M</v>
          </cell>
        </row>
        <row r="797">
          <cell r="B797" t="str">
            <v>SATUAN PEMBAYARAN</v>
          </cell>
          <cell r="E797" t="str">
            <v>:  M3</v>
          </cell>
        </row>
        <row r="799">
          <cell r="B799" t="str">
            <v>NO.</v>
          </cell>
          <cell r="D799" t="str">
            <v>U R A I A N</v>
          </cell>
          <cell r="I799" t="str">
            <v>KODE</v>
          </cell>
          <cell r="J799" t="str">
            <v>KOEF.</v>
          </cell>
          <cell r="K799" t="str">
            <v>SATUAN</v>
          </cell>
          <cell r="L799" t="str">
            <v>KETERANGAN</v>
          </cell>
        </row>
        <row r="801">
          <cell r="B801" t="str">
            <v>2.d.</v>
          </cell>
          <cell r="D801" t="str">
            <v>ALAT  BANTU</v>
          </cell>
        </row>
        <row r="802">
          <cell r="D802" t="str">
            <v>Diperlukan alat-alat bantu kecil</v>
          </cell>
          <cell r="L802" t="str">
            <v>Lump Sump</v>
          </cell>
        </row>
        <row r="803">
          <cell r="D803" t="str">
            <v>- Pacul</v>
          </cell>
          <cell r="E803" t="str">
            <v>=  2  buah</v>
          </cell>
        </row>
        <row r="804">
          <cell r="D804" t="str">
            <v>- Sekop</v>
          </cell>
          <cell r="E804" t="str">
            <v>=  2  buah</v>
          </cell>
        </row>
        <row r="807">
          <cell r="B807" t="str">
            <v xml:space="preserve">   3.</v>
          </cell>
          <cell r="D807" t="str">
            <v>TENAGA</v>
          </cell>
        </row>
        <row r="808">
          <cell r="D808" t="str">
            <v>Produksi menentukan : EXCAVATOR</v>
          </cell>
          <cell r="I808" t="str">
            <v>Q1</v>
          </cell>
          <cell r="J808">
            <v>12.431250000000002</v>
          </cell>
          <cell r="K808" t="str">
            <v>M3/Jam</v>
          </cell>
        </row>
        <row r="809">
          <cell r="D809" t="str">
            <v>Produksi Galian / hari  =  Tk x Q1</v>
          </cell>
          <cell r="I809" t="str">
            <v>Qt</v>
          </cell>
          <cell r="J809">
            <v>87.018750000000011</v>
          </cell>
          <cell r="K809" t="str">
            <v>M3</v>
          </cell>
        </row>
        <row r="810">
          <cell r="D810" t="str">
            <v>Kebutuhan tenaga :</v>
          </cell>
        </row>
        <row r="811">
          <cell r="E811" t="str">
            <v>- Pekerja</v>
          </cell>
          <cell r="I811" t="str">
            <v>P</v>
          </cell>
          <cell r="J811">
            <v>8</v>
          </cell>
          <cell r="K811" t="str">
            <v>orang</v>
          </cell>
        </row>
        <row r="812">
          <cell r="E812" t="str">
            <v>- Mandor</v>
          </cell>
          <cell r="I812" t="str">
            <v>M</v>
          </cell>
          <cell r="J812">
            <v>1</v>
          </cell>
          <cell r="K812" t="str">
            <v>orang</v>
          </cell>
        </row>
        <row r="814">
          <cell r="D814" t="str">
            <v>Koefisien tenaga / M3   :</v>
          </cell>
        </row>
        <row r="815">
          <cell r="E815" t="str">
            <v>- Pekerja</v>
          </cell>
          <cell r="G815" t="str">
            <v>= (Tk x P) : Qt</v>
          </cell>
          <cell r="J815">
            <v>0.64353946706887877</v>
          </cell>
          <cell r="K815" t="str">
            <v>Jam</v>
          </cell>
        </row>
        <row r="816">
          <cell r="E816" t="str">
            <v>- Mandor</v>
          </cell>
          <cell r="G816" t="str">
            <v>= (Tk x M) : Qt</v>
          </cell>
          <cell r="J816">
            <v>8.0442433383609846E-2</v>
          </cell>
          <cell r="K816" t="str">
            <v>Jam</v>
          </cell>
        </row>
        <row r="818">
          <cell r="B818" t="str">
            <v>4.</v>
          </cell>
          <cell r="D818" t="str">
            <v>HARGA DASAR SATUAN UPAH, BAHAN DAN ALAT</v>
          </cell>
        </row>
        <row r="819">
          <cell r="D819" t="str">
            <v>Lihat lampiran.</v>
          </cell>
        </row>
        <row r="839">
          <cell r="B839" t="str">
            <v xml:space="preserve"> URAIAN ANALISA HARGA SATUAN</v>
          </cell>
        </row>
        <row r="841">
          <cell r="B841" t="str">
            <v>ITEM PEMBAYARAN NO.</v>
          </cell>
          <cell r="E841" t="str">
            <v>:  3.1 (5)</v>
          </cell>
        </row>
        <row r="842">
          <cell r="B842" t="str">
            <v>JENIS PEKERJAAN</v>
          </cell>
          <cell r="E842" t="str">
            <v>:  Galian Struktur Kedalaman 4-6 M</v>
          </cell>
        </row>
        <row r="843">
          <cell r="B843" t="str">
            <v>SATUAN PEMBAYARAN</v>
          </cell>
          <cell r="E843" t="str">
            <v>:  M3</v>
          </cell>
        </row>
        <row r="845">
          <cell r="B845" t="str">
            <v>NO.</v>
          </cell>
          <cell r="D845" t="str">
            <v>U R A I A N</v>
          </cell>
          <cell r="I845" t="str">
            <v>KODE</v>
          </cell>
          <cell r="J845" t="str">
            <v>KOEF.</v>
          </cell>
          <cell r="K845" t="str">
            <v>SATUAN</v>
          </cell>
          <cell r="L845" t="str">
            <v>KETERANGAN</v>
          </cell>
        </row>
        <row r="847">
          <cell r="B847" t="str">
            <v>I.</v>
          </cell>
          <cell r="D847" t="str">
            <v>ASUMSI</v>
          </cell>
        </row>
        <row r="848">
          <cell r="B848">
            <v>1</v>
          </cell>
          <cell r="D848" t="str">
            <v>Pekerjaan dilakukan secara manual</v>
          </cell>
        </row>
        <row r="849">
          <cell r="B849">
            <v>2</v>
          </cell>
          <cell r="D849" t="str">
            <v>Lokasi pekerjaan : sekitar jembatan</v>
          </cell>
        </row>
        <row r="850">
          <cell r="B850">
            <v>3</v>
          </cell>
          <cell r="D850" t="str">
            <v>Kondisi Jalan   :  sedang / baik</v>
          </cell>
        </row>
        <row r="851">
          <cell r="B851">
            <v>4</v>
          </cell>
          <cell r="D851" t="str">
            <v>Jam kerja efektif per-hari</v>
          </cell>
          <cell r="I851" t="str">
            <v>Tk</v>
          </cell>
          <cell r="J851">
            <v>7</v>
          </cell>
          <cell r="K851" t="str">
            <v>Jam</v>
          </cell>
        </row>
        <row r="852">
          <cell r="B852">
            <v>5</v>
          </cell>
          <cell r="D852" t="str">
            <v>Faktor pengembangan bahan</v>
          </cell>
          <cell r="I852" t="str">
            <v>Fh</v>
          </cell>
          <cell r="J852">
            <v>1.2</v>
          </cell>
          <cell r="K852" t="str">
            <v>-</v>
          </cell>
        </row>
        <row r="853">
          <cell r="B853">
            <v>6</v>
          </cell>
          <cell r="D853" t="str">
            <v>Pengurugan kembali (backfill) untuk struktur</v>
          </cell>
          <cell r="I853" t="str">
            <v>Uk</v>
          </cell>
          <cell r="J853">
            <v>50</v>
          </cell>
          <cell r="K853" t="str">
            <v>%/M3</v>
          </cell>
        </row>
        <row r="855">
          <cell r="B855" t="str">
            <v>II.</v>
          </cell>
          <cell r="D855" t="str">
            <v>METHODE PELAKSANAAN</v>
          </cell>
        </row>
        <row r="856">
          <cell r="B856">
            <v>1</v>
          </cell>
          <cell r="D856" t="str">
            <v>Tanah / batu  yang dipotong berada disekitar jembatan</v>
          </cell>
        </row>
        <row r="857">
          <cell r="B857">
            <v>2</v>
          </cell>
          <cell r="D857" t="str">
            <v>Penggalian dilakukan dengan mgenggunakan alat</v>
          </cell>
        </row>
        <row r="858">
          <cell r="D858" t="str">
            <v>Excavator</v>
          </cell>
        </row>
        <row r="859">
          <cell r="B859">
            <v>3</v>
          </cell>
          <cell r="D859" t="str">
            <v>Bulldozer mengankut/mengusur hasil galian ke tempat</v>
          </cell>
        </row>
        <row r="860">
          <cell r="D860" t="str">
            <v>pembuangan dilokasi sekitar jembatan</v>
          </cell>
          <cell r="I860" t="str">
            <v>L</v>
          </cell>
          <cell r="J860">
            <v>0.1</v>
          </cell>
          <cell r="K860" t="str">
            <v>Km</v>
          </cell>
        </row>
        <row r="862">
          <cell r="B862" t="str">
            <v>III.</v>
          </cell>
          <cell r="D862" t="str">
            <v>PEMAKAIAN BAHAN, ALAT DAN TENAGA</v>
          </cell>
        </row>
        <row r="864">
          <cell r="B864" t="str">
            <v xml:space="preserve">   1.</v>
          </cell>
          <cell r="D864" t="str">
            <v>BAHAN</v>
          </cell>
        </row>
        <row r="865">
          <cell r="D865" t="str">
            <v>- Urugan Pilihan (untuk backfill)</v>
          </cell>
          <cell r="G865" t="str">
            <v>= Uk x 1M3</v>
          </cell>
          <cell r="J865">
            <v>0.5</v>
          </cell>
          <cell r="K865" t="str">
            <v>M3</v>
          </cell>
        </row>
        <row r="867">
          <cell r="B867" t="str">
            <v xml:space="preserve">   2.</v>
          </cell>
          <cell r="D867" t="str">
            <v>ALAT</v>
          </cell>
        </row>
        <row r="868">
          <cell r="B868" t="str">
            <v xml:space="preserve">   2.a.</v>
          </cell>
          <cell r="D868" t="str">
            <v>EXCAVATOR</v>
          </cell>
        </row>
        <row r="869">
          <cell r="D869" t="str">
            <v>Kapasitas Bucket</v>
          </cell>
          <cell r="I869" t="str">
            <v>V</v>
          </cell>
          <cell r="J869">
            <v>0.5</v>
          </cell>
          <cell r="K869" t="str">
            <v>M3</v>
          </cell>
        </row>
        <row r="870">
          <cell r="D870" t="str">
            <v>Faktor Bucket</v>
          </cell>
          <cell r="I870" t="str">
            <v>Fb</v>
          </cell>
          <cell r="J870">
            <v>0.9</v>
          </cell>
          <cell r="K870" t="str">
            <v>-</v>
          </cell>
        </row>
        <row r="871">
          <cell r="D871" t="str">
            <v>Faktor  Efisiensi alat</v>
          </cell>
          <cell r="I871" t="str">
            <v>Fa</v>
          </cell>
          <cell r="J871">
            <v>0.8</v>
          </cell>
          <cell r="K871" t="str">
            <v>-</v>
          </cell>
        </row>
        <row r="872">
          <cell r="D872" t="str">
            <v>Faktor kedalaman</v>
          </cell>
          <cell r="I872" t="str">
            <v>Fd</v>
          </cell>
          <cell r="J872">
            <v>0.65</v>
          </cell>
          <cell r="K872" t="str">
            <v>-</v>
          </cell>
        </row>
        <row r="873">
          <cell r="D873" t="str">
            <v>Berat isi material</v>
          </cell>
          <cell r="I873" t="str">
            <v>Bim</v>
          </cell>
          <cell r="J873">
            <v>0.85</v>
          </cell>
          <cell r="K873" t="str">
            <v>-</v>
          </cell>
        </row>
        <row r="875">
          <cell r="D875" t="str">
            <v>Waktu siklus</v>
          </cell>
        </row>
        <row r="876">
          <cell r="D876" t="str">
            <v>- Menggali / memuat</v>
          </cell>
          <cell r="I876" t="str">
            <v>Te1</v>
          </cell>
          <cell r="J876">
            <v>0.65</v>
          </cell>
          <cell r="K876" t="str">
            <v>menit</v>
          </cell>
        </row>
        <row r="877">
          <cell r="D877" t="str">
            <v>- Lain-lain</v>
          </cell>
          <cell r="I877" t="str">
            <v>Te2</v>
          </cell>
          <cell r="J877">
            <v>0.25</v>
          </cell>
          <cell r="K877" t="str">
            <v>menit</v>
          </cell>
        </row>
        <row r="878">
          <cell r="I878" t="str">
            <v>Te</v>
          </cell>
          <cell r="J878">
            <v>0.9</v>
          </cell>
          <cell r="K878" t="str">
            <v>menit</v>
          </cell>
        </row>
        <row r="880">
          <cell r="D880" t="str">
            <v>Kap. Prod. / jam =</v>
          </cell>
          <cell r="E880" t="str">
            <v>V  x Fb x Fa x Fd x Bim x 60</v>
          </cell>
          <cell r="I880" t="str">
            <v>Q1</v>
          </cell>
          <cell r="J880">
            <v>11.05</v>
          </cell>
          <cell r="K880" t="str">
            <v>M3/Jam</v>
          </cell>
        </row>
        <row r="881">
          <cell r="E881" t="str">
            <v>Te x Fh</v>
          </cell>
        </row>
        <row r="883">
          <cell r="D883" t="str">
            <v>Koefisien Alat / M3</v>
          </cell>
          <cell r="E883" t="str">
            <v xml:space="preserve"> =  1  :  Q1</v>
          </cell>
          <cell r="J883">
            <v>9.0497737556561084E-2</v>
          </cell>
          <cell r="K883" t="str">
            <v>Jam</v>
          </cell>
        </row>
        <row r="885">
          <cell r="B885" t="str">
            <v>2.a.</v>
          </cell>
          <cell r="D885" t="str">
            <v>BULLDOZER</v>
          </cell>
        </row>
        <row r="886">
          <cell r="D886" t="str">
            <v>Faktor blade</v>
          </cell>
          <cell r="I886" t="str">
            <v>Fb</v>
          </cell>
          <cell r="J886">
            <v>0.9</v>
          </cell>
          <cell r="K886" t="str">
            <v>-</v>
          </cell>
        </row>
        <row r="887">
          <cell r="D887" t="str">
            <v>Faktor  efisiensi alat</v>
          </cell>
          <cell r="I887" t="str">
            <v>Fa</v>
          </cell>
          <cell r="J887">
            <v>0.8</v>
          </cell>
          <cell r="K887" t="str">
            <v>-</v>
          </cell>
        </row>
        <row r="888">
          <cell r="D888" t="str">
            <v>Kecepatan maju</v>
          </cell>
          <cell r="I888" t="str">
            <v>F</v>
          </cell>
          <cell r="J888">
            <v>3</v>
          </cell>
          <cell r="K888" t="str">
            <v>Km/Jam</v>
          </cell>
        </row>
        <row r="889">
          <cell r="D889" t="str">
            <v>Kecepatan mundur</v>
          </cell>
          <cell r="I889" t="str">
            <v>R</v>
          </cell>
          <cell r="J889">
            <v>4</v>
          </cell>
          <cell r="K889" t="str">
            <v>Km/Jam</v>
          </cell>
        </row>
        <row r="890">
          <cell r="D890" t="str">
            <v>Lebar Blade</v>
          </cell>
          <cell r="I890" t="str">
            <v>B</v>
          </cell>
          <cell r="J890">
            <v>3</v>
          </cell>
          <cell r="K890" t="str">
            <v>M</v>
          </cell>
        </row>
        <row r="891">
          <cell r="B891" t="str">
            <v>`</v>
          </cell>
          <cell r="D891" t="str">
            <v>Tinggi blade</v>
          </cell>
          <cell r="I891" t="str">
            <v>H</v>
          </cell>
          <cell r="J891">
            <v>1.2</v>
          </cell>
          <cell r="K891" t="str">
            <v>M</v>
          </cell>
        </row>
        <row r="892">
          <cell r="D892" t="str">
            <v>Jarak Gusur</v>
          </cell>
          <cell r="I892" t="str">
            <v>L</v>
          </cell>
          <cell r="J892">
            <v>100</v>
          </cell>
          <cell r="K892" t="str">
            <v>M</v>
          </cell>
        </row>
        <row r="894">
          <cell r="D894" t="str">
            <v>Volume 1 kali gusur =</v>
          </cell>
          <cell r="F894" t="str">
            <v>H^2 x B x Fb</v>
          </cell>
          <cell r="I894" t="str">
            <v>V</v>
          </cell>
          <cell r="J894">
            <v>3.8880000000000003</v>
          </cell>
          <cell r="K894" t="str">
            <v>M3</v>
          </cell>
          <cell r="L894" t="str">
            <v>Loose</v>
          </cell>
        </row>
        <row r="896">
          <cell r="D896" t="str">
            <v>Waktu Siklus</v>
          </cell>
        </row>
        <row r="897">
          <cell r="D897" t="str">
            <v>- Maju</v>
          </cell>
          <cell r="E897" t="str">
            <v>= (L x 60) / (F x 1000)</v>
          </cell>
          <cell r="I897" t="str">
            <v>Tb1</v>
          </cell>
          <cell r="J897">
            <v>2</v>
          </cell>
          <cell r="K897" t="str">
            <v>menit</v>
          </cell>
        </row>
        <row r="898">
          <cell r="D898" t="str">
            <v>- Mundur</v>
          </cell>
          <cell r="E898" t="str">
            <v>= (L x 60) / (R x 1000)</v>
          </cell>
          <cell r="I898" t="str">
            <v>Tb2</v>
          </cell>
          <cell r="J898">
            <v>1.5</v>
          </cell>
          <cell r="K898" t="str">
            <v>menit</v>
          </cell>
        </row>
        <row r="899">
          <cell r="D899" t="str">
            <v>- Lain-lain</v>
          </cell>
          <cell r="I899" t="str">
            <v>Tb3</v>
          </cell>
          <cell r="J899">
            <v>0.15</v>
          </cell>
          <cell r="K899" t="str">
            <v>menit</v>
          </cell>
        </row>
        <row r="900">
          <cell r="I900" t="str">
            <v>Tb</v>
          </cell>
          <cell r="J900">
            <v>3.65</v>
          </cell>
          <cell r="K900" t="str">
            <v>menit</v>
          </cell>
        </row>
        <row r="902">
          <cell r="D902" t="str">
            <v>Kapasitas Produksi / Jam   =</v>
          </cell>
          <cell r="F902" t="str">
            <v>V x Fa x 60</v>
          </cell>
          <cell r="I902" t="str">
            <v>Q2</v>
          </cell>
          <cell r="J902">
            <v>42.608219178082201</v>
          </cell>
          <cell r="K902" t="str">
            <v xml:space="preserve">M3 / Jam </v>
          </cell>
        </row>
        <row r="903">
          <cell r="F903" t="str">
            <v xml:space="preserve">    Tb x Fh</v>
          </cell>
        </row>
        <row r="905">
          <cell r="D905" t="str">
            <v>Koefisien Alat / M3</v>
          </cell>
          <cell r="E905" t="str">
            <v xml:space="preserve"> =  1  :  Q2</v>
          </cell>
          <cell r="J905">
            <v>2.3469650205761312E-2</v>
          </cell>
          <cell r="K905" t="str">
            <v>Jam</v>
          </cell>
        </row>
        <row r="907">
          <cell r="L907" t="str">
            <v>Bersambung</v>
          </cell>
        </row>
        <row r="908">
          <cell r="B908" t="str">
            <v xml:space="preserve"> URAIAN ANALISA HARGA SATUAN</v>
          </cell>
        </row>
        <row r="910">
          <cell r="B910" t="str">
            <v>ITEM PEMBAYARAN NO.</v>
          </cell>
          <cell r="E910" t="str">
            <v>:  3.1 (5)</v>
          </cell>
        </row>
        <row r="911">
          <cell r="B911" t="str">
            <v>JENIS PEKERJAAN</v>
          </cell>
          <cell r="E911" t="str">
            <v>:  Galian Struktur Kedalaman 4-6 M</v>
          </cell>
        </row>
        <row r="912">
          <cell r="B912" t="str">
            <v>SATUAN PEMBAYARAN</v>
          </cell>
          <cell r="E912" t="str">
            <v>:  M3</v>
          </cell>
        </row>
        <row r="914">
          <cell r="B914" t="str">
            <v>NO.</v>
          </cell>
          <cell r="D914" t="str">
            <v>U R A I A N</v>
          </cell>
          <cell r="I914" t="str">
            <v>KODE</v>
          </cell>
          <cell r="J914" t="str">
            <v>KOEF.</v>
          </cell>
          <cell r="K914" t="str">
            <v>SATUAN</v>
          </cell>
          <cell r="L914" t="str">
            <v>KETERANGAN</v>
          </cell>
        </row>
        <row r="916">
          <cell r="B916" t="str">
            <v>2.d.</v>
          </cell>
          <cell r="D916" t="str">
            <v>ALAT  BANTU</v>
          </cell>
        </row>
        <row r="917">
          <cell r="D917" t="str">
            <v>Diperlukan alat-alat bantu kecil</v>
          </cell>
          <cell r="L917" t="str">
            <v>Lump Sump</v>
          </cell>
        </row>
        <row r="918">
          <cell r="D918" t="str">
            <v>- Pacul</v>
          </cell>
          <cell r="E918" t="str">
            <v>=  2  buah</v>
          </cell>
        </row>
        <row r="919">
          <cell r="D919" t="str">
            <v>- Sekop</v>
          </cell>
          <cell r="E919" t="str">
            <v>=  2  buah</v>
          </cell>
        </row>
        <row r="922">
          <cell r="B922" t="str">
            <v xml:space="preserve">   3.</v>
          </cell>
          <cell r="D922" t="str">
            <v>TENAGA</v>
          </cell>
        </row>
        <row r="923">
          <cell r="D923" t="str">
            <v>Produksi menentukan : EXCAVATOR</v>
          </cell>
          <cell r="I923" t="str">
            <v>Q1</v>
          </cell>
          <cell r="J923">
            <v>11.05</v>
          </cell>
          <cell r="K923" t="str">
            <v>M3/Jam</v>
          </cell>
        </row>
        <row r="924">
          <cell r="D924" t="str">
            <v>Produksi Galian / hari  =  Tk x Q1</v>
          </cell>
          <cell r="I924" t="str">
            <v>Qt</v>
          </cell>
          <cell r="J924">
            <v>77.350000000000009</v>
          </cell>
          <cell r="K924" t="str">
            <v>M3</v>
          </cell>
        </row>
        <row r="925">
          <cell r="D925" t="str">
            <v>Kebutuhan tenaga :</v>
          </cell>
        </row>
        <row r="926">
          <cell r="E926" t="str">
            <v>- Pekerja</v>
          </cell>
          <cell r="I926" t="str">
            <v>P</v>
          </cell>
          <cell r="J926">
            <v>10</v>
          </cell>
          <cell r="K926" t="str">
            <v>orang</v>
          </cell>
        </row>
        <row r="927">
          <cell r="E927" t="str">
            <v>- Mandor</v>
          </cell>
          <cell r="I927" t="str">
            <v>M</v>
          </cell>
          <cell r="J927">
            <v>1</v>
          </cell>
          <cell r="K927" t="str">
            <v>orang</v>
          </cell>
        </row>
        <row r="929">
          <cell r="D929" t="str">
            <v>Koefisien tenaga / M3   :</v>
          </cell>
        </row>
        <row r="930">
          <cell r="E930" t="str">
            <v>- Pekerja</v>
          </cell>
          <cell r="G930" t="str">
            <v>= (Tk x P) : Qt</v>
          </cell>
          <cell r="J930">
            <v>0.90497737556561075</v>
          </cell>
          <cell r="K930" t="str">
            <v>Jam</v>
          </cell>
        </row>
        <row r="931">
          <cell r="E931" t="str">
            <v>- Mandor</v>
          </cell>
          <cell r="G931" t="str">
            <v>= (Tk x M) : Qt</v>
          </cell>
          <cell r="J931">
            <v>9.049773755656107E-2</v>
          </cell>
          <cell r="K931" t="str">
            <v>Jam</v>
          </cell>
        </row>
        <row r="933">
          <cell r="B933" t="str">
            <v>4.</v>
          </cell>
          <cell r="D933" t="str">
            <v>HARGA DASAR SATUAN UPAH, BAHAN DAN ALAT</v>
          </cell>
        </row>
        <row r="934">
          <cell r="D934" t="str">
            <v>Lihat lampiran.</v>
          </cell>
        </row>
        <row r="955">
          <cell r="B955" t="str">
            <v xml:space="preserve"> URAIAN ANALISA HARGA SATUAN</v>
          </cell>
        </row>
        <row r="956">
          <cell r="B956" t="str">
            <v>ITEM PEMBAYARAN NO.</v>
          </cell>
          <cell r="E956" t="str">
            <v>:  3.1 (8)</v>
          </cell>
        </row>
        <row r="957">
          <cell r="B957" t="str">
            <v>JENIS PEKERJAAN</v>
          </cell>
          <cell r="E957" t="str">
            <v>:  GALIAN PERKERASAN ASPAL TANPA COLD MILLING MACHINE</v>
          </cell>
        </row>
        <row r="958">
          <cell r="B958" t="str">
            <v>SATUAN PEMBAYARAN</v>
          </cell>
          <cell r="E958" t="str">
            <v>:  M3</v>
          </cell>
        </row>
        <row r="960">
          <cell r="B960" t="str">
            <v>NO.</v>
          </cell>
          <cell r="D960" t="str">
            <v>U R A I A N</v>
          </cell>
          <cell r="I960" t="str">
            <v>KODE</v>
          </cell>
          <cell r="J960" t="str">
            <v>KOEF.</v>
          </cell>
          <cell r="K960" t="str">
            <v>SATUAN</v>
          </cell>
          <cell r="L960" t="str">
            <v>KETERANGAN</v>
          </cell>
        </row>
        <row r="962">
          <cell r="B962" t="str">
            <v>I.</v>
          </cell>
          <cell r="D962" t="str">
            <v>ASUMSI</v>
          </cell>
        </row>
        <row r="963">
          <cell r="B963">
            <v>1</v>
          </cell>
          <cell r="D963" t="str">
            <v>Pekerjaan dilakukan secara manual</v>
          </cell>
        </row>
        <row r="964">
          <cell r="B964">
            <v>2</v>
          </cell>
          <cell r="D964" t="str">
            <v>Lokasi pekerjaan : sepanjang jalan</v>
          </cell>
        </row>
        <row r="965">
          <cell r="B965">
            <v>3</v>
          </cell>
          <cell r="D965" t="str">
            <v>Kondisi Jalan   :  sedang / baik</v>
          </cell>
        </row>
        <row r="966">
          <cell r="B966">
            <v>4</v>
          </cell>
          <cell r="D966" t="str">
            <v>Jam kerja efektif per-hari</v>
          </cell>
          <cell r="I966" t="str">
            <v>Tk</v>
          </cell>
          <cell r="J966">
            <v>7</v>
          </cell>
          <cell r="K966" t="str">
            <v>Jam</v>
          </cell>
        </row>
        <row r="967">
          <cell r="B967">
            <v>5</v>
          </cell>
          <cell r="D967" t="str">
            <v>Faktor pengembangan bahan</v>
          </cell>
          <cell r="I967" t="str">
            <v>Fk</v>
          </cell>
          <cell r="J967">
            <v>1.2</v>
          </cell>
          <cell r="K967" t="str">
            <v>-</v>
          </cell>
        </row>
        <row r="969">
          <cell r="B969" t="str">
            <v>II.</v>
          </cell>
          <cell r="D969" t="str">
            <v>METHODE PELAKSANAAN</v>
          </cell>
        </row>
        <row r="970">
          <cell r="B970">
            <v>1</v>
          </cell>
          <cell r="D970" t="str">
            <v>Permukaan aspal  yang dipotong umumnya berada disisi jalan</v>
          </cell>
        </row>
        <row r="971">
          <cell r="B971">
            <v>2</v>
          </cell>
          <cell r="D971" t="str">
            <v>Penggalian dilakukan dengan menggunakan</v>
          </cell>
        </row>
        <row r="972">
          <cell r="D972" t="str">
            <v xml:space="preserve">Compressor dan Jack Hammer </v>
          </cell>
        </row>
        <row r="973">
          <cell r="B973">
            <v>3</v>
          </cell>
          <cell r="D973" t="str">
            <v>Dump Truck membuang material hasil galian keluar lokasi</v>
          </cell>
        </row>
        <row r="974">
          <cell r="D974" t="str">
            <v>sejauh</v>
          </cell>
          <cell r="I974" t="str">
            <v>L</v>
          </cell>
          <cell r="J974">
            <v>0.4</v>
          </cell>
          <cell r="K974" t="str">
            <v>Km</v>
          </cell>
        </row>
        <row r="976">
          <cell r="B976" t="str">
            <v>III.</v>
          </cell>
          <cell r="D976" t="str">
            <v>PEMAKAIAN BAHAN, ALAT DAN TENAGA</v>
          </cell>
        </row>
        <row r="978">
          <cell r="B978" t="str">
            <v xml:space="preserve">   1.</v>
          </cell>
          <cell r="D978" t="str">
            <v>BAHAN</v>
          </cell>
        </row>
        <row r="979">
          <cell r="D979" t="str">
            <v>Tidak ada bahan yang diperlukan</v>
          </cell>
        </row>
        <row r="981">
          <cell r="B981" t="str">
            <v xml:space="preserve">   2.</v>
          </cell>
          <cell r="D981" t="str">
            <v>ALAT</v>
          </cell>
        </row>
        <row r="983">
          <cell r="B983" t="str">
            <v xml:space="preserve">   2.a.</v>
          </cell>
          <cell r="D983" t="str">
            <v>COMPRESSOR, ASPHALT CUTTER DAN JACK HAMMER</v>
          </cell>
          <cell r="I983" t="str">
            <v>(E10)</v>
          </cell>
        </row>
        <row r="984">
          <cell r="D984" t="str">
            <v>Produksi per jam</v>
          </cell>
          <cell r="I984" t="str">
            <v>Q1</v>
          </cell>
          <cell r="J984">
            <v>13</v>
          </cell>
          <cell r="K984" t="str">
            <v>M3/Jam</v>
          </cell>
        </row>
        <row r="986">
          <cell r="D986" t="str">
            <v>Koefisien Alat / M3</v>
          </cell>
          <cell r="F986" t="str">
            <v xml:space="preserve"> =  1  :  Q1</v>
          </cell>
          <cell r="J986">
            <v>7.6923076923076927E-2</v>
          </cell>
        </row>
        <row r="988">
          <cell r="B988" t="str">
            <v>2.b.</v>
          </cell>
          <cell r="D988" t="str">
            <v>DUMP TRUCK</v>
          </cell>
          <cell r="I988" t="str">
            <v>(E09)</v>
          </cell>
        </row>
        <row r="989">
          <cell r="D989" t="str">
            <v>Kapasitas Bak</v>
          </cell>
          <cell r="I989" t="str">
            <v>V</v>
          </cell>
          <cell r="J989">
            <v>12</v>
          </cell>
          <cell r="K989" t="str">
            <v>M3</v>
          </cell>
        </row>
        <row r="990">
          <cell r="D990" t="str">
            <v>Faktor Efesiensi Alat</v>
          </cell>
          <cell r="I990" t="str">
            <v>Fa</v>
          </cell>
          <cell r="J990">
            <v>0.8</v>
          </cell>
          <cell r="K990" t="str">
            <v>-</v>
          </cell>
        </row>
        <row r="991">
          <cell r="D991" t="str">
            <v>Kecepatan rata-rata bermuatan</v>
          </cell>
          <cell r="I991" t="str">
            <v>v1</v>
          </cell>
          <cell r="J991">
            <v>45</v>
          </cell>
          <cell r="K991" t="str">
            <v>Km/jam</v>
          </cell>
        </row>
        <row r="992">
          <cell r="D992" t="str">
            <v>Kecepatan rata-rata Kosong</v>
          </cell>
          <cell r="I992" t="str">
            <v>v2</v>
          </cell>
          <cell r="J992">
            <v>60</v>
          </cell>
          <cell r="K992" t="str">
            <v>Km/jam</v>
          </cell>
        </row>
        <row r="993">
          <cell r="D993" t="str">
            <v>Waktu Wiklus</v>
          </cell>
          <cell r="I993" t="str">
            <v>Ts1</v>
          </cell>
        </row>
        <row r="994">
          <cell r="D994" t="str">
            <v>- Waktu tempuh isi</v>
          </cell>
          <cell r="F994" t="str">
            <v>= (L : V1) x 60</v>
          </cell>
          <cell r="I994" t="str">
            <v>T1</v>
          </cell>
          <cell r="J994">
            <v>0.53333333333333333</v>
          </cell>
          <cell r="K994" t="str">
            <v>Menit</v>
          </cell>
        </row>
        <row r="995">
          <cell r="D995" t="str">
            <v>- Waktu tempuh Kosong</v>
          </cell>
          <cell r="F995" t="str">
            <v>= (L : V2) x 60</v>
          </cell>
          <cell r="I995" t="str">
            <v>T2</v>
          </cell>
          <cell r="J995">
            <v>0.4</v>
          </cell>
          <cell r="K995" t="str">
            <v>Menit</v>
          </cell>
        </row>
        <row r="996">
          <cell r="D996" t="str">
            <v>- Waktu muat</v>
          </cell>
          <cell r="F996" t="str">
            <v>= (L : Q1) x 60</v>
          </cell>
          <cell r="I996" t="str">
            <v>T3</v>
          </cell>
          <cell r="J996">
            <v>55.384615384615387</v>
          </cell>
          <cell r="K996" t="str">
            <v>Menit</v>
          </cell>
        </row>
        <row r="997">
          <cell r="D997" t="str">
            <v>- Lain-lain</v>
          </cell>
          <cell r="I997" t="str">
            <v>T4</v>
          </cell>
          <cell r="J997">
            <v>2</v>
          </cell>
          <cell r="K997" t="str">
            <v>Menit</v>
          </cell>
        </row>
        <row r="998">
          <cell r="I998" t="str">
            <v>Ts1</v>
          </cell>
          <cell r="J998">
            <v>58.317948717948717</v>
          </cell>
          <cell r="K998" t="str">
            <v>Menit</v>
          </cell>
        </row>
        <row r="1000">
          <cell r="D1000" t="str">
            <v>Kapasitas Produksi / Jam</v>
          </cell>
          <cell r="G1000" t="str">
            <v>V x Fa x 60</v>
          </cell>
          <cell r="I1000" t="str">
            <v>Q2</v>
          </cell>
          <cell r="J1000">
            <v>8.2307421737601132</v>
          </cell>
          <cell r="K1000" t="str">
            <v>M3/jam</v>
          </cell>
        </row>
        <row r="1001">
          <cell r="G1001" t="str">
            <v>Fk x Ts1</v>
          </cell>
        </row>
        <row r="1003">
          <cell r="D1003" t="str">
            <v>Koefisien alat / M3</v>
          </cell>
          <cell r="E1003" t="str">
            <v>= 1 : Q2</v>
          </cell>
          <cell r="I1003" t="str">
            <v>(E08)</v>
          </cell>
          <cell r="J1003">
            <v>0.12149572649572649</v>
          </cell>
          <cell r="K1003" t="str">
            <v>Jam</v>
          </cell>
        </row>
        <row r="1005">
          <cell r="B1005" t="str">
            <v>2.c.</v>
          </cell>
          <cell r="D1005" t="str">
            <v>ALAT BANTU</v>
          </cell>
        </row>
        <row r="1006">
          <cell r="D1006" t="str">
            <v>Diperlukan alat-alat bantu kecil</v>
          </cell>
        </row>
        <row r="1007">
          <cell r="D1007" t="str">
            <v>- Linggis</v>
          </cell>
          <cell r="E1007" t="str">
            <v>=</v>
          </cell>
          <cell r="F1007" t="str">
            <v>2 buah</v>
          </cell>
        </row>
        <row r="1008">
          <cell r="D1008" t="str">
            <v>- Cangkul</v>
          </cell>
          <cell r="E1008" t="str">
            <v>=</v>
          </cell>
          <cell r="F1008" t="str">
            <v>2 buah</v>
          </cell>
        </row>
        <row r="1009">
          <cell r="D1009" t="str">
            <v>- Gerobak Dorong</v>
          </cell>
          <cell r="E1009" t="str">
            <v>=</v>
          </cell>
          <cell r="F1009" t="str">
            <v>1 buah</v>
          </cell>
        </row>
        <row r="1011">
          <cell r="B1011" t="str">
            <v>3.</v>
          </cell>
          <cell r="D1011" t="str">
            <v>TENAGA</v>
          </cell>
        </row>
        <row r="1012">
          <cell r="D1012" t="str">
            <v>Produksi Menentukan</v>
          </cell>
          <cell r="E1012" t="str">
            <v>:</v>
          </cell>
          <cell r="F1012" t="str">
            <v>JACK HAMMER</v>
          </cell>
          <cell r="I1012" t="str">
            <v>Q1</v>
          </cell>
          <cell r="J1012">
            <v>13</v>
          </cell>
          <cell r="K1012" t="str">
            <v>M3/jam</v>
          </cell>
        </row>
        <row r="1013">
          <cell r="D1013" t="str">
            <v>Produksi galian/hari</v>
          </cell>
          <cell r="E1013" t="str">
            <v>=</v>
          </cell>
          <cell r="F1013" t="str">
            <v>Tk x Q1</v>
          </cell>
          <cell r="I1013" t="str">
            <v>Qt</v>
          </cell>
          <cell r="J1013">
            <v>91</v>
          </cell>
          <cell r="K1013" t="str">
            <v>M3</v>
          </cell>
        </row>
        <row r="1014">
          <cell r="D1014" t="str">
            <v>Kebutuhan Tenaga</v>
          </cell>
          <cell r="E1014" t="str">
            <v>:</v>
          </cell>
        </row>
        <row r="1015">
          <cell r="E1015" t="str">
            <v>-</v>
          </cell>
          <cell r="F1015" t="str">
            <v>Pekerja</v>
          </cell>
          <cell r="I1015" t="str">
            <v>P</v>
          </cell>
          <cell r="J1015">
            <v>6</v>
          </cell>
          <cell r="K1015" t="str">
            <v>orang</v>
          </cell>
        </row>
        <row r="1016">
          <cell r="E1016" t="str">
            <v>-</v>
          </cell>
          <cell r="F1016" t="str">
            <v>Mandor</v>
          </cell>
          <cell r="I1016" t="str">
            <v>M</v>
          </cell>
          <cell r="J1016">
            <v>1</v>
          </cell>
          <cell r="K1016" t="str">
            <v>orang</v>
          </cell>
        </row>
        <row r="1017">
          <cell r="D1017" t="str">
            <v>Koefisien tenaga / M3   :</v>
          </cell>
        </row>
        <row r="1018">
          <cell r="E1018" t="str">
            <v>-</v>
          </cell>
          <cell r="F1018" t="str">
            <v>Pekerja</v>
          </cell>
          <cell r="G1018" t="str">
            <v>= (Tk x P) : Qt</v>
          </cell>
          <cell r="I1018" t="str">
            <v>(L01)</v>
          </cell>
          <cell r="J1018">
            <v>0.46153846153846156</v>
          </cell>
          <cell r="K1018" t="str">
            <v>Jam</v>
          </cell>
        </row>
        <row r="1019">
          <cell r="E1019" t="str">
            <v>-</v>
          </cell>
          <cell r="F1019" t="str">
            <v>Mandor</v>
          </cell>
          <cell r="G1019" t="str">
            <v>= (Tk x M) : Qt</v>
          </cell>
          <cell r="I1019" t="str">
            <v>(L03)</v>
          </cell>
          <cell r="J1019">
            <v>7.6923076923076927E-2</v>
          </cell>
          <cell r="K1019" t="str">
            <v>Jam</v>
          </cell>
        </row>
        <row r="1021">
          <cell r="D1021" t="str">
            <v>HARGA DASAR SATUAN UPAH, BAHAN DAN ALAT</v>
          </cell>
        </row>
        <row r="1022">
          <cell r="D1022" t="str">
            <v>Lihat lampiran.</v>
          </cell>
        </row>
        <row r="1025">
          <cell r="B1025" t="str">
            <v xml:space="preserve"> URAIAN ANALISA HARGA SATUAN</v>
          </cell>
        </row>
        <row r="1026">
          <cell r="B1026" t="str">
            <v>ITEM PEMBAYARAN NO.</v>
          </cell>
          <cell r="E1026" t="str">
            <v>:  3.2 (1)</v>
          </cell>
        </row>
        <row r="1027">
          <cell r="B1027" t="str">
            <v>JENIS PEKERJAAN</v>
          </cell>
          <cell r="E1027" t="str">
            <v>:  TIMBUNAN BIASA</v>
          </cell>
        </row>
        <row r="1028">
          <cell r="B1028" t="str">
            <v>SATUAN PEMBAYARAN</v>
          </cell>
          <cell r="E1028" t="str">
            <v>:  M3</v>
          </cell>
        </row>
        <row r="1030">
          <cell r="B1030" t="str">
            <v>NO.</v>
          </cell>
          <cell r="D1030" t="str">
            <v>U R A I A N</v>
          </cell>
          <cell r="I1030" t="str">
            <v>KODE</v>
          </cell>
          <cell r="J1030" t="str">
            <v>KOEF.</v>
          </cell>
          <cell r="K1030" t="str">
            <v>SATUAN</v>
          </cell>
          <cell r="L1030" t="str">
            <v>KETERANGAN</v>
          </cell>
        </row>
        <row r="1032">
          <cell r="B1032" t="str">
            <v>I.</v>
          </cell>
          <cell r="D1032" t="str">
            <v>ASUMSI</v>
          </cell>
        </row>
        <row r="1033">
          <cell r="B1033">
            <v>1</v>
          </cell>
          <cell r="D1033" t="str">
            <v>Pekerjaan dilakukan secara Mekanik</v>
          </cell>
        </row>
        <row r="1034">
          <cell r="B1034">
            <v>2</v>
          </cell>
          <cell r="D1034" t="str">
            <v>Lokasi pekerjaan sepanjang jalan</v>
          </cell>
        </row>
        <row r="1035">
          <cell r="B1035">
            <v>3</v>
          </cell>
          <cell r="D1035" t="str">
            <v>Kondisi Jalan   :  sedang / baik</v>
          </cell>
        </row>
        <row r="1036">
          <cell r="B1036">
            <v>4</v>
          </cell>
          <cell r="D1036" t="str">
            <v>Jam kerja efektif per-hari</v>
          </cell>
          <cell r="I1036" t="str">
            <v>Tk</v>
          </cell>
          <cell r="J1036">
            <v>7</v>
          </cell>
          <cell r="K1036" t="str">
            <v>Jam</v>
          </cell>
        </row>
        <row r="1037">
          <cell r="B1037">
            <v>5</v>
          </cell>
          <cell r="D1037" t="str">
            <v>Faktor pengembangan bahan</v>
          </cell>
          <cell r="I1037" t="str">
            <v>Fk</v>
          </cell>
          <cell r="J1037">
            <v>1.2</v>
          </cell>
          <cell r="K1037" t="str">
            <v>-</v>
          </cell>
        </row>
        <row r="1038">
          <cell r="B1038">
            <v>6</v>
          </cell>
          <cell r="D1038" t="str">
            <v>Tebal hamparan padat</v>
          </cell>
          <cell r="I1038" t="str">
            <v>t</v>
          </cell>
          <cell r="J1038">
            <v>0.15</v>
          </cell>
          <cell r="K1038" t="str">
            <v>M'</v>
          </cell>
        </row>
        <row r="1040">
          <cell r="B1040" t="str">
            <v>II.</v>
          </cell>
          <cell r="D1040" t="str">
            <v>METHODE PELAKSANAAN</v>
          </cell>
        </row>
        <row r="1041">
          <cell r="B1041">
            <v>1</v>
          </cell>
          <cell r="D1041" t="str">
            <v>Excavator memuat ke dalam Dump Truck</v>
          </cell>
        </row>
        <row r="1042">
          <cell r="B1042">
            <v>2</v>
          </cell>
          <cell r="D1042" t="str">
            <v>Dump Truck mengangkut ke lapangan dengan jarak</v>
          </cell>
        </row>
        <row r="1043">
          <cell r="D1043" t="str">
            <v>quarry ke lapangan</v>
          </cell>
          <cell r="I1043" t="str">
            <v>L</v>
          </cell>
          <cell r="J1043">
            <v>14</v>
          </cell>
          <cell r="K1043" t="str">
            <v>Km</v>
          </cell>
        </row>
        <row r="1044">
          <cell r="B1044">
            <v>3</v>
          </cell>
          <cell r="D1044" t="str">
            <v>Material dihampar dengan menggunakan Motor Grader</v>
          </cell>
        </row>
        <row r="1045">
          <cell r="B1045">
            <v>4</v>
          </cell>
          <cell r="D1045" t="str">
            <v>Hamparan material disiram air dengan Water Tank Truck</v>
          </cell>
        </row>
        <row r="1046">
          <cell r="D1046" t="str">
            <v>(sebelum pelaksanaan pemadatan) dan dipadatkan</v>
          </cell>
        </row>
        <row r="1047">
          <cell r="D1047" t="str">
            <v>dengan menggunakan Vibratory Roller</v>
          </cell>
        </row>
        <row r="1048">
          <cell r="B1048">
            <v>5</v>
          </cell>
          <cell r="D1048" t="str">
            <v>Selama pemadatan sekelompok pekerja  akan</v>
          </cell>
        </row>
        <row r="1049">
          <cell r="D1049" t="str">
            <v>merapikan tepi hamparan dan level permukaan</v>
          </cell>
        </row>
        <row r="1050">
          <cell r="D1050" t="str">
            <v>dengan menggunakan alat bantu</v>
          </cell>
        </row>
        <row r="1052">
          <cell r="B1052" t="str">
            <v>III.</v>
          </cell>
          <cell r="D1052" t="str">
            <v>PEMAKAIAN BAHAN, ALAT DAN TENAGA</v>
          </cell>
        </row>
        <row r="1053">
          <cell r="B1053" t="str">
            <v xml:space="preserve">   1.</v>
          </cell>
          <cell r="D1053" t="str">
            <v>BAHAN</v>
          </cell>
        </row>
        <row r="1054">
          <cell r="B1054" t="str">
            <v>1.a.</v>
          </cell>
          <cell r="D1054" t="str">
            <v>Bahan Timbun Biasa</v>
          </cell>
          <cell r="F1054" t="str">
            <v xml:space="preserve"> =  1 x  Fk</v>
          </cell>
          <cell r="I1054" t="str">
            <v>(M08)</v>
          </cell>
          <cell r="J1054">
            <v>1.2</v>
          </cell>
          <cell r="K1054" t="str">
            <v>M3</v>
          </cell>
        </row>
        <row r="1056">
          <cell r="B1056" t="str">
            <v xml:space="preserve">   2.</v>
          </cell>
          <cell r="D1056" t="str">
            <v>ALAT</v>
          </cell>
        </row>
        <row r="1057">
          <cell r="B1057" t="str">
            <v>2.a.</v>
          </cell>
          <cell r="D1057" t="str">
            <v>WHELL LOADER</v>
          </cell>
          <cell r="I1057" t="str">
            <v>(E15)</v>
          </cell>
        </row>
        <row r="1058">
          <cell r="D1058" t="str">
            <v>Kapasitas Bucket</v>
          </cell>
          <cell r="I1058" t="str">
            <v>V</v>
          </cell>
          <cell r="J1058">
            <v>2.5</v>
          </cell>
          <cell r="K1058" t="str">
            <v>M3</v>
          </cell>
        </row>
        <row r="1059">
          <cell r="D1059" t="str">
            <v>Faktor Bucket</v>
          </cell>
          <cell r="I1059" t="str">
            <v>Fb</v>
          </cell>
          <cell r="J1059">
            <v>0.9</v>
          </cell>
        </row>
        <row r="1060">
          <cell r="D1060" t="str">
            <v>Faktor efisiensi alat</v>
          </cell>
          <cell r="I1060" t="str">
            <v>Fa</v>
          </cell>
          <cell r="J1060">
            <v>0.8</v>
          </cell>
          <cell r="K1060" t="str">
            <v>-</v>
          </cell>
        </row>
        <row r="1061">
          <cell r="D1061" t="str">
            <v>Waktu Siklus</v>
          </cell>
          <cell r="I1061" t="str">
            <v>Ts1</v>
          </cell>
        </row>
        <row r="1062">
          <cell r="D1062" t="str">
            <v>- Muat</v>
          </cell>
          <cell r="I1062" t="str">
            <v>T1</v>
          </cell>
          <cell r="J1062">
            <v>0.6</v>
          </cell>
          <cell r="K1062" t="str">
            <v>menit</v>
          </cell>
        </row>
        <row r="1063">
          <cell r="D1063" t="str">
            <v>- Lain-lain</v>
          </cell>
          <cell r="I1063" t="str">
            <v>T2</v>
          </cell>
          <cell r="J1063">
            <v>0.5</v>
          </cell>
          <cell r="K1063" t="str">
            <v>menit</v>
          </cell>
        </row>
        <row r="1064">
          <cell r="I1064" t="str">
            <v>Ts1</v>
          </cell>
          <cell r="J1064">
            <v>1.1000000000000001</v>
          </cell>
          <cell r="K1064" t="str">
            <v>menit</v>
          </cell>
        </row>
        <row r="1066">
          <cell r="D1066" t="str">
            <v>Kapasitas Prod. / Jam =</v>
          </cell>
          <cell r="F1066" t="str">
            <v>(V x Fb x Fa x 60)</v>
          </cell>
          <cell r="I1066" t="str">
            <v>Q1</v>
          </cell>
          <cell r="J1066">
            <v>81.818181818181813</v>
          </cell>
          <cell r="K1066" t="str">
            <v>M3</v>
          </cell>
        </row>
        <row r="1067">
          <cell r="F1067" t="str">
            <v>Fk x Ts1</v>
          </cell>
        </row>
        <row r="1069">
          <cell r="D1069" t="str">
            <v>Koefisien alat / M3</v>
          </cell>
          <cell r="F1069" t="str">
            <v xml:space="preserve"> =   1 : Q1</v>
          </cell>
          <cell r="I1069" t="str">
            <v>(E19)</v>
          </cell>
          <cell r="J1069">
            <v>1.2222222222222223E-2</v>
          </cell>
          <cell r="K1069" t="str">
            <v>Jam</v>
          </cell>
        </row>
        <row r="1071">
          <cell r="B1071" t="str">
            <v>2.b.</v>
          </cell>
          <cell r="D1071" t="str">
            <v>DUMP TRUCK</v>
          </cell>
          <cell r="I1071" t="str">
            <v>(E08)</v>
          </cell>
        </row>
        <row r="1072">
          <cell r="D1072" t="str">
            <v>Kapasitas Bak</v>
          </cell>
          <cell r="I1072" t="str">
            <v>V</v>
          </cell>
          <cell r="J1072">
            <v>10</v>
          </cell>
          <cell r="K1072" t="str">
            <v>M3</v>
          </cell>
        </row>
        <row r="1073">
          <cell r="D1073" t="str">
            <v>Faktor Efesiensi Alat</v>
          </cell>
          <cell r="I1073" t="str">
            <v>Fa</v>
          </cell>
          <cell r="J1073">
            <v>0.8</v>
          </cell>
          <cell r="K1073" t="str">
            <v>-</v>
          </cell>
        </row>
        <row r="1074">
          <cell r="D1074" t="str">
            <v>Kecepatan rata-rata bermuatan</v>
          </cell>
          <cell r="I1074" t="str">
            <v>v1</v>
          </cell>
          <cell r="J1074">
            <v>45</v>
          </cell>
          <cell r="K1074" t="str">
            <v>Km/jam</v>
          </cell>
        </row>
        <row r="1075">
          <cell r="D1075" t="str">
            <v>Kecepatan rata-rata Kosong</v>
          </cell>
          <cell r="I1075" t="str">
            <v>v2</v>
          </cell>
          <cell r="J1075">
            <v>60</v>
          </cell>
          <cell r="K1075" t="str">
            <v>Km/jam</v>
          </cell>
        </row>
        <row r="1076">
          <cell r="D1076" t="str">
            <v>Waktu Wiklus</v>
          </cell>
          <cell r="I1076" t="str">
            <v>Ts2</v>
          </cell>
        </row>
        <row r="1077">
          <cell r="D1077" t="str">
            <v>- Waktu tempuh isi</v>
          </cell>
          <cell r="F1077" t="str">
            <v>= (L : V1) x 60</v>
          </cell>
          <cell r="I1077" t="str">
            <v>T1</v>
          </cell>
          <cell r="J1077">
            <v>18.666666666666668</v>
          </cell>
          <cell r="K1077" t="str">
            <v>Menit</v>
          </cell>
        </row>
        <row r="1078">
          <cell r="D1078" t="str">
            <v>- Waktu tempuh Kosong</v>
          </cell>
          <cell r="F1078" t="str">
            <v>= (L : V2) x 60</v>
          </cell>
          <cell r="I1078" t="str">
            <v>T2</v>
          </cell>
          <cell r="J1078">
            <v>14</v>
          </cell>
          <cell r="K1078" t="str">
            <v>Menit</v>
          </cell>
        </row>
        <row r="1079">
          <cell r="D1079" t="str">
            <v>- Lain-lain</v>
          </cell>
          <cell r="I1079" t="str">
            <v>T3</v>
          </cell>
          <cell r="J1079">
            <v>1</v>
          </cell>
          <cell r="K1079" t="str">
            <v>Menit</v>
          </cell>
        </row>
        <row r="1080">
          <cell r="I1080" t="str">
            <v>Ts2</v>
          </cell>
          <cell r="J1080">
            <v>33.666666666666671</v>
          </cell>
          <cell r="K1080" t="str">
            <v>Menit</v>
          </cell>
        </row>
        <row r="1082">
          <cell r="D1082" t="str">
            <v>Kapasitas Produksi / Jam</v>
          </cell>
          <cell r="G1082" t="str">
            <v>V x Fa x 60</v>
          </cell>
          <cell r="I1082" t="str">
            <v>Q2</v>
          </cell>
          <cell r="J1082">
            <v>11.881188118811879</v>
          </cell>
          <cell r="K1082" t="str">
            <v>M3</v>
          </cell>
        </row>
        <row r="1083">
          <cell r="G1083" t="str">
            <v>Fk x Ts2</v>
          </cell>
        </row>
        <row r="1085">
          <cell r="D1085" t="str">
            <v>Koefisien alat / M3</v>
          </cell>
          <cell r="E1085" t="str">
            <v>= 1 : Q2</v>
          </cell>
          <cell r="I1085" t="str">
            <v>(E08)</v>
          </cell>
          <cell r="J1085">
            <v>8.4166666666666681E-2</v>
          </cell>
          <cell r="K1085" t="str">
            <v>Jam</v>
          </cell>
        </row>
        <row r="1093">
          <cell r="L1093" t="str">
            <v>Bersambung</v>
          </cell>
        </row>
        <row r="1094">
          <cell r="B1094" t="str">
            <v xml:space="preserve"> URAIAN ANALISA HARGA SATUAN</v>
          </cell>
        </row>
        <row r="1095">
          <cell r="B1095" t="str">
            <v>ITEM PEMBAYARAN NO.</v>
          </cell>
          <cell r="E1095" t="str">
            <v>:  3.2 (1)</v>
          </cell>
        </row>
        <row r="1096">
          <cell r="B1096" t="str">
            <v>JENIS PEKERJAAN</v>
          </cell>
          <cell r="E1096" t="str">
            <v>:  TIMBUNAN BIASA</v>
          </cell>
        </row>
        <row r="1097">
          <cell r="B1097" t="str">
            <v>SATUAN PEMBAYARAN</v>
          </cell>
          <cell r="E1097" t="str">
            <v>:  M3</v>
          </cell>
        </row>
        <row r="1099">
          <cell r="B1099" t="str">
            <v>NO.</v>
          </cell>
          <cell r="D1099" t="str">
            <v>U R A I A N</v>
          </cell>
          <cell r="I1099" t="str">
            <v>KODE</v>
          </cell>
          <cell r="J1099" t="str">
            <v>KOEF.</v>
          </cell>
          <cell r="K1099" t="str">
            <v>SATUAN</v>
          </cell>
          <cell r="L1099" t="str">
            <v>KETERANGAN</v>
          </cell>
        </row>
        <row r="1101">
          <cell r="B1101" t="str">
            <v>2.c.</v>
          </cell>
          <cell r="D1101" t="str">
            <v>MOTOR GRADER</v>
          </cell>
          <cell r="I1101" t="str">
            <v>(E13)</v>
          </cell>
        </row>
        <row r="1102">
          <cell r="D1102" t="str">
            <v>Panjang Hamparan</v>
          </cell>
          <cell r="I1102" t="str">
            <v>Lh</v>
          </cell>
          <cell r="J1102">
            <v>50</v>
          </cell>
          <cell r="K1102" t="str">
            <v>M</v>
          </cell>
        </row>
        <row r="1103">
          <cell r="D1103" t="str">
            <v>Lebar Efektif Kerja Blade</v>
          </cell>
          <cell r="I1103" t="str">
            <v>B</v>
          </cell>
          <cell r="J1103">
            <v>2.4</v>
          </cell>
          <cell r="K1103" t="str">
            <v>M</v>
          </cell>
        </row>
        <row r="1104">
          <cell r="D1104" t="str">
            <v>Faktor Efesiensi Alat</v>
          </cell>
          <cell r="I1104" t="str">
            <v>Fa</v>
          </cell>
          <cell r="J1104">
            <v>0.8</v>
          </cell>
          <cell r="K1104" t="str">
            <v>-</v>
          </cell>
        </row>
        <row r="1105">
          <cell r="D1105" t="str">
            <v>Kecepatan rata-rata alat</v>
          </cell>
          <cell r="I1105" t="str">
            <v>V</v>
          </cell>
          <cell r="J1105">
            <v>5</v>
          </cell>
          <cell r="K1105" t="str">
            <v>Km/jam</v>
          </cell>
        </row>
        <row r="1106">
          <cell r="D1106" t="str">
            <v>Jumlah Lintasan</v>
          </cell>
          <cell r="I1106" t="str">
            <v>n</v>
          </cell>
          <cell r="J1106">
            <v>6</v>
          </cell>
          <cell r="K1106" t="str">
            <v>Lintasan</v>
          </cell>
        </row>
        <row r="1107">
          <cell r="D1107" t="str">
            <v>Waktu Wiklus</v>
          </cell>
          <cell r="I1107" t="str">
            <v>Ts3</v>
          </cell>
        </row>
        <row r="1108">
          <cell r="D1108" t="str">
            <v>- Perataan 1 x Lintasan</v>
          </cell>
          <cell r="F1108" t="str">
            <v>= Lh : (V x 1000) x 60</v>
          </cell>
          <cell r="I1108" t="str">
            <v>T1</v>
          </cell>
          <cell r="J1108">
            <v>0.6</v>
          </cell>
          <cell r="K1108" t="str">
            <v>Menit</v>
          </cell>
        </row>
        <row r="1109">
          <cell r="D1109" t="str">
            <v>- Lain-lain</v>
          </cell>
          <cell r="I1109" t="str">
            <v>T2</v>
          </cell>
          <cell r="J1109">
            <v>1</v>
          </cell>
          <cell r="K1109" t="str">
            <v>Menit</v>
          </cell>
        </row>
        <row r="1110">
          <cell r="I1110" t="str">
            <v>Ts3</v>
          </cell>
          <cell r="J1110">
            <v>1.6</v>
          </cell>
          <cell r="K1110" t="str">
            <v>Menit</v>
          </cell>
        </row>
        <row r="1112">
          <cell r="D1112" t="str">
            <v>Kapasitas Produksi / Jam</v>
          </cell>
          <cell r="G1112" t="str">
            <v>Lh x b x t xFa x 60</v>
          </cell>
          <cell r="I1112" t="str">
            <v>Q3</v>
          </cell>
          <cell r="J1112">
            <v>89.999999999999986</v>
          </cell>
          <cell r="K1112" t="str">
            <v>M3</v>
          </cell>
        </row>
        <row r="1113">
          <cell r="G1113" t="str">
            <v>n x Ts3</v>
          </cell>
        </row>
        <row r="1115">
          <cell r="D1115" t="str">
            <v>Koefisien alat / M3</v>
          </cell>
          <cell r="E1115" t="str">
            <v>= 1 : Q3</v>
          </cell>
          <cell r="I1115" t="str">
            <v>(E138)</v>
          </cell>
          <cell r="J1115">
            <v>1.1111111111111113E-2</v>
          </cell>
          <cell r="K1115" t="str">
            <v>Jam</v>
          </cell>
        </row>
        <row r="1117">
          <cell r="B1117" t="str">
            <v>2.d.</v>
          </cell>
          <cell r="D1117" t="str">
            <v>VIBRATORY ROLLER</v>
          </cell>
          <cell r="I1117" t="str">
            <v>(E19)</v>
          </cell>
        </row>
        <row r="1118">
          <cell r="D1118" t="str">
            <v>Kecepatan rata-rata alat</v>
          </cell>
          <cell r="I1118" t="str">
            <v>V</v>
          </cell>
          <cell r="J1118">
            <v>4</v>
          </cell>
          <cell r="K1118" t="str">
            <v>Km/jam</v>
          </cell>
        </row>
        <row r="1119">
          <cell r="D1119" t="str">
            <v>Lebar Efektif Pemadatan</v>
          </cell>
          <cell r="I1119" t="str">
            <v>b</v>
          </cell>
          <cell r="J1119">
            <v>1.2</v>
          </cell>
          <cell r="K1119" t="str">
            <v>M</v>
          </cell>
        </row>
        <row r="1120">
          <cell r="D1120" t="str">
            <v>Jumlah Lintasan</v>
          </cell>
          <cell r="I1120" t="str">
            <v>n</v>
          </cell>
          <cell r="J1120">
            <v>6</v>
          </cell>
          <cell r="K1120" t="str">
            <v>Lintasan</v>
          </cell>
        </row>
        <row r="1121">
          <cell r="D1121" t="str">
            <v>Faktor Efesiensi Alat</v>
          </cell>
          <cell r="I1121" t="str">
            <v>Fa</v>
          </cell>
          <cell r="J1121">
            <v>0.8</v>
          </cell>
          <cell r="K1121" t="str">
            <v>-</v>
          </cell>
        </row>
        <row r="1123">
          <cell r="D1123" t="str">
            <v>Kapasitas Produksi/Jam</v>
          </cell>
          <cell r="F1123" t="str">
            <v>(Vx1000) x b x t x Fa</v>
          </cell>
          <cell r="I1123" t="str">
            <v>Q4</v>
          </cell>
          <cell r="J1123">
            <v>96</v>
          </cell>
          <cell r="K1123" t="str">
            <v>M3</v>
          </cell>
        </row>
        <row r="1124">
          <cell r="F1124" t="str">
            <v>n</v>
          </cell>
        </row>
        <row r="1126">
          <cell r="D1126" t="str">
            <v>Koefisien alat / M3</v>
          </cell>
          <cell r="E1126" t="str">
            <v>= 1 : Q4</v>
          </cell>
          <cell r="I1126" t="str">
            <v>(E138)</v>
          </cell>
          <cell r="J1126">
            <v>1.0416666666666666E-2</v>
          </cell>
          <cell r="K1126" t="str">
            <v>Jam</v>
          </cell>
        </row>
        <row r="1128">
          <cell r="B1128" t="str">
            <v>2.e.</v>
          </cell>
          <cell r="D1128" t="str">
            <v>WATER TANK TRUCK</v>
          </cell>
          <cell r="I1128" t="str">
            <v>(E23)</v>
          </cell>
        </row>
        <row r="1129">
          <cell r="D1129" t="str">
            <v>Volume tangki air</v>
          </cell>
          <cell r="I1129" t="str">
            <v>V</v>
          </cell>
          <cell r="J1129">
            <v>4</v>
          </cell>
          <cell r="K1129" t="str">
            <v>M3</v>
          </cell>
        </row>
        <row r="1130">
          <cell r="D1130" t="str">
            <v>Kebutuhan air / M3 material padat</v>
          </cell>
          <cell r="I1130" t="str">
            <v>Wc</v>
          </cell>
          <cell r="J1130">
            <v>7.0000000000000007E-2</v>
          </cell>
          <cell r="K1130" t="str">
            <v>M3</v>
          </cell>
        </row>
        <row r="1131">
          <cell r="D1131" t="str">
            <v>Pengisian Tangki / jam</v>
          </cell>
          <cell r="I1131" t="str">
            <v>n</v>
          </cell>
          <cell r="J1131">
            <v>2</v>
          </cell>
          <cell r="K1131" t="str">
            <v>Kali/jam</v>
          </cell>
        </row>
        <row r="1132">
          <cell r="D1132" t="str">
            <v>Faktor efesiensi alat</v>
          </cell>
          <cell r="I1132" t="str">
            <v>Fa</v>
          </cell>
          <cell r="J1132">
            <v>0.8</v>
          </cell>
          <cell r="K1132" t="str">
            <v>-</v>
          </cell>
          <cell r="L1132" t="str">
            <v>Baik</v>
          </cell>
        </row>
        <row r="1134">
          <cell r="D1134" t="str">
            <v>Kapasitas Produksi / Jam   =</v>
          </cell>
          <cell r="G1134" t="str">
            <v>V x n x Fa</v>
          </cell>
          <cell r="I1134" t="str">
            <v>Q5</v>
          </cell>
          <cell r="J1134">
            <v>91.428571428571431</v>
          </cell>
          <cell r="K1134" t="str">
            <v>M3</v>
          </cell>
        </row>
        <row r="1135">
          <cell r="G1135" t="str">
            <v>Wc</v>
          </cell>
        </row>
        <row r="1137">
          <cell r="D1137" t="str">
            <v>Koefisien Alat / M3</v>
          </cell>
          <cell r="F1137" t="str">
            <v xml:space="preserve"> =  1  :  Q5</v>
          </cell>
          <cell r="I1137" t="str">
            <v>(E23)</v>
          </cell>
          <cell r="J1137">
            <v>1.0937499999999999E-2</v>
          </cell>
          <cell r="K1137" t="str">
            <v>Jam</v>
          </cell>
        </row>
        <row r="1139">
          <cell r="B1139" t="str">
            <v>2.f.</v>
          </cell>
          <cell r="D1139" t="str">
            <v>ALAT  BANTU</v>
          </cell>
        </row>
        <row r="1140">
          <cell r="D1140" t="str">
            <v>Diperlukan alat-alat bantu kecil</v>
          </cell>
          <cell r="L1140" t="str">
            <v>Lump Sump</v>
          </cell>
        </row>
        <row r="1141">
          <cell r="D1141" t="str">
            <v>- Sekop    =         3   buah</v>
          </cell>
        </row>
        <row r="1143">
          <cell r="B1143" t="str">
            <v xml:space="preserve">   3.</v>
          </cell>
          <cell r="D1143" t="str">
            <v>TENAGA</v>
          </cell>
        </row>
        <row r="1144">
          <cell r="D1144" t="str">
            <v>Produksi menentukan : Exavator</v>
          </cell>
          <cell r="I1144" t="str">
            <v>Q1</v>
          </cell>
          <cell r="J1144">
            <v>81.818181818181813</v>
          </cell>
          <cell r="K1144" t="str">
            <v>M3/Jam</v>
          </cell>
        </row>
        <row r="1145">
          <cell r="D1145" t="str">
            <v>Produksi Galian / hari  =  Tk x Q1</v>
          </cell>
          <cell r="I1145" t="str">
            <v>Qt</v>
          </cell>
          <cell r="J1145">
            <v>572.72727272727275</v>
          </cell>
          <cell r="K1145" t="str">
            <v>M3</v>
          </cell>
        </row>
        <row r="1146">
          <cell r="D1146" t="str">
            <v>Kebutuhan tenaga :</v>
          </cell>
        </row>
        <row r="1147">
          <cell r="E1147" t="str">
            <v>-</v>
          </cell>
          <cell r="F1147" t="str">
            <v>Pekerja</v>
          </cell>
          <cell r="I1147" t="str">
            <v>P</v>
          </cell>
          <cell r="J1147">
            <v>3</v>
          </cell>
          <cell r="K1147" t="str">
            <v>orang</v>
          </cell>
        </row>
        <row r="1148">
          <cell r="E1148" t="str">
            <v>-</v>
          </cell>
          <cell r="F1148" t="str">
            <v>Mandor</v>
          </cell>
          <cell r="I1148" t="str">
            <v>M</v>
          </cell>
          <cell r="J1148">
            <v>1</v>
          </cell>
          <cell r="K1148" t="str">
            <v>orang</v>
          </cell>
        </row>
        <row r="1151">
          <cell r="D1151" t="str">
            <v>Koefisien tenaga / M3   :</v>
          </cell>
        </row>
        <row r="1152">
          <cell r="E1152" t="str">
            <v>-</v>
          </cell>
          <cell r="F1152" t="str">
            <v>Pekerja</v>
          </cell>
          <cell r="G1152" t="str">
            <v>= (Tk x P) : Qt</v>
          </cell>
          <cell r="I1152" t="str">
            <v>(L01)</v>
          </cell>
          <cell r="J1152">
            <v>3.6666666666666667E-2</v>
          </cell>
          <cell r="K1152" t="str">
            <v>Jam</v>
          </cell>
        </row>
        <row r="1153">
          <cell r="E1153" t="str">
            <v>-</v>
          </cell>
          <cell r="F1153" t="str">
            <v>Mandor</v>
          </cell>
          <cell r="G1153" t="str">
            <v>= (Tk x M) : Qt</v>
          </cell>
          <cell r="I1153" t="str">
            <v>(L02)</v>
          </cell>
          <cell r="J1153">
            <v>1.2222222222222221E-2</v>
          </cell>
          <cell r="K1153" t="str">
            <v>Jam</v>
          </cell>
        </row>
        <row r="1155">
          <cell r="B1155" t="str">
            <v>4.</v>
          </cell>
          <cell r="D1155" t="str">
            <v>HARGA DASAR SATUAN UPAH, BAHAN DAN ALAT</v>
          </cell>
        </row>
        <row r="1156">
          <cell r="D1156" t="str">
            <v>Lihat lampiran.</v>
          </cell>
        </row>
        <row r="1162">
          <cell r="B1162" t="str">
            <v xml:space="preserve"> URAIAN ANALISA HARGA SATUAN</v>
          </cell>
        </row>
        <row r="1163">
          <cell r="B1163" t="str">
            <v>ITEM PEMBAYARAN NO.</v>
          </cell>
          <cell r="E1163" t="str">
            <v>:  3.2 (1)a</v>
          </cell>
        </row>
        <row r="1164">
          <cell r="B1164" t="str">
            <v>JENIS PEKERJAAN</v>
          </cell>
          <cell r="E1164" t="str">
            <v>:  TIMBUNAN BIASA DARI HASIL GALIAN</v>
          </cell>
        </row>
        <row r="1165">
          <cell r="B1165" t="str">
            <v>SATUAN PEMBAYARAN</v>
          </cell>
          <cell r="E1165" t="str">
            <v>:  M3</v>
          </cell>
        </row>
        <row r="1167">
          <cell r="B1167" t="str">
            <v>NO.</v>
          </cell>
          <cell r="D1167" t="str">
            <v>U R A I A N</v>
          </cell>
          <cell r="I1167" t="str">
            <v>KODE</v>
          </cell>
          <cell r="J1167" t="str">
            <v>KOEF.</v>
          </cell>
          <cell r="K1167" t="str">
            <v>SATUAN</v>
          </cell>
          <cell r="L1167" t="str">
            <v>KETERANGAN</v>
          </cell>
        </row>
        <row r="1169">
          <cell r="B1169" t="str">
            <v>I.</v>
          </cell>
          <cell r="D1169" t="str">
            <v>ASUMSI</v>
          </cell>
        </row>
        <row r="1170">
          <cell r="B1170">
            <v>1</v>
          </cell>
          <cell r="D1170" t="str">
            <v>Pekerjaan dilakukan secara Mekanik</v>
          </cell>
        </row>
        <row r="1171">
          <cell r="B1171">
            <v>2</v>
          </cell>
          <cell r="D1171" t="str">
            <v>Lokasi pekerjaan sepanjang jalan</v>
          </cell>
        </row>
        <row r="1172">
          <cell r="B1172">
            <v>3</v>
          </cell>
          <cell r="D1172" t="str">
            <v>Kondisi Jalan   :  sedang / baik</v>
          </cell>
        </row>
        <row r="1173">
          <cell r="B1173">
            <v>4</v>
          </cell>
          <cell r="D1173" t="str">
            <v>Jam kerja efektif per-hari</v>
          </cell>
          <cell r="I1173" t="str">
            <v>Tk</v>
          </cell>
          <cell r="J1173">
            <v>7</v>
          </cell>
          <cell r="K1173" t="str">
            <v>Jam</v>
          </cell>
        </row>
        <row r="1174">
          <cell r="B1174">
            <v>5</v>
          </cell>
          <cell r="D1174" t="str">
            <v>Faktor pengembangan bahan</v>
          </cell>
          <cell r="I1174" t="str">
            <v>Fk</v>
          </cell>
          <cell r="J1174">
            <v>1.2</v>
          </cell>
          <cell r="K1174" t="str">
            <v>-</v>
          </cell>
        </row>
        <row r="1175">
          <cell r="B1175">
            <v>6</v>
          </cell>
          <cell r="D1175" t="str">
            <v>Tebal hamparan padat</v>
          </cell>
          <cell r="I1175" t="str">
            <v>t</v>
          </cell>
          <cell r="J1175">
            <v>0.15</v>
          </cell>
          <cell r="K1175" t="str">
            <v>M'</v>
          </cell>
        </row>
        <row r="1177">
          <cell r="B1177" t="str">
            <v>II.</v>
          </cell>
          <cell r="D1177" t="str">
            <v>METHODE PELAKSANAAN</v>
          </cell>
        </row>
        <row r="1178">
          <cell r="B1178">
            <v>1</v>
          </cell>
          <cell r="D1178" t="str">
            <v>Excavator memuat ke dalam Dump Truck</v>
          </cell>
        </row>
        <row r="1179">
          <cell r="B1179">
            <v>2</v>
          </cell>
          <cell r="D1179" t="str">
            <v>Dump Truck mengangkut ke lapangan dengan jarak</v>
          </cell>
        </row>
        <row r="1180">
          <cell r="D1180" t="str">
            <v>quarry ke lapangan</v>
          </cell>
          <cell r="I1180" t="str">
            <v>L</v>
          </cell>
          <cell r="J1180">
            <v>0.8</v>
          </cell>
          <cell r="K1180" t="str">
            <v>Km</v>
          </cell>
        </row>
        <row r="1181">
          <cell r="B1181">
            <v>3</v>
          </cell>
          <cell r="D1181" t="str">
            <v>Material dihampar dengan menggunakan Motor Grader</v>
          </cell>
        </row>
        <row r="1182">
          <cell r="B1182">
            <v>4</v>
          </cell>
          <cell r="D1182" t="str">
            <v>Hamparan material disiram air dengan Water Tank Truck</v>
          </cell>
        </row>
        <row r="1183">
          <cell r="D1183" t="str">
            <v>(sebelum pelaksanaan pemadatan) dan dipadatkan</v>
          </cell>
        </row>
        <row r="1184">
          <cell r="D1184" t="str">
            <v>dengan menggunakan Vibratory Roller</v>
          </cell>
        </row>
        <row r="1185">
          <cell r="B1185">
            <v>5</v>
          </cell>
          <cell r="D1185" t="str">
            <v>Selama pemadatan sekelompok pekerja  akan</v>
          </cell>
        </row>
        <row r="1186">
          <cell r="D1186" t="str">
            <v>merapikan tepi hamparan dan level permukaan</v>
          </cell>
        </row>
        <row r="1187">
          <cell r="D1187" t="str">
            <v>dengan menggunakan alat bantu</v>
          </cell>
        </row>
        <row r="1189">
          <cell r="B1189" t="str">
            <v>III.</v>
          </cell>
          <cell r="D1189" t="str">
            <v>PEMAKAIAN BAHAN, ALAT DAN TENAGA</v>
          </cell>
        </row>
        <row r="1190">
          <cell r="B1190" t="str">
            <v xml:space="preserve">   1.</v>
          </cell>
          <cell r="D1190" t="str">
            <v>BAHAN</v>
          </cell>
        </row>
        <row r="1191">
          <cell r="B1191" t="str">
            <v>1.a.</v>
          </cell>
          <cell r="D1191" t="str">
            <v>Bahan Timbunan Biasa</v>
          </cell>
          <cell r="F1191" t="str">
            <v xml:space="preserve"> =  1 x  Fk</v>
          </cell>
          <cell r="I1191" t="str">
            <v>(M08)</v>
          </cell>
          <cell r="J1191">
            <v>1.2</v>
          </cell>
          <cell r="K1191" t="str">
            <v>M3</v>
          </cell>
        </row>
        <row r="1193">
          <cell r="B1193" t="str">
            <v xml:space="preserve">   2.</v>
          </cell>
          <cell r="D1193" t="str">
            <v>ALAT</v>
          </cell>
        </row>
        <row r="1194">
          <cell r="B1194" t="str">
            <v xml:space="preserve">   2.a.</v>
          </cell>
          <cell r="D1194" t="str">
            <v>EXCAVATOR</v>
          </cell>
          <cell r="I1194" t="str">
            <v>(E10)</v>
          </cell>
        </row>
        <row r="1195">
          <cell r="D1195" t="str">
            <v>Kapasitas Bucket</v>
          </cell>
          <cell r="I1195" t="str">
            <v>V</v>
          </cell>
          <cell r="J1195">
            <v>0.8</v>
          </cell>
          <cell r="K1195" t="str">
            <v>M3</v>
          </cell>
        </row>
        <row r="1196">
          <cell r="D1196" t="str">
            <v>Faktor Bucket</v>
          </cell>
          <cell r="I1196" t="str">
            <v>Fb</v>
          </cell>
          <cell r="J1196">
            <v>0.9</v>
          </cell>
          <cell r="K1196" t="str">
            <v>-</v>
          </cell>
        </row>
        <row r="1197">
          <cell r="D1197" t="str">
            <v>Faktor  Efisiensi alat</v>
          </cell>
          <cell r="I1197" t="str">
            <v>Fa</v>
          </cell>
          <cell r="J1197">
            <v>0.8</v>
          </cell>
          <cell r="K1197" t="str">
            <v>-</v>
          </cell>
        </row>
        <row r="1198">
          <cell r="D1198" t="str">
            <v>Waktu siklus</v>
          </cell>
          <cell r="I1198" t="str">
            <v>Ts1</v>
          </cell>
          <cell r="K1198" t="str">
            <v>menit</v>
          </cell>
        </row>
        <row r="1199">
          <cell r="D1199" t="str">
            <v>- Menggali / memuat</v>
          </cell>
          <cell r="I1199" t="str">
            <v>T1</v>
          </cell>
          <cell r="J1199">
            <v>0.4</v>
          </cell>
          <cell r="K1199" t="str">
            <v>menit</v>
          </cell>
        </row>
        <row r="1200">
          <cell r="D1200" t="str">
            <v>- Lain-lain</v>
          </cell>
          <cell r="I1200" t="str">
            <v>T2</v>
          </cell>
          <cell r="J1200">
            <v>0.3</v>
          </cell>
          <cell r="K1200" t="str">
            <v>menit</v>
          </cell>
        </row>
        <row r="1201">
          <cell r="I1201" t="str">
            <v>Ts1</v>
          </cell>
          <cell r="J1201">
            <v>0.7</v>
          </cell>
          <cell r="K1201" t="str">
            <v>menit</v>
          </cell>
        </row>
        <row r="1203">
          <cell r="D1203" t="str">
            <v>Kap. Prod. / jam =</v>
          </cell>
          <cell r="F1203" t="str">
            <v>V  x Fb x Fa x Bim x 60</v>
          </cell>
          <cell r="I1203" t="str">
            <v>Q1</v>
          </cell>
          <cell r="J1203">
            <v>41.142857142857146</v>
          </cell>
          <cell r="K1203" t="str">
            <v>M3/Jam</v>
          </cell>
        </row>
        <row r="1204">
          <cell r="F1204" t="str">
            <v>Ts1xFk</v>
          </cell>
          <cell r="G1204" t="str">
            <v/>
          </cell>
        </row>
        <row r="1206">
          <cell r="D1206" t="str">
            <v>Koefisien Alat / M3</v>
          </cell>
          <cell r="F1206" t="str">
            <v xml:space="preserve"> =  1  :  Q1</v>
          </cell>
          <cell r="I1206" t="str">
            <v>(E10)</v>
          </cell>
          <cell r="J1206">
            <v>2.4305555555555552E-2</v>
          </cell>
          <cell r="K1206" t="str">
            <v>Jam</v>
          </cell>
        </row>
        <row r="1208">
          <cell r="B1208" t="str">
            <v>2.b.</v>
          </cell>
          <cell r="D1208" t="str">
            <v>DUMP TRUCK</v>
          </cell>
          <cell r="I1208" t="str">
            <v>(E08)</v>
          </cell>
        </row>
        <row r="1209">
          <cell r="D1209" t="str">
            <v>Kapasitas Bak</v>
          </cell>
          <cell r="I1209" t="str">
            <v>V</v>
          </cell>
          <cell r="J1209">
            <v>12</v>
          </cell>
          <cell r="K1209" t="str">
            <v>M3</v>
          </cell>
        </row>
        <row r="1210">
          <cell r="D1210" t="str">
            <v>Faktor Efesiensi Alat</v>
          </cell>
          <cell r="I1210" t="str">
            <v>Fa</v>
          </cell>
          <cell r="J1210">
            <v>0.8</v>
          </cell>
          <cell r="K1210" t="str">
            <v>-</v>
          </cell>
        </row>
        <row r="1211">
          <cell r="D1211" t="str">
            <v>Kecepatan rata-rata bermuatan</v>
          </cell>
          <cell r="I1211" t="str">
            <v>v1</v>
          </cell>
          <cell r="J1211">
            <v>45</v>
          </cell>
          <cell r="K1211" t="str">
            <v>Km/jam</v>
          </cell>
        </row>
        <row r="1212">
          <cell r="D1212" t="str">
            <v>Kecepatan rata-rata Kosong</v>
          </cell>
          <cell r="I1212" t="str">
            <v>v2</v>
          </cell>
          <cell r="J1212">
            <v>60</v>
          </cell>
          <cell r="K1212" t="str">
            <v>Km/jam</v>
          </cell>
        </row>
        <row r="1213">
          <cell r="D1213" t="str">
            <v>Waktu Wiklus</v>
          </cell>
          <cell r="I1213" t="str">
            <v>Ts2</v>
          </cell>
        </row>
        <row r="1214">
          <cell r="D1214" t="str">
            <v>- Waktu tempuh isi</v>
          </cell>
          <cell r="F1214" t="str">
            <v>= (L : V1) x 60</v>
          </cell>
          <cell r="I1214" t="str">
            <v>T1</v>
          </cell>
          <cell r="J1214">
            <v>1.0666666666666667</v>
          </cell>
          <cell r="K1214" t="str">
            <v>Menit</v>
          </cell>
        </row>
        <row r="1215">
          <cell r="D1215" t="str">
            <v>- Waktu tempuh Kosong</v>
          </cell>
          <cell r="F1215" t="str">
            <v>= (L : V2) x 60</v>
          </cell>
          <cell r="I1215" t="str">
            <v>T2</v>
          </cell>
          <cell r="J1215">
            <v>0.8</v>
          </cell>
          <cell r="K1215" t="str">
            <v>Menit</v>
          </cell>
        </row>
        <row r="1216">
          <cell r="D1216" t="str">
            <v>- Lain-lain</v>
          </cell>
          <cell r="I1216" t="str">
            <v>T3</v>
          </cell>
          <cell r="J1216">
            <v>2</v>
          </cell>
          <cell r="K1216" t="str">
            <v>Menit</v>
          </cell>
        </row>
        <row r="1217">
          <cell r="I1217" t="str">
            <v>Ts2</v>
          </cell>
          <cell r="J1217">
            <v>3.8666666666666667</v>
          </cell>
          <cell r="K1217" t="str">
            <v>Menit</v>
          </cell>
        </row>
        <row r="1219">
          <cell r="D1219" t="str">
            <v>Kapasitas Produksi / Jam</v>
          </cell>
          <cell r="G1219" t="str">
            <v>V x Fa x 60</v>
          </cell>
          <cell r="I1219" t="str">
            <v>Q2</v>
          </cell>
          <cell r="J1219">
            <v>124.13793103448279</v>
          </cell>
          <cell r="K1219" t="str">
            <v>M3</v>
          </cell>
        </row>
        <row r="1220">
          <cell r="G1220" t="str">
            <v>Fk x Ts2</v>
          </cell>
        </row>
        <row r="1222">
          <cell r="D1222" t="str">
            <v>Koefisien alat / M3</v>
          </cell>
          <cell r="E1222" t="str">
            <v>= 1 : Q2</v>
          </cell>
          <cell r="I1222" t="str">
            <v>(E08)</v>
          </cell>
          <cell r="J1222">
            <v>8.0555555555555537E-3</v>
          </cell>
          <cell r="K1222" t="str">
            <v>Jam</v>
          </cell>
        </row>
        <row r="1230">
          <cell r="L1230" t="str">
            <v>Bersambung</v>
          </cell>
        </row>
        <row r="1231">
          <cell r="B1231" t="str">
            <v xml:space="preserve"> URAIAN ANALISA HARGA SATUAN</v>
          </cell>
        </row>
        <row r="1232">
          <cell r="B1232" t="str">
            <v>ITEM PEMBAYARAN NO.</v>
          </cell>
          <cell r="E1232" t="str">
            <v>:  3.2 (1)a</v>
          </cell>
        </row>
        <row r="1233">
          <cell r="B1233" t="str">
            <v>JENIS PEKERJAAN</v>
          </cell>
          <cell r="E1233" t="str">
            <v>:  TIMBUNAN BIASA DARI HASIL GALIAN</v>
          </cell>
        </row>
        <row r="1234">
          <cell r="B1234" t="str">
            <v>SATUAN PEMBAYARAN</v>
          </cell>
          <cell r="E1234" t="str">
            <v>:  M3</v>
          </cell>
        </row>
        <row r="1236">
          <cell r="B1236" t="str">
            <v>NO.</v>
          </cell>
          <cell r="D1236" t="str">
            <v>U R A I A N</v>
          </cell>
          <cell r="I1236" t="str">
            <v>KODE</v>
          </cell>
          <cell r="J1236" t="str">
            <v>KOEF.</v>
          </cell>
          <cell r="K1236" t="str">
            <v>SATUAN</v>
          </cell>
          <cell r="L1236" t="str">
            <v>KETERANGAN</v>
          </cell>
        </row>
        <row r="1238">
          <cell r="B1238" t="str">
            <v>2.c.</v>
          </cell>
          <cell r="D1238" t="str">
            <v>MOTOR GRADER</v>
          </cell>
          <cell r="I1238" t="str">
            <v>(E13)</v>
          </cell>
        </row>
        <row r="1239">
          <cell r="D1239" t="str">
            <v>Panjang Hamparan</v>
          </cell>
          <cell r="I1239" t="str">
            <v>Lh</v>
          </cell>
          <cell r="J1239">
            <v>50</v>
          </cell>
          <cell r="K1239" t="str">
            <v>M</v>
          </cell>
        </row>
        <row r="1240">
          <cell r="D1240" t="str">
            <v>Lebar Efektif Kerja Blade</v>
          </cell>
          <cell r="I1240" t="str">
            <v>B</v>
          </cell>
          <cell r="J1240">
            <v>2.4</v>
          </cell>
          <cell r="K1240" t="str">
            <v>M</v>
          </cell>
        </row>
        <row r="1241">
          <cell r="D1241" t="str">
            <v>Faktor Efesiensi Alat</v>
          </cell>
          <cell r="I1241" t="str">
            <v>Fa</v>
          </cell>
          <cell r="J1241">
            <v>0.8</v>
          </cell>
          <cell r="K1241" t="str">
            <v>-</v>
          </cell>
        </row>
        <row r="1242">
          <cell r="D1242" t="str">
            <v>Kecepatan rata-rata alat</v>
          </cell>
          <cell r="I1242" t="str">
            <v>V</v>
          </cell>
          <cell r="J1242">
            <v>5</v>
          </cell>
          <cell r="K1242" t="str">
            <v>Km/jam</v>
          </cell>
        </row>
        <row r="1243">
          <cell r="D1243" t="str">
            <v>Jumlah Lintasan</v>
          </cell>
          <cell r="I1243" t="str">
            <v>n</v>
          </cell>
          <cell r="J1243">
            <v>6</v>
          </cell>
          <cell r="K1243" t="str">
            <v>Lintasan</v>
          </cell>
        </row>
        <row r="1244">
          <cell r="D1244" t="str">
            <v>Waktu Wiklus</v>
          </cell>
          <cell r="I1244" t="str">
            <v>Ts3</v>
          </cell>
        </row>
        <row r="1245">
          <cell r="D1245" t="str">
            <v>- Perataan 1 x Lintasan</v>
          </cell>
          <cell r="F1245" t="str">
            <v>= Lh : (V x 1000) x 60</v>
          </cell>
          <cell r="I1245" t="str">
            <v>T1</v>
          </cell>
          <cell r="J1245">
            <v>0.6</v>
          </cell>
          <cell r="K1245" t="str">
            <v>Menit</v>
          </cell>
        </row>
        <row r="1246">
          <cell r="D1246" t="str">
            <v>- Lain-lain</v>
          </cell>
          <cell r="I1246" t="str">
            <v>T2</v>
          </cell>
          <cell r="J1246">
            <v>1</v>
          </cell>
          <cell r="K1246" t="str">
            <v>Menit</v>
          </cell>
        </row>
        <row r="1247">
          <cell r="I1247" t="str">
            <v>Ts3</v>
          </cell>
          <cell r="J1247">
            <v>1.6</v>
          </cell>
          <cell r="K1247" t="str">
            <v>Menit</v>
          </cell>
        </row>
        <row r="1249">
          <cell r="D1249" t="str">
            <v>Kapasitas Produksi / Jam</v>
          </cell>
          <cell r="G1249" t="str">
            <v>Lh x b x t xFa x 60</v>
          </cell>
          <cell r="I1249" t="str">
            <v>Q3</v>
          </cell>
          <cell r="J1249">
            <v>89.999999999999986</v>
          </cell>
          <cell r="K1249" t="str">
            <v>M3</v>
          </cell>
        </row>
        <row r="1250">
          <cell r="G1250" t="str">
            <v>n x Ts3</v>
          </cell>
        </row>
        <row r="1252">
          <cell r="D1252" t="str">
            <v>Koefisien alat / M3</v>
          </cell>
          <cell r="E1252" t="str">
            <v>= 1 : Q3</v>
          </cell>
          <cell r="I1252" t="str">
            <v>(E138)</v>
          </cell>
          <cell r="J1252">
            <v>1.1111111111111113E-2</v>
          </cell>
          <cell r="K1252" t="str">
            <v>Jam</v>
          </cell>
        </row>
        <row r="1254">
          <cell r="B1254" t="str">
            <v>2.d.</v>
          </cell>
          <cell r="D1254" t="str">
            <v>VIBRATORY ROLLER</v>
          </cell>
          <cell r="I1254" t="str">
            <v>(E19)</v>
          </cell>
        </row>
        <row r="1255">
          <cell r="D1255" t="str">
            <v>Kecepatan rata-rata alat</v>
          </cell>
          <cell r="I1255" t="str">
            <v>V</v>
          </cell>
          <cell r="J1255">
            <v>4</v>
          </cell>
          <cell r="K1255" t="str">
            <v>Km/jam</v>
          </cell>
        </row>
        <row r="1256">
          <cell r="D1256" t="str">
            <v>Lebar Efektif Pemadatan</v>
          </cell>
          <cell r="I1256" t="str">
            <v>b</v>
          </cell>
          <cell r="J1256">
            <v>1.2</v>
          </cell>
          <cell r="K1256" t="str">
            <v>M</v>
          </cell>
        </row>
        <row r="1257">
          <cell r="D1257" t="str">
            <v>Jumlah Lintasan</v>
          </cell>
          <cell r="I1257" t="str">
            <v>n</v>
          </cell>
          <cell r="J1257">
            <v>6</v>
          </cell>
          <cell r="K1257" t="str">
            <v>Lintasan</v>
          </cell>
        </row>
        <row r="1258">
          <cell r="D1258" t="str">
            <v>Faktor Efesiensi Alat</v>
          </cell>
          <cell r="I1258" t="str">
            <v>Fa</v>
          </cell>
          <cell r="J1258">
            <v>0.8</v>
          </cell>
          <cell r="K1258" t="str">
            <v>-</v>
          </cell>
        </row>
        <row r="1260">
          <cell r="D1260" t="str">
            <v>Kapasitas Produksi/Jam</v>
          </cell>
          <cell r="F1260" t="str">
            <v>(Vx1000) x b x t x Fa</v>
          </cell>
          <cell r="I1260" t="str">
            <v>Q4</v>
          </cell>
          <cell r="J1260">
            <v>96</v>
          </cell>
          <cell r="K1260" t="str">
            <v>M3</v>
          </cell>
        </row>
        <row r="1261">
          <cell r="F1261" t="str">
            <v>n</v>
          </cell>
        </row>
        <row r="1263">
          <cell r="D1263" t="str">
            <v>Koefisien alat / M3</v>
          </cell>
          <cell r="E1263" t="str">
            <v>= 1 : Q4</v>
          </cell>
          <cell r="I1263" t="str">
            <v>(E138)</v>
          </cell>
          <cell r="J1263">
            <v>1.0416666666666666E-2</v>
          </cell>
          <cell r="K1263" t="str">
            <v>Jam</v>
          </cell>
        </row>
        <row r="1265">
          <cell r="B1265" t="str">
            <v>2.e.</v>
          </cell>
          <cell r="D1265" t="str">
            <v>WATER TANK TRUCK</v>
          </cell>
          <cell r="I1265" t="str">
            <v>(E23)</v>
          </cell>
        </row>
        <row r="1266">
          <cell r="D1266" t="str">
            <v>Volume tangki air</v>
          </cell>
          <cell r="I1266" t="str">
            <v>V</v>
          </cell>
          <cell r="J1266">
            <v>4</v>
          </cell>
          <cell r="K1266" t="str">
            <v>M3</v>
          </cell>
        </row>
        <row r="1267">
          <cell r="D1267" t="str">
            <v>Kebutuhan air / M3 material padat</v>
          </cell>
          <cell r="I1267" t="str">
            <v>Wc</v>
          </cell>
          <cell r="J1267">
            <v>7.0000000000000007E-2</v>
          </cell>
          <cell r="K1267" t="str">
            <v>M3</v>
          </cell>
        </row>
        <row r="1268">
          <cell r="D1268" t="str">
            <v>Pengisian Tangki / jam</v>
          </cell>
          <cell r="I1268" t="str">
            <v>n</v>
          </cell>
          <cell r="J1268">
            <v>2</v>
          </cell>
          <cell r="K1268" t="str">
            <v>Kali/jam</v>
          </cell>
        </row>
        <row r="1269">
          <cell r="D1269" t="str">
            <v>Faktor efesiensi alat</v>
          </cell>
          <cell r="I1269" t="str">
            <v>Fa</v>
          </cell>
          <cell r="J1269">
            <v>0.8</v>
          </cell>
          <cell r="K1269" t="str">
            <v>-</v>
          </cell>
          <cell r="L1269" t="str">
            <v>Baik</v>
          </cell>
        </row>
        <row r="1271">
          <cell r="D1271" t="str">
            <v>Kapasitas Produksi / Jam   =</v>
          </cell>
          <cell r="G1271" t="str">
            <v>V x n x Fa</v>
          </cell>
          <cell r="I1271" t="str">
            <v>Q5</v>
          </cell>
          <cell r="J1271">
            <v>91.428571428571431</v>
          </cell>
          <cell r="K1271" t="str">
            <v>M3</v>
          </cell>
        </row>
        <row r="1272">
          <cell r="G1272" t="str">
            <v>Wc</v>
          </cell>
        </row>
        <row r="1274">
          <cell r="D1274" t="str">
            <v>Koefisien Alat / M3</v>
          </cell>
          <cell r="F1274" t="str">
            <v xml:space="preserve"> =  1  :  Q5</v>
          </cell>
          <cell r="I1274" t="str">
            <v>(E23)</v>
          </cell>
          <cell r="J1274">
            <v>1.0937499999999999E-2</v>
          </cell>
          <cell r="K1274" t="str">
            <v>Jam</v>
          </cell>
        </row>
        <row r="1276">
          <cell r="B1276" t="str">
            <v>2.f.</v>
          </cell>
          <cell r="D1276" t="str">
            <v>ALAT  BANTU</v>
          </cell>
        </row>
        <row r="1277">
          <cell r="D1277" t="str">
            <v>Diperlukan alat-alat bantu kecil</v>
          </cell>
          <cell r="L1277" t="str">
            <v>Lump Sump</v>
          </cell>
        </row>
        <row r="1278">
          <cell r="D1278" t="str">
            <v>- Sekop    =         3   buah</v>
          </cell>
        </row>
        <row r="1280">
          <cell r="B1280" t="str">
            <v xml:space="preserve">   3.</v>
          </cell>
          <cell r="D1280" t="str">
            <v>TENAGA</v>
          </cell>
        </row>
        <row r="1281">
          <cell r="D1281" t="str">
            <v>Produksi menentukan : Exavator</v>
          </cell>
          <cell r="I1281" t="str">
            <v>Q1</v>
          </cell>
          <cell r="J1281">
            <v>41.142857142857146</v>
          </cell>
          <cell r="K1281" t="str">
            <v>M3/Jam</v>
          </cell>
        </row>
        <row r="1282">
          <cell r="D1282" t="str">
            <v>Produksi Galian / hari  =  Tk x Q1</v>
          </cell>
          <cell r="I1282" t="str">
            <v>Qt</v>
          </cell>
          <cell r="J1282">
            <v>288</v>
          </cell>
          <cell r="K1282" t="str">
            <v>M3</v>
          </cell>
        </row>
        <row r="1283">
          <cell r="D1283" t="str">
            <v>Kebutuhan tenaga :</v>
          </cell>
        </row>
        <row r="1284">
          <cell r="E1284" t="str">
            <v>-</v>
          </cell>
          <cell r="F1284" t="str">
            <v>Pekerja</v>
          </cell>
          <cell r="I1284" t="str">
            <v>P</v>
          </cell>
          <cell r="J1284">
            <v>3</v>
          </cell>
          <cell r="K1284" t="str">
            <v>orang</v>
          </cell>
        </row>
        <row r="1285">
          <cell r="E1285" t="str">
            <v>-</v>
          </cell>
          <cell r="F1285" t="str">
            <v>Mandor</v>
          </cell>
          <cell r="I1285" t="str">
            <v>M</v>
          </cell>
          <cell r="J1285">
            <v>1</v>
          </cell>
          <cell r="K1285" t="str">
            <v>orang</v>
          </cell>
        </row>
        <row r="1288">
          <cell r="D1288" t="str">
            <v>Koefisien tenaga / M3   :</v>
          </cell>
        </row>
        <row r="1289">
          <cell r="E1289" t="str">
            <v>-</v>
          </cell>
          <cell r="F1289" t="str">
            <v>Pekerja</v>
          </cell>
          <cell r="G1289" t="str">
            <v>= (Tk x P) : Qt</v>
          </cell>
          <cell r="I1289" t="str">
            <v>(L01)</v>
          </cell>
          <cell r="J1289">
            <v>7.2916666666666671E-2</v>
          </cell>
          <cell r="K1289" t="str">
            <v>Jam</v>
          </cell>
        </row>
        <row r="1290">
          <cell r="E1290" t="str">
            <v>-</v>
          </cell>
          <cell r="F1290" t="str">
            <v>Mandor</v>
          </cell>
          <cell r="G1290" t="str">
            <v>= (Tk x M) : Qt</v>
          </cell>
          <cell r="I1290" t="str">
            <v>(L02)</v>
          </cell>
          <cell r="J1290">
            <v>2.4305555555555556E-2</v>
          </cell>
          <cell r="K1290" t="str">
            <v>Jam</v>
          </cell>
        </row>
        <row r="1292">
          <cell r="B1292" t="str">
            <v>4.</v>
          </cell>
          <cell r="D1292" t="str">
            <v>HARGA DASAR SATUAN UPAH, BAHAN DAN ALAT</v>
          </cell>
        </row>
        <row r="1293">
          <cell r="D1293" t="str">
            <v>Lihat lampiran.</v>
          </cell>
        </row>
        <row r="1299">
          <cell r="B1299" t="str">
            <v xml:space="preserve"> URAIAN ANALISA HARGA SATUAN</v>
          </cell>
        </row>
        <row r="1300">
          <cell r="B1300" t="str">
            <v>ITEM PEMBAYARAN NO.</v>
          </cell>
          <cell r="E1300" t="str">
            <v>:  3.2 (2)</v>
          </cell>
        </row>
        <row r="1301">
          <cell r="B1301" t="str">
            <v>JENIS PEKERJAAN</v>
          </cell>
          <cell r="E1301" t="str">
            <v>:  TIMBUNAN PILIHAN</v>
          </cell>
        </row>
        <row r="1302">
          <cell r="B1302" t="str">
            <v>SATUAN PEMBAYARAN</v>
          </cell>
          <cell r="E1302" t="str">
            <v>:  M3</v>
          </cell>
        </row>
        <row r="1304">
          <cell r="B1304" t="str">
            <v>NO.</v>
          </cell>
          <cell r="D1304" t="str">
            <v>U R A I A N</v>
          </cell>
          <cell r="I1304" t="str">
            <v>KODE</v>
          </cell>
          <cell r="J1304" t="str">
            <v>KOEF.</v>
          </cell>
          <cell r="K1304" t="str">
            <v>SATUAN</v>
          </cell>
          <cell r="L1304" t="str">
            <v>KETERANGAN</v>
          </cell>
        </row>
        <row r="1306">
          <cell r="B1306" t="str">
            <v>I.</v>
          </cell>
          <cell r="D1306" t="str">
            <v>ASUMSI</v>
          </cell>
        </row>
        <row r="1307">
          <cell r="B1307">
            <v>1</v>
          </cell>
          <cell r="D1307" t="str">
            <v>Pekerjaan dilakukan secara Mekanik</v>
          </cell>
        </row>
        <row r="1308">
          <cell r="B1308">
            <v>2</v>
          </cell>
          <cell r="D1308" t="str">
            <v>Lokasi pekerjaan sepanjang jalan</v>
          </cell>
        </row>
        <row r="1309">
          <cell r="B1309">
            <v>3</v>
          </cell>
          <cell r="D1309" t="str">
            <v>Kondisi Jalan   :  sedang / baik</v>
          </cell>
        </row>
        <row r="1310">
          <cell r="B1310">
            <v>4</v>
          </cell>
          <cell r="D1310" t="str">
            <v>Jam kerja efektif per-hari</v>
          </cell>
          <cell r="I1310" t="str">
            <v>Tk</v>
          </cell>
          <cell r="J1310">
            <v>7</v>
          </cell>
          <cell r="K1310" t="str">
            <v>Jam</v>
          </cell>
        </row>
        <row r="1311">
          <cell r="B1311">
            <v>5</v>
          </cell>
          <cell r="D1311" t="str">
            <v>Faktor pengembangan bahan</v>
          </cell>
          <cell r="I1311" t="str">
            <v>Fk</v>
          </cell>
          <cell r="J1311">
            <v>1.2</v>
          </cell>
          <cell r="K1311" t="str">
            <v>-</v>
          </cell>
        </row>
        <row r="1312">
          <cell r="B1312">
            <v>6</v>
          </cell>
          <cell r="D1312" t="str">
            <v>Tebal hamparan padat</v>
          </cell>
          <cell r="I1312" t="str">
            <v>t</v>
          </cell>
          <cell r="J1312">
            <v>0.2</v>
          </cell>
          <cell r="K1312" t="str">
            <v>M</v>
          </cell>
        </row>
        <row r="1314">
          <cell r="B1314" t="str">
            <v>II.</v>
          </cell>
          <cell r="D1314" t="str">
            <v>METHODE PELAKSANAAN</v>
          </cell>
        </row>
        <row r="1315">
          <cell r="B1315">
            <v>1</v>
          </cell>
          <cell r="D1315" t="str">
            <v>Excavator memuat ke dalam Dump Truck</v>
          </cell>
        </row>
        <row r="1316">
          <cell r="B1316">
            <v>2</v>
          </cell>
          <cell r="D1316" t="str">
            <v>Dump Truck mengangkut ke lapangan dengan jarak</v>
          </cell>
        </row>
        <row r="1317">
          <cell r="D1317" t="str">
            <v>quarry ke lapangan</v>
          </cell>
          <cell r="I1317" t="str">
            <v>L</v>
          </cell>
          <cell r="J1317">
            <v>30</v>
          </cell>
          <cell r="K1317" t="str">
            <v>Km</v>
          </cell>
        </row>
        <row r="1318">
          <cell r="B1318">
            <v>3</v>
          </cell>
          <cell r="D1318" t="str">
            <v>Material dihampar dengan menggunakan Motor Grader</v>
          </cell>
        </row>
        <row r="1319">
          <cell r="B1319">
            <v>4</v>
          </cell>
          <cell r="D1319" t="str">
            <v>Hamparan material disiram air dengan Water Tank Truck</v>
          </cell>
        </row>
        <row r="1320">
          <cell r="D1320" t="str">
            <v>(sebelum pelaksanaan pemadatan) dan dipadatkan</v>
          </cell>
        </row>
        <row r="1321">
          <cell r="D1321" t="str">
            <v>dengan menggunakan Vibratory Roller</v>
          </cell>
        </row>
        <row r="1322">
          <cell r="B1322">
            <v>5</v>
          </cell>
          <cell r="D1322" t="str">
            <v>Selama pemadatan sekelompok pekerja  akan</v>
          </cell>
        </row>
        <row r="1323">
          <cell r="D1323" t="str">
            <v>merapikan tepi hamparan dan level permukaan</v>
          </cell>
        </row>
        <row r="1324">
          <cell r="D1324" t="str">
            <v>dengan menggunakan alat bantu</v>
          </cell>
        </row>
        <row r="1326">
          <cell r="B1326" t="str">
            <v>III.</v>
          </cell>
          <cell r="D1326" t="str">
            <v>PEMAKAIAN BAHAN, ALAT DAN TENAGA</v>
          </cell>
        </row>
        <row r="1327">
          <cell r="B1327" t="str">
            <v xml:space="preserve">   1.</v>
          </cell>
          <cell r="D1327" t="str">
            <v>BAHAN</v>
          </cell>
        </row>
        <row r="1328">
          <cell r="B1328" t="str">
            <v>1.a.</v>
          </cell>
          <cell r="D1328" t="str">
            <v>Material Pilihan</v>
          </cell>
          <cell r="F1328" t="str">
            <v xml:space="preserve"> =  1 x  Fk</v>
          </cell>
          <cell r="I1328" t="str">
            <v>(M09)</v>
          </cell>
          <cell r="J1328">
            <v>1.2</v>
          </cell>
          <cell r="K1328" t="str">
            <v>M3</v>
          </cell>
        </row>
        <row r="1330">
          <cell r="B1330" t="str">
            <v xml:space="preserve">   2.</v>
          </cell>
          <cell r="D1330" t="str">
            <v>ALAT</v>
          </cell>
        </row>
        <row r="1331">
          <cell r="B1331" t="str">
            <v>2.a.</v>
          </cell>
          <cell r="D1331" t="str">
            <v>WHELL LOADER</v>
          </cell>
          <cell r="I1331" t="str">
            <v>(E15)</v>
          </cell>
        </row>
        <row r="1332">
          <cell r="D1332" t="str">
            <v>Kapasitas Bucket</v>
          </cell>
          <cell r="I1332" t="str">
            <v>V</v>
          </cell>
          <cell r="J1332">
            <v>2.5</v>
          </cell>
          <cell r="K1332" t="str">
            <v>M3</v>
          </cell>
        </row>
        <row r="1333">
          <cell r="D1333" t="str">
            <v>Faktor Bucket</v>
          </cell>
          <cell r="I1333" t="str">
            <v>Fb</v>
          </cell>
          <cell r="J1333">
            <v>0.9</v>
          </cell>
        </row>
        <row r="1334">
          <cell r="D1334" t="str">
            <v>Faktor efisiensi alat</v>
          </cell>
          <cell r="I1334" t="str">
            <v>Fa</v>
          </cell>
          <cell r="J1334">
            <v>0.8</v>
          </cell>
          <cell r="K1334" t="str">
            <v>-</v>
          </cell>
        </row>
        <row r="1335">
          <cell r="D1335" t="str">
            <v>Waktu Siklus</v>
          </cell>
          <cell r="I1335" t="str">
            <v>Ts1</v>
          </cell>
        </row>
        <row r="1336">
          <cell r="D1336" t="str">
            <v>- Muat</v>
          </cell>
          <cell r="I1336" t="str">
            <v>T1</v>
          </cell>
          <cell r="J1336">
            <v>1</v>
          </cell>
          <cell r="K1336" t="str">
            <v>menit</v>
          </cell>
        </row>
        <row r="1337">
          <cell r="D1337" t="str">
            <v>- Lain-lain</v>
          </cell>
          <cell r="I1337" t="str">
            <v>T2</v>
          </cell>
          <cell r="J1337">
            <v>0.5</v>
          </cell>
          <cell r="K1337" t="str">
            <v>menit</v>
          </cell>
        </row>
        <row r="1338">
          <cell r="I1338" t="str">
            <v>Ts1</v>
          </cell>
          <cell r="J1338">
            <v>1.5</v>
          </cell>
          <cell r="K1338" t="str">
            <v>menit</v>
          </cell>
        </row>
        <row r="1340">
          <cell r="D1340" t="str">
            <v>Kapasitas Prod. / Jam =</v>
          </cell>
          <cell r="F1340" t="str">
            <v>(V x Fb x Fa x 60)</v>
          </cell>
          <cell r="I1340" t="str">
            <v>Q1</v>
          </cell>
          <cell r="J1340">
            <v>60.000000000000007</v>
          </cell>
          <cell r="K1340" t="str">
            <v>M3</v>
          </cell>
        </row>
        <row r="1341">
          <cell r="F1341" t="str">
            <v>Fk x Ts1</v>
          </cell>
        </row>
        <row r="1343">
          <cell r="D1343" t="str">
            <v>Koefisien alat / M3</v>
          </cell>
          <cell r="F1343" t="str">
            <v xml:space="preserve"> =   1 : Q1</v>
          </cell>
          <cell r="I1343" t="str">
            <v>(E19)</v>
          </cell>
          <cell r="J1343">
            <v>1.6666666666666663E-2</v>
          </cell>
          <cell r="K1343" t="str">
            <v>Jam</v>
          </cell>
        </row>
        <row r="1345">
          <cell r="B1345" t="str">
            <v>2.b.</v>
          </cell>
          <cell r="D1345" t="str">
            <v>DUMP TRUCK</v>
          </cell>
          <cell r="I1345" t="str">
            <v>(E08)</v>
          </cell>
        </row>
        <row r="1346">
          <cell r="D1346" t="str">
            <v>Kapasitas Bak</v>
          </cell>
          <cell r="I1346" t="str">
            <v>V</v>
          </cell>
          <cell r="J1346">
            <v>8</v>
          </cell>
          <cell r="K1346" t="str">
            <v>M3</v>
          </cell>
        </row>
        <row r="1347">
          <cell r="D1347" t="str">
            <v>Faktor Efesiensi Alat</v>
          </cell>
          <cell r="I1347" t="str">
            <v>Fa</v>
          </cell>
          <cell r="J1347">
            <v>0.8</v>
          </cell>
          <cell r="K1347" t="str">
            <v>-</v>
          </cell>
        </row>
        <row r="1348">
          <cell r="D1348" t="str">
            <v>Kecepatan rata-rata bermuatan</v>
          </cell>
          <cell r="I1348" t="str">
            <v>v1</v>
          </cell>
          <cell r="J1348">
            <v>45</v>
          </cell>
          <cell r="K1348" t="str">
            <v>Km/jam</v>
          </cell>
        </row>
        <row r="1349">
          <cell r="D1349" t="str">
            <v>Kecepatan rata-rata Kosong</v>
          </cell>
          <cell r="I1349" t="str">
            <v>v2</v>
          </cell>
          <cell r="J1349">
            <v>60</v>
          </cell>
          <cell r="K1349" t="str">
            <v>Km/jam</v>
          </cell>
        </row>
        <row r="1350">
          <cell r="D1350" t="str">
            <v>Waktu Wiklus</v>
          </cell>
          <cell r="I1350" t="str">
            <v>Ts2</v>
          </cell>
        </row>
        <row r="1351">
          <cell r="D1351" t="str">
            <v>- Waktu tempuh isi</v>
          </cell>
          <cell r="F1351" t="str">
            <v>= (L : V1) x 60</v>
          </cell>
          <cell r="I1351" t="str">
            <v>T1</v>
          </cell>
          <cell r="J1351">
            <v>40</v>
          </cell>
          <cell r="K1351" t="str">
            <v>Menit</v>
          </cell>
        </row>
        <row r="1352">
          <cell r="D1352" t="str">
            <v>- Waktu tempuh Kosong</v>
          </cell>
          <cell r="F1352" t="str">
            <v>= (L : V2) x 60</v>
          </cell>
          <cell r="I1352" t="str">
            <v>T2</v>
          </cell>
          <cell r="J1352">
            <v>30</v>
          </cell>
          <cell r="K1352" t="str">
            <v>Menit</v>
          </cell>
        </row>
        <row r="1353">
          <cell r="D1353" t="str">
            <v>- Lain-lain</v>
          </cell>
          <cell r="I1353" t="str">
            <v>T3</v>
          </cell>
          <cell r="J1353">
            <v>1</v>
          </cell>
          <cell r="K1353" t="str">
            <v>Menit</v>
          </cell>
        </row>
        <row r="1354">
          <cell r="I1354" t="str">
            <v>Ts2</v>
          </cell>
          <cell r="J1354">
            <v>71</v>
          </cell>
          <cell r="K1354" t="str">
            <v>Menit</v>
          </cell>
        </row>
        <row r="1356">
          <cell r="D1356" t="str">
            <v>Kapasitas Produksi / Jam</v>
          </cell>
          <cell r="G1356" t="str">
            <v>V x Fa x 60</v>
          </cell>
          <cell r="I1356" t="str">
            <v>Q2</v>
          </cell>
          <cell r="J1356">
            <v>4.507042253521127</v>
          </cell>
          <cell r="K1356" t="str">
            <v>M3</v>
          </cell>
        </row>
        <row r="1357">
          <cell r="G1357" t="str">
            <v>Fk x Ts2</v>
          </cell>
        </row>
        <row r="1359">
          <cell r="D1359" t="str">
            <v>Koefisien alat / M3</v>
          </cell>
          <cell r="E1359" t="str">
            <v>= 1 : Q2</v>
          </cell>
          <cell r="I1359" t="str">
            <v>(E08)</v>
          </cell>
          <cell r="J1359">
            <v>0.22187499999999999</v>
          </cell>
          <cell r="K1359" t="str">
            <v>Jam</v>
          </cell>
        </row>
        <row r="1366">
          <cell r="L1366" t="str">
            <v>Bersambung</v>
          </cell>
        </row>
        <row r="1367">
          <cell r="B1367" t="str">
            <v xml:space="preserve"> URAIAN ANALISA HARGA SATUAN</v>
          </cell>
        </row>
        <row r="1368">
          <cell r="B1368" t="str">
            <v>ITEM PEMBAYARAN NO.</v>
          </cell>
          <cell r="E1368" t="str">
            <v>:  3.2 (2)</v>
          </cell>
        </row>
        <row r="1369">
          <cell r="B1369" t="str">
            <v>JENIS PEKERJAAN</v>
          </cell>
          <cell r="E1369" t="str">
            <v>:  TIMBUNAN PILIHAN</v>
          </cell>
        </row>
        <row r="1370">
          <cell r="B1370" t="str">
            <v>SATUAN PEMBAYARAN</v>
          </cell>
          <cell r="E1370" t="str">
            <v>:  M3</v>
          </cell>
        </row>
        <row r="1372">
          <cell r="B1372" t="str">
            <v>NO.</v>
          </cell>
          <cell r="D1372" t="str">
            <v>U R A I A N</v>
          </cell>
          <cell r="I1372" t="str">
            <v>KODE</v>
          </cell>
          <cell r="J1372" t="str">
            <v>KOEF.</v>
          </cell>
          <cell r="K1372" t="str">
            <v>SATUAN</v>
          </cell>
          <cell r="L1372" t="str">
            <v>KETERANGAN</v>
          </cell>
        </row>
        <row r="1374">
          <cell r="B1374" t="str">
            <v>2.c.</v>
          </cell>
          <cell r="D1374" t="str">
            <v>MOTOR GRADER</v>
          </cell>
        </row>
        <row r="1375">
          <cell r="D1375" t="str">
            <v>Panjang Hamparan</v>
          </cell>
          <cell r="I1375" t="str">
            <v>Lh</v>
          </cell>
          <cell r="J1375">
            <v>50</v>
          </cell>
          <cell r="K1375" t="str">
            <v>M</v>
          </cell>
        </row>
        <row r="1376">
          <cell r="D1376" t="str">
            <v>Lebar Efektif Kerja Blade</v>
          </cell>
          <cell r="I1376" t="str">
            <v>B</v>
          </cell>
          <cell r="J1376">
            <v>2.4</v>
          </cell>
          <cell r="K1376" t="str">
            <v>M</v>
          </cell>
        </row>
        <row r="1377">
          <cell r="D1377" t="str">
            <v>Faktor Efesiensi Alat</v>
          </cell>
          <cell r="I1377" t="str">
            <v>Fa</v>
          </cell>
          <cell r="J1377">
            <v>0.8</v>
          </cell>
          <cell r="K1377" t="str">
            <v>-</v>
          </cell>
        </row>
        <row r="1378">
          <cell r="D1378" t="str">
            <v>Kecepatan rata-rata alat</v>
          </cell>
          <cell r="I1378" t="str">
            <v>V</v>
          </cell>
          <cell r="J1378">
            <v>4</v>
          </cell>
          <cell r="K1378" t="str">
            <v>Km/jam</v>
          </cell>
        </row>
        <row r="1379">
          <cell r="D1379" t="str">
            <v>Jumlah Lintasan</v>
          </cell>
          <cell r="I1379" t="str">
            <v>n</v>
          </cell>
          <cell r="J1379">
            <v>6</v>
          </cell>
          <cell r="K1379" t="str">
            <v>Lintasan</v>
          </cell>
        </row>
        <row r="1380">
          <cell r="D1380" t="str">
            <v>Waktu Wiklus</v>
          </cell>
          <cell r="I1380" t="str">
            <v>Ts3</v>
          </cell>
        </row>
        <row r="1381">
          <cell r="D1381" t="str">
            <v>- Perataan 1 x Lintasan</v>
          </cell>
          <cell r="F1381" t="str">
            <v>= Lh : (V x 1000) x 60</v>
          </cell>
          <cell r="I1381" t="str">
            <v>T1</v>
          </cell>
          <cell r="J1381">
            <v>0.5</v>
          </cell>
          <cell r="K1381" t="str">
            <v>Menit</v>
          </cell>
        </row>
        <row r="1382">
          <cell r="D1382" t="str">
            <v>- Lain-lain</v>
          </cell>
          <cell r="I1382" t="str">
            <v>T2</v>
          </cell>
          <cell r="J1382">
            <v>0.5</v>
          </cell>
          <cell r="K1382" t="str">
            <v>Menit</v>
          </cell>
        </row>
        <row r="1383">
          <cell r="I1383" t="str">
            <v>Ts3</v>
          </cell>
          <cell r="J1383">
            <v>1</v>
          </cell>
          <cell r="K1383" t="str">
            <v>Menit</v>
          </cell>
        </row>
        <row r="1385">
          <cell r="D1385" t="str">
            <v>Kapasitas Produksi / Jam</v>
          </cell>
          <cell r="F1385" t="str">
            <v>Lh x b x t x Fa x 60</v>
          </cell>
          <cell r="I1385" t="str">
            <v>Q3</v>
          </cell>
          <cell r="J1385">
            <v>192.00000000000003</v>
          </cell>
          <cell r="K1385" t="str">
            <v>M3</v>
          </cell>
        </row>
        <row r="1386">
          <cell r="F1386" t="str">
            <v>n x Ts3</v>
          </cell>
        </row>
        <row r="1388">
          <cell r="D1388" t="str">
            <v>Koefisien alat / M3</v>
          </cell>
          <cell r="E1388" t="str">
            <v>= 1 : Q3</v>
          </cell>
          <cell r="J1388">
            <v>5.2083333333333322E-3</v>
          </cell>
          <cell r="K1388" t="str">
            <v>Jam</v>
          </cell>
        </row>
        <row r="1390">
          <cell r="B1390" t="str">
            <v>2.d.</v>
          </cell>
          <cell r="D1390" t="str">
            <v>VIBRATORY ROLLER</v>
          </cell>
          <cell r="I1390" t="str">
            <v>(E19)</v>
          </cell>
        </row>
        <row r="1391">
          <cell r="D1391" t="str">
            <v>Kecepatan rata-rata alat</v>
          </cell>
          <cell r="I1391" t="str">
            <v>V</v>
          </cell>
          <cell r="J1391">
            <v>4</v>
          </cell>
          <cell r="K1391" t="str">
            <v>Km/jam</v>
          </cell>
        </row>
        <row r="1392">
          <cell r="D1392" t="str">
            <v>Lebar Efektif Pemadatan</v>
          </cell>
          <cell r="I1392" t="str">
            <v>b</v>
          </cell>
          <cell r="J1392">
            <v>1.2</v>
          </cell>
          <cell r="K1392" t="str">
            <v>M</v>
          </cell>
        </row>
        <row r="1393">
          <cell r="D1393" t="str">
            <v>Jumlah Lintasan</v>
          </cell>
          <cell r="I1393" t="str">
            <v>n</v>
          </cell>
          <cell r="J1393">
            <v>6</v>
          </cell>
          <cell r="K1393" t="str">
            <v>Lintasan</v>
          </cell>
        </row>
        <row r="1394">
          <cell r="D1394" t="str">
            <v>Faktor Efesiensi Alat</v>
          </cell>
          <cell r="I1394" t="str">
            <v>Fa</v>
          </cell>
          <cell r="J1394">
            <v>0.8</v>
          </cell>
          <cell r="K1394" t="str">
            <v>-</v>
          </cell>
        </row>
        <row r="1396">
          <cell r="D1396" t="str">
            <v>Kapasitas Produksi/Jam</v>
          </cell>
          <cell r="F1396" t="str">
            <v>(Vx1000) x b x t x Fa</v>
          </cell>
          <cell r="I1396" t="str">
            <v>Q4</v>
          </cell>
          <cell r="J1396">
            <v>128</v>
          </cell>
          <cell r="K1396" t="str">
            <v>M3</v>
          </cell>
        </row>
        <row r="1397">
          <cell r="F1397" t="str">
            <v>n</v>
          </cell>
        </row>
        <row r="1399">
          <cell r="D1399" t="str">
            <v>Koefisien alat / M3</v>
          </cell>
          <cell r="E1399" t="str">
            <v>= 1 : Q4</v>
          </cell>
          <cell r="I1399" t="str">
            <v>(E138)</v>
          </cell>
          <cell r="J1399">
            <v>7.8125E-3</v>
          </cell>
          <cell r="K1399" t="str">
            <v>Jam</v>
          </cell>
        </row>
        <row r="1402">
          <cell r="B1402" t="str">
            <v>2.e.</v>
          </cell>
          <cell r="D1402" t="str">
            <v>WATER TANK TRUCK</v>
          </cell>
          <cell r="I1402" t="str">
            <v>(E23)</v>
          </cell>
        </row>
        <row r="1403">
          <cell r="D1403" t="str">
            <v>Volume tangki air</v>
          </cell>
          <cell r="I1403" t="str">
            <v>V</v>
          </cell>
          <cell r="J1403">
            <v>4</v>
          </cell>
          <cell r="K1403" t="str">
            <v>M3</v>
          </cell>
        </row>
        <row r="1404">
          <cell r="D1404" t="str">
            <v>Kebutuhan air / M3 material padat</v>
          </cell>
          <cell r="I1404" t="str">
            <v>Wc</v>
          </cell>
          <cell r="J1404">
            <v>7.0000000000000007E-2</v>
          </cell>
          <cell r="K1404" t="str">
            <v>M3</v>
          </cell>
        </row>
        <row r="1405">
          <cell r="D1405" t="str">
            <v>Pengisian Tangki / jam</v>
          </cell>
          <cell r="I1405" t="str">
            <v>n</v>
          </cell>
          <cell r="J1405">
            <v>1</v>
          </cell>
          <cell r="K1405" t="str">
            <v>Kali</v>
          </cell>
        </row>
        <row r="1406">
          <cell r="D1406" t="str">
            <v>Faktor efesiensi alat</v>
          </cell>
          <cell r="I1406" t="str">
            <v>Fa</v>
          </cell>
          <cell r="J1406">
            <v>0.8</v>
          </cell>
          <cell r="K1406" t="str">
            <v>-</v>
          </cell>
          <cell r="L1406" t="str">
            <v>Baik</v>
          </cell>
        </row>
        <row r="1408">
          <cell r="D1408" t="str">
            <v>Kapasitas Produksi / Jam   =</v>
          </cell>
          <cell r="G1408" t="str">
            <v>V x n x Fa</v>
          </cell>
          <cell r="I1408" t="str">
            <v>Q5</v>
          </cell>
          <cell r="J1408">
            <v>45.714285714285715</v>
          </cell>
          <cell r="K1408" t="str">
            <v>M3</v>
          </cell>
        </row>
        <row r="1409">
          <cell r="G1409" t="str">
            <v>Wc</v>
          </cell>
        </row>
        <row r="1411">
          <cell r="D1411" t="str">
            <v>Koefisien Alat / M3</v>
          </cell>
          <cell r="F1411" t="str">
            <v xml:space="preserve"> =  1  :  Q5</v>
          </cell>
          <cell r="I1411" t="str">
            <v>(E23)</v>
          </cell>
          <cell r="J1411">
            <v>2.1874999999999999E-2</v>
          </cell>
          <cell r="K1411" t="str">
            <v>Jam</v>
          </cell>
        </row>
        <row r="1413">
          <cell r="B1413" t="str">
            <v>2.f.</v>
          </cell>
          <cell r="D1413" t="str">
            <v>ALAT  BANTU</v>
          </cell>
        </row>
        <row r="1414">
          <cell r="D1414" t="str">
            <v>Diperlukan alat-alat bantu kecil</v>
          </cell>
          <cell r="L1414" t="str">
            <v>Lump Sump</v>
          </cell>
        </row>
        <row r="1415">
          <cell r="D1415" t="str">
            <v>- Sekop    =         3   buah</v>
          </cell>
        </row>
        <row r="1417">
          <cell r="B1417" t="str">
            <v xml:space="preserve">   3.</v>
          </cell>
          <cell r="D1417" t="str">
            <v>TENAGA</v>
          </cell>
        </row>
        <row r="1418">
          <cell r="D1418" t="str">
            <v>Produksi menentukan : Whell Loader</v>
          </cell>
          <cell r="I1418" t="str">
            <v>Q1</v>
          </cell>
          <cell r="J1418">
            <v>60.000000000000007</v>
          </cell>
          <cell r="K1418" t="str">
            <v>M3/Jam</v>
          </cell>
        </row>
        <row r="1419">
          <cell r="D1419" t="str">
            <v>Produksi Galian / hari  =  Tk x Q1</v>
          </cell>
          <cell r="I1419" t="str">
            <v>Qt</v>
          </cell>
          <cell r="J1419">
            <v>420.00000000000006</v>
          </cell>
          <cell r="K1419" t="str">
            <v>M3</v>
          </cell>
        </row>
        <row r="1420">
          <cell r="D1420" t="str">
            <v>Kebutuhan tenaga :</v>
          </cell>
        </row>
        <row r="1421">
          <cell r="E1421" t="str">
            <v>-</v>
          </cell>
          <cell r="F1421" t="str">
            <v>Pekerja</v>
          </cell>
          <cell r="I1421" t="str">
            <v>P</v>
          </cell>
          <cell r="J1421">
            <v>3</v>
          </cell>
          <cell r="K1421" t="str">
            <v>orang</v>
          </cell>
        </row>
        <row r="1422">
          <cell r="E1422" t="str">
            <v>-</v>
          </cell>
          <cell r="F1422" t="str">
            <v>Mandor</v>
          </cell>
          <cell r="I1422" t="str">
            <v>M</v>
          </cell>
          <cell r="J1422">
            <v>1</v>
          </cell>
          <cell r="K1422" t="str">
            <v>orang</v>
          </cell>
        </row>
        <row r="1424">
          <cell r="D1424" t="str">
            <v>Koefisien tenaga / M3   :</v>
          </cell>
        </row>
        <row r="1425">
          <cell r="E1425" t="str">
            <v>-</v>
          </cell>
          <cell r="F1425" t="str">
            <v>Pekerja</v>
          </cell>
          <cell r="G1425" t="str">
            <v>= (Tk x P) : Qt</v>
          </cell>
          <cell r="I1425" t="str">
            <v>(L01)</v>
          </cell>
          <cell r="J1425">
            <v>4.9999999999999996E-2</v>
          </cell>
          <cell r="K1425" t="str">
            <v>Jam</v>
          </cell>
        </row>
        <row r="1426">
          <cell r="E1426" t="str">
            <v>-</v>
          </cell>
          <cell r="F1426" t="str">
            <v>Mandor</v>
          </cell>
          <cell r="G1426" t="str">
            <v>= (Tk x M) : Qt</v>
          </cell>
          <cell r="I1426" t="str">
            <v>(L02)</v>
          </cell>
          <cell r="J1426">
            <v>1.6666666666666663E-2</v>
          </cell>
          <cell r="K1426" t="str">
            <v>Jam</v>
          </cell>
        </row>
        <row r="1428">
          <cell r="B1428" t="str">
            <v>4.</v>
          </cell>
          <cell r="D1428" t="str">
            <v>HARGA DASAR SATUAN UPAH, BAHAN DAN ALAT</v>
          </cell>
        </row>
        <row r="1429">
          <cell r="D1429" t="str">
            <v>Lihat lampiran.</v>
          </cell>
        </row>
        <row r="1435">
          <cell r="B1435" t="str">
            <v xml:space="preserve"> URAIAN ANALISA HARGA SATUAN</v>
          </cell>
        </row>
        <row r="1436">
          <cell r="B1436" t="str">
            <v>ITEM PEMBAYARAN NO.</v>
          </cell>
          <cell r="E1436" t="str">
            <v>:  3.2 (3)</v>
          </cell>
        </row>
        <row r="1437">
          <cell r="B1437" t="str">
            <v>JENIS PEKERJAAN</v>
          </cell>
          <cell r="E1437" t="str">
            <v>:  Timbunan Pilihan di atas Tanah Rawa</v>
          </cell>
        </row>
        <row r="1438">
          <cell r="B1438" t="str">
            <v>SATUAN PEMBAYARAN</v>
          </cell>
          <cell r="E1438" t="str">
            <v>:  M3</v>
          </cell>
        </row>
        <row r="1440">
          <cell r="B1440" t="str">
            <v>NO.</v>
          </cell>
          <cell r="D1440" t="str">
            <v>U R A I A N</v>
          </cell>
          <cell r="I1440" t="str">
            <v>KODE</v>
          </cell>
          <cell r="J1440" t="str">
            <v>KOEF.</v>
          </cell>
          <cell r="K1440" t="str">
            <v>SATUAN</v>
          </cell>
          <cell r="L1440" t="str">
            <v>KETERANGAN</v>
          </cell>
        </row>
        <row r="1442">
          <cell r="B1442" t="str">
            <v>I.</v>
          </cell>
          <cell r="D1442" t="str">
            <v>ASUMSI</v>
          </cell>
        </row>
        <row r="1443">
          <cell r="B1443">
            <v>1</v>
          </cell>
          <cell r="D1443" t="str">
            <v>Pekerjaan dilakukan secara mekanis</v>
          </cell>
        </row>
        <row r="1444">
          <cell r="B1444">
            <v>2</v>
          </cell>
          <cell r="D1444" t="str">
            <v>Lokasi pekerjaan : dikerjakan di atas tanah rawa</v>
          </cell>
        </row>
        <row r="1445">
          <cell r="B1445">
            <v>3</v>
          </cell>
          <cell r="D1445" t="str">
            <v>Kondisi Jalan       :  sedang</v>
          </cell>
        </row>
        <row r="1446">
          <cell r="B1446">
            <v>4</v>
          </cell>
          <cell r="D1446" t="str">
            <v>Jam kerja efektif per-hari</v>
          </cell>
          <cell r="I1446" t="str">
            <v>Tk</v>
          </cell>
          <cell r="J1446">
            <v>7</v>
          </cell>
          <cell r="K1446" t="str">
            <v>Jam</v>
          </cell>
        </row>
        <row r="1447">
          <cell r="B1447">
            <v>5</v>
          </cell>
          <cell r="D1447" t="str">
            <v>Faktor pengembangan bahan</v>
          </cell>
          <cell r="I1447" t="str">
            <v>Fk</v>
          </cell>
          <cell r="J1447">
            <v>1.2</v>
          </cell>
          <cell r="K1447" t="str">
            <v>-</v>
          </cell>
        </row>
        <row r="1450">
          <cell r="B1450" t="str">
            <v>II.</v>
          </cell>
          <cell r="D1450" t="str">
            <v>URUTAN KERJA</v>
          </cell>
        </row>
        <row r="1452">
          <cell r="B1452">
            <v>1</v>
          </cell>
          <cell r="D1452" t="str">
            <v>Whell Loader memuat ke dalam Dump Truck</v>
          </cell>
        </row>
        <row r="1453">
          <cell r="B1453">
            <v>2</v>
          </cell>
          <cell r="D1453" t="str">
            <v>Dump Truck mengangkut material pilihan</v>
          </cell>
        </row>
        <row r="1454">
          <cell r="D1454" t="str">
            <v>ke lapangan dimana : jarak quari ke lapangan</v>
          </cell>
          <cell r="I1454" t="str">
            <v>L</v>
          </cell>
          <cell r="J1454">
            <v>30</v>
          </cell>
          <cell r="K1454" t="str">
            <v>Km</v>
          </cell>
        </row>
        <row r="1455">
          <cell r="B1455">
            <v>3</v>
          </cell>
          <cell r="D1455" t="str">
            <v>Dump Truck menuang material pilihan di lokasi pekerjaan rawa</v>
          </cell>
        </row>
        <row r="1456">
          <cell r="D1456" t="str">
            <v>yang telah ditentukan mulai dari pinggir rawa sampai dengan</v>
          </cell>
        </row>
        <row r="1457">
          <cell r="D1457" t="str">
            <v>permukaan timbunan pada elevasi (permukaan) air rawa.</v>
          </cell>
        </row>
        <row r="1458">
          <cell r="B1458">
            <v>4</v>
          </cell>
          <cell r="D1458" t="str">
            <v xml:space="preserve">Setelah dituang/dihampar dari Dump Truck Excavator memadatkan </v>
          </cell>
        </row>
        <row r="1459">
          <cell r="D1459" t="str">
            <v xml:space="preserve">dan sekelompok pekerja  akan merapikan tepi hamparan dan </v>
          </cell>
        </row>
        <row r="1460">
          <cell r="D1460" t="str">
            <v>level permukaan dengan menggunakan alat bantu</v>
          </cell>
        </row>
        <row r="1462">
          <cell r="B1462" t="str">
            <v>III.</v>
          </cell>
          <cell r="D1462" t="str">
            <v>PEMAKAIAN BAHAN, ALAT DAN TENAGA</v>
          </cell>
        </row>
        <row r="1463">
          <cell r="B1463" t="str">
            <v xml:space="preserve">   1.</v>
          </cell>
          <cell r="D1463" t="str">
            <v>BAHAN</v>
          </cell>
        </row>
        <row r="1464">
          <cell r="B1464" t="str">
            <v>1.a.</v>
          </cell>
          <cell r="D1464" t="str">
            <v>Bahan timbunan pilihan</v>
          </cell>
          <cell r="J1464">
            <v>1</v>
          </cell>
          <cell r="K1464" t="str">
            <v>M3</v>
          </cell>
        </row>
        <row r="1466">
          <cell r="B1466" t="str">
            <v xml:space="preserve">   2.</v>
          </cell>
          <cell r="D1466" t="str">
            <v>ALAT</v>
          </cell>
        </row>
        <row r="1468">
          <cell r="B1468" t="str">
            <v xml:space="preserve">   2.a.</v>
          </cell>
          <cell r="D1468" t="str">
            <v>DUMP TRUCK</v>
          </cell>
        </row>
        <row r="1469">
          <cell r="D1469" t="str">
            <v>Kapasitas bak</v>
          </cell>
          <cell r="I1469" t="str">
            <v>V</v>
          </cell>
          <cell r="J1469">
            <v>4</v>
          </cell>
          <cell r="K1469" t="str">
            <v>M3</v>
          </cell>
        </row>
        <row r="1470">
          <cell r="D1470" t="str">
            <v>Faktor  efisiensi alat</v>
          </cell>
          <cell r="I1470" t="str">
            <v>Fa</v>
          </cell>
          <cell r="J1470">
            <v>0.8</v>
          </cell>
          <cell r="K1470" t="str">
            <v>-</v>
          </cell>
        </row>
        <row r="1471">
          <cell r="D1471" t="str">
            <v>Kecepatan rata-rata bermuatan</v>
          </cell>
          <cell r="I1471" t="str">
            <v>v1</v>
          </cell>
          <cell r="J1471">
            <v>45</v>
          </cell>
          <cell r="K1471" t="str">
            <v>Km/jam</v>
          </cell>
        </row>
        <row r="1472">
          <cell r="D1472" t="str">
            <v>Kecepatan rata-rata kosong</v>
          </cell>
          <cell r="I1472" t="str">
            <v>v2</v>
          </cell>
          <cell r="J1472">
            <v>60</v>
          </cell>
          <cell r="K1472" t="str">
            <v>Km/jam</v>
          </cell>
        </row>
        <row r="1473">
          <cell r="D1473" t="str">
            <v>Waktusiklus :</v>
          </cell>
          <cell r="I1473" t="str">
            <v>Ts2</v>
          </cell>
        </row>
        <row r="1474">
          <cell r="D1474" t="str">
            <v>-  Waktu tempuh isi   = (L : v1) x 60</v>
          </cell>
          <cell r="I1474" t="str">
            <v>T1</v>
          </cell>
          <cell r="J1474">
            <v>40</v>
          </cell>
          <cell r="K1474" t="str">
            <v>menit</v>
          </cell>
        </row>
        <row r="1475">
          <cell r="D1475" t="str">
            <v>-  Waktu tempuh kosong   = (L : v2) x 60</v>
          </cell>
          <cell r="I1475" t="str">
            <v>T2</v>
          </cell>
          <cell r="J1475">
            <v>30</v>
          </cell>
          <cell r="K1475" t="str">
            <v>menit</v>
          </cell>
        </row>
        <row r="1476">
          <cell r="D1476" t="str">
            <v>- Lain-lain</v>
          </cell>
          <cell r="I1476" t="str">
            <v>T3</v>
          </cell>
          <cell r="J1476">
            <v>1</v>
          </cell>
          <cell r="K1476" t="str">
            <v>menit</v>
          </cell>
        </row>
        <row r="1477">
          <cell r="I1477" t="str">
            <v>Ts2</v>
          </cell>
          <cell r="J1477">
            <v>71</v>
          </cell>
          <cell r="K1477" t="str">
            <v>menit</v>
          </cell>
        </row>
        <row r="1479">
          <cell r="D1479" t="str">
            <v>Kapasitas Produksi / Jam   =</v>
          </cell>
          <cell r="F1479" t="str">
            <v>V x Fa x 60</v>
          </cell>
          <cell r="I1479" t="str">
            <v>Q1</v>
          </cell>
          <cell r="J1479">
            <v>2.2535211267605635</v>
          </cell>
          <cell r="K1479" t="str">
            <v>M3/Jam</v>
          </cell>
        </row>
        <row r="1480">
          <cell r="F1480" t="str">
            <v>Fk x Ts2</v>
          </cell>
        </row>
        <row r="1482">
          <cell r="D1482" t="str">
            <v>Koefisien Alat / M3</v>
          </cell>
          <cell r="E1482" t="str">
            <v xml:space="preserve">   =  1  :  Q1</v>
          </cell>
          <cell r="J1482">
            <v>0.44374999999999998</v>
          </cell>
          <cell r="K1482" t="str">
            <v>Jam</v>
          </cell>
        </row>
        <row r="1485">
          <cell r="B1485" t="str">
            <v xml:space="preserve">   2.b.</v>
          </cell>
          <cell r="D1485" t="str">
            <v>EXCAVATOR</v>
          </cell>
          <cell r="I1485" t="str">
            <v>(E10)</v>
          </cell>
        </row>
        <row r="1486">
          <cell r="D1486" t="str">
            <v>Kapasitas Bucket</v>
          </cell>
          <cell r="I1486" t="str">
            <v>V</v>
          </cell>
          <cell r="J1486">
            <v>0.5</v>
          </cell>
          <cell r="K1486" t="str">
            <v>M3</v>
          </cell>
        </row>
        <row r="1487">
          <cell r="D1487" t="str">
            <v>Faktor Bucket</v>
          </cell>
          <cell r="I1487" t="str">
            <v>Fb</v>
          </cell>
          <cell r="J1487">
            <v>0.9</v>
          </cell>
          <cell r="K1487" t="str">
            <v>-</v>
          </cell>
        </row>
        <row r="1488">
          <cell r="D1488" t="str">
            <v>Faktor  Efisiensi alat</v>
          </cell>
          <cell r="I1488" t="str">
            <v>Fa</v>
          </cell>
          <cell r="J1488">
            <v>0.8</v>
          </cell>
          <cell r="K1488" t="str">
            <v>-</v>
          </cell>
        </row>
        <row r="1489">
          <cell r="D1489" t="str">
            <v>Faktor kedalaman</v>
          </cell>
          <cell r="I1489" t="str">
            <v>Fd</v>
          </cell>
          <cell r="J1489">
            <v>0.8</v>
          </cell>
          <cell r="K1489" t="str">
            <v>-</v>
          </cell>
        </row>
        <row r="1490">
          <cell r="D1490" t="str">
            <v>Berat isi material</v>
          </cell>
          <cell r="I1490" t="str">
            <v>Bim</v>
          </cell>
          <cell r="J1490">
            <v>0.85</v>
          </cell>
          <cell r="K1490" t="str">
            <v>-</v>
          </cell>
        </row>
        <row r="1491">
          <cell r="D1491" t="str">
            <v>Waktu siklus</v>
          </cell>
          <cell r="I1491" t="str">
            <v>Ts1</v>
          </cell>
          <cell r="K1491" t="str">
            <v>menit</v>
          </cell>
        </row>
        <row r="1492">
          <cell r="D1492" t="str">
            <v>- Menggali / memuat</v>
          </cell>
          <cell r="I1492" t="str">
            <v>T1</v>
          </cell>
          <cell r="J1492">
            <v>0.4</v>
          </cell>
          <cell r="K1492" t="str">
            <v>menit</v>
          </cell>
        </row>
        <row r="1493">
          <cell r="D1493" t="str">
            <v>- Lain-lain</v>
          </cell>
          <cell r="I1493" t="str">
            <v>T2</v>
          </cell>
          <cell r="J1493">
            <v>0.3</v>
          </cell>
          <cell r="K1493" t="str">
            <v>menit</v>
          </cell>
        </row>
        <row r="1494">
          <cell r="I1494" t="str">
            <v>Ts1</v>
          </cell>
          <cell r="J1494">
            <v>0.7</v>
          </cell>
          <cell r="K1494" t="str">
            <v>menit</v>
          </cell>
        </row>
        <row r="1496">
          <cell r="D1496" t="str">
            <v>Kap. Prod. / jam =</v>
          </cell>
          <cell r="F1496" t="str">
            <v>V  x Fb x Fa x Fd x Bim x 60</v>
          </cell>
          <cell r="I1496" t="str">
            <v>Q2</v>
          </cell>
          <cell r="J1496">
            <v>17.485714285714288</v>
          </cell>
          <cell r="K1496" t="str">
            <v>M3/Jam</v>
          </cell>
        </row>
        <row r="1497">
          <cell r="F1497" t="str">
            <v>Ts1xFk</v>
          </cell>
          <cell r="G1497" t="str">
            <v/>
          </cell>
        </row>
        <row r="1499">
          <cell r="D1499" t="str">
            <v>Koefisien Alat / M3</v>
          </cell>
          <cell r="F1499" t="str">
            <v xml:space="preserve"> =  1  :  Q1</v>
          </cell>
          <cell r="I1499" t="str">
            <v>(E10)</v>
          </cell>
          <cell r="J1499">
            <v>5.7189542483660122E-2</v>
          </cell>
          <cell r="K1499" t="str">
            <v>Jam</v>
          </cell>
        </row>
        <row r="1504">
          <cell r="L1504" t="str">
            <v>Bersambung</v>
          </cell>
        </row>
        <row r="1505">
          <cell r="B1505" t="str">
            <v xml:space="preserve"> URAIAN ANALISA HARGA SATUAN</v>
          </cell>
        </row>
        <row r="1506">
          <cell r="B1506" t="str">
            <v>ITEM PEMBAYARAN NO.</v>
          </cell>
          <cell r="E1506" t="str">
            <v>:  3.2 (3)</v>
          </cell>
        </row>
        <row r="1507">
          <cell r="B1507" t="str">
            <v>JENIS PEKERJAAN</v>
          </cell>
          <cell r="E1507" t="str">
            <v>:  Timbunan Pilihan di atas Tanah Rawa</v>
          </cell>
        </row>
        <row r="1508">
          <cell r="B1508" t="str">
            <v>SATUAN PEMBAYARAN</v>
          </cell>
          <cell r="E1508" t="str">
            <v>:  M3</v>
          </cell>
        </row>
        <row r="1510">
          <cell r="B1510" t="str">
            <v>NO.</v>
          </cell>
          <cell r="D1510" t="str">
            <v>U R A I A N</v>
          </cell>
          <cell r="I1510" t="str">
            <v>KODE</v>
          </cell>
          <cell r="J1510" t="str">
            <v>KOEF.</v>
          </cell>
          <cell r="K1510" t="str">
            <v>SATUAN</v>
          </cell>
          <cell r="L1510" t="str">
            <v>KETERANGAN</v>
          </cell>
        </row>
        <row r="1512">
          <cell r="B1512" t="str">
            <v>2.c.</v>
          </cell>
          <cell r="D1512" t="str">
            <v>WHELL  LOADER</v>
          </cell>
        </row>
        <row r="1513">
          <cell r="D1513" t="str">
            <v>Kapasitas  Bucket</v>
          </cell>
          <cell r="I1513" t="str">
            <v>V</v>
          </cell>
          <cell r="J1513">
            <v>1.5</v>
          </cell>
          <cell r="K1513" t="str">
            <v>M3</v>
          </cell>
        </row>
        <row r="1514">
          <cell r="D1514" t="str">
            <v>Faktor Bucket</v>
          </cell>
          <cell r="I1514" t="str">
            <v>Fb</v>
          </cell>
          <cell r="J1514">
            <v>0.9</v>
          </cell>
          <cell r="K1514" t="str">
            <v>-</v>
          </cell>
        </row>
        <row r="1515">
          <cell r="D1515" t="str">
            <v>Faktor Efisiensi Alat</v>
          </cell>
          <cell r="I1515" t="str">
            <v>Fa</v>
          </cell>
          <cell r="J1515">
            <v>0.8</v>
          </cell>
          <cell r="K1515" t="str">
            <v>-</v>
          </cell>
        </row>
        <row r="1516">
          <cell r="D1516" t="str">
            <v>Waktu sklus</v>
          </cell>
          <cell r="I1516" t="str">
            <v>Ts1</v>
          </cell>
          <cell r="K1516" t="str">
            <v>menit</v>
          </cell>
        </row>
        <row r="1517">
          <cell r="D1517" t="str">
            <v>- Muat</v>
          </cell>
          <cell r="I1517" t="str">
            <v>T1</v>
          </cell>
          <cell r="J1517">
            <v>1</v>
          </cell>
          <cell r="K1517" t="str">
            <v>menit</v>
          </cell>
        </row>
        <row r="1518">
          <cell r="D1518" t="str">
            <v>- Lain-lain</v>
          </cell>
          <cell r="I1518" t="str">
            <v>T2</v>
          </cell>
          <cell r="J1518">
            <v>0.5</v>
          </cell>
          <cell r="K1518" t="str">
            <v>menit</v>
          </cell>
        </row>
        <row r="1519">
          <cell r="I1519" t="str">
            <v>Ts2</v>
          </cell>
          <cell r="J1519">
            <v>1.5</v>
          </cell>
          <cell r="K1519" t="str">
            <v>menit</v>
          </cell>
        </row>
        <row r="1521">
          <cell r="D1521" t="str">
            <v>Kapasitas Produksi / Jam =</v>
          </cell>
          <cell r="F1521" t="str">
            <v>V  x  Fb x Fa x 60</v>
          </cell>
          <cell r="I1521" t="str">
            <v>Q3</v>
          </cell>
          <cell r="J1521">
            <v>36.000000000000007</v>
          </cell>
          <cell r="K1521" t="str">
            <v>M3</v>
          </cell>
        </row>
        <row r="1522">
          <cell r="F1522" t="str">
            <v>Ts1 x Fk</v>
          </cell>
        </row>
        <row r="1524">
          <cell r="D1524" t="str">
            <v>Koefisienalat / M3</v>
          </cell>
          <cell r="E1524" t="str">
            <v xml:space="preserve"> =   1 : Q2</v>
          </cell>
          <cell r="J1524">
            <v>2.7777777777777773E-2</v>
          </cell>
          <cell r="K1524" t="str">
            <v>Jam</v>
          </cell>
        </row>
        <row r="1526">
          <cell r="B1526" t="str">
            <v>2.d.</v>
          </cell>
          <cell r="D1526" t="str">
            <v>ALAT  BANTU</v>
          </cell>
        </row>
        <row r="1527">
          <cell r="D1527" t="str">
            <v>Diperlukan alat-alat bantu kecil</v>
          </cell>
        </row>
        <row r="1528">
          <cell r="D1528" t="str">
            <v>- Sekop        =    2   buah</v>
          </cell>
        </row>
        <row r="1529">
          <cell r="D1529" t="str">
            <v>- Casngkul   =    2   buah</v>
          </cell>
        </row>
        <row r="1532">
          <cell r="B1532" t="str">
            <v xml:space="preserve">   3.</v>
          </cell>
          <cell r="D1532" t="str">
            <v>TENAGA</v>
          </cell>
        </row>
        <row r="1533">
          <cell r="D1533" t="str">
            <v>Produksi menentukan : Whell Loader</v>
          </cell>
          <cell r="I1533" t="str">
            <v>Q1</v>
          </cell>
          <cell r="J1533">
            <v>36.000000000000007</v>
          </cell>
          <cell r="K1533" t="str">
            <v>M3/Jam</v>
          </cell>
        </row>
        <row r="1534">
          <cell r="D1534" t="str">
            <v>Produksi Timbunan / hari  =  Tk x Q1</v>
          </cell>
          <cell r="I1534" t="str">
            <v>Qt</v>
          </cell>
          <cell r="J1534">
            <v>252.00000000000006</v>
          </cell>
          <cell r="K1534" t="str">
            <v>M3</v>
          </cell>
        </row>
        <row r="1535">
          <cell r="D1535" t="str">
            <v>Asumsi permukaan hamparan di permukaan rawa :</v>
          </cell>
        </row>
        <row r="1537">
          <cell r="D1537" t="str">
            <v>Kebutuhan tenaga :</v>
          </cell>
        </row>
        <row r="1538">
          <cell r="E1538" t="str">
            <v>- Pekerja</v>
          </cell>
          <cell r="I1538" t="str">
            <v>P</v>
          </cell>
          <cell r="J1538">
            <v>4</v>
          </cell>
          <cell r="K1538" t="str">
            <v>orang</v>
          </cell>
        </row>
        <row r="1539">
          <cell r="E1539" t="str">
            <v>- Mandor</v>
          </cell>
          <cell r="I1539" t="str">
            <v>M</v>
          </cell>
          <cell r="J1539">
            <v>1</v>
          </cell>
          <cell r="K1539" t="str">
            <v>orang</v>
          </cell>
        </row>
        <row r="1542">
          <cell r="D1542" t="str">
            <v>Koefisien tenaga / M3   :</v>
          </cell>
        </row>
        <row r="1543">
          <cell r="E1543" t="str">
            <v>- Pekerja</v>
          </cell>
          <cell r="F1543" t="str">
            <v>= (Tk x P) : Qt</v>
          </cell>
          <cell r="J1543">
            <v>0.11111111111111109</v>
          </cell>
          <cell r="K1543" t="str">
            <v>Jam</v>
          </cell>
        </row>
        <row r="1544">
          <cell r="E1544" t="str">
            <v>- Mandor</v>
          </cell>
          <cell r="F1544" t="str">
            <v>= (Tk x M) : Qt</v>
          </cell>
          <cell r="J1544">
            <v>2.7777777777777773E-2</v>
          </cell>
          <cell r="K1544" t="str">
            <v>Jam</v>
          </cell>
        </row>
        <row r="1547">
          <cell r="B1547" t="str">
            <v>4.</v>
          </cell>
          <cell r="D1547" t="str">
            <v>HARGA DASAR SATUAN UPAH, BAHAN DAN ALAT</v>
          </cell>
        </row>
        <row r="1548">
          <cell r="D1548" t="str">
            <v>Lihat lampiran.</v>
          </cell>
        </row>
        <row r="1563">
          <cell r="B1563" t="str">
            <v xml:space="preserve"> URAIAN ANALISA HARGA SATUAN</v>
          </cell>
        </row>
        <row r="1564">
          <cell r="B1564" t="str">
            <v>ITEM PEMBAYARAN NO.</v>
          </cell>
          <cell r="E1564" t="str">
            <v>:  3.3</v>
          </cell>
        </row>
        <row r="1565">
          <cell r="B1565" t="str">
            <v>JENIS PEKERJAAN</v>
          </cell>
          <cell r="E1565" t="str">
            <v>:  PENYIAPAN BADAN JALAN</v>
          </cell>
        </row>
        <row r="1566">
          <cell r="B1566" t="str">
            <v>SATUAN PEMBAYARAN</v>
          </cell>
          <cell r="E1566" t="str">
            <v>:  M2</v>
          </cell>
        </row>
        <row r="1568">
          <cell r="B1568" t="str">
            <v>NO.</v>
          </cell>
          <cell r="D1568" t="str">
            <v>U R A I A N</v>
          </cell>
          <cell r="I1568" t="str">
            <v>KODE</v>
          </cell>
          <cell r="J1568" t="str">
            <v>KOEF.</v>
          </cell>
          <cell r="K1568" t="str">
            <v>SATUAN</v>
          </cell>
          <cell r="L1568" t="str">
            <v>KETERANGAN</v>
          </cell>
        </row>
        <row r="1570">
          <cell r="B1570" t="str">
            <v>I.</v>
          </cell>
          <cell r="D1570" t="str">
            <v>ASUMSI</v>
          </cell>
        </row>
        <row r="1571">
          <cell r="B1571">
            <v>1</v>
          </cell>
          <cell r="D1571" t="str">
            <v>Pekerjaan dilaksanakan pada badan jalan yang sudah ada</v>
          </cell>
        </row>
        <row r="1572">
          <cell r="B1572">
            <v>2</v>
          </cell>
          <cell r="D1572" t="str">
            <v>Pekerjaan dilakukan secara mekanis</v>
          </cell>
        </row>
        <row r="1573">
          <cell r="B1573">
            <v>3</v>
          </cell>
          <cell r="D1573" t="str">
            <v>Lokasi pekerjaan : sepanjang jalan</v>
          </cell>
        </row>
        <row r="1574">
          <cell r="B1574">
            <v>4</v>
          </cell>
          <cell r="D1574" t="str">
            <v>Kondisi Jalan   : LPC dengan permukaan tidak rata</v>
          </cell>
        </row>
        <row r="1575">
          <cell r="B1575">
            <v>5</v>
          </cell>
          <cell r="D1575" t="str">
            <v>Jam kerja efektif per-hari</v>
          </cell>
          <cell r="I1575" t="str">
            <v>Tk</v>
          </cell>
          <cell r="J1575">
            <v>7</v>
          </cell>
          <cell r="K1575" t="str">
            <v>Jam</v>
          </cell>
        </row>
        <row r="1577">
          <cell r="B1577" t="str">
            <v>II.</v>
          </cell>
          <cell r="D1577" t="str">
            <v>METHODE PELAKSANAAN</v>
          </cell>
        </row>
        <row r="1578">
          <cell r="B1578">
            <v>1</v>
          </cell>
          <cell r="D1578" t="str">
            <v>Motor  Grader meratakan permukaan badan jalan (LPC)</v>
          </cell>
        </row>
        <row r="1579">
          <cell r="B1579">
            <v>2</v>
          </cell>
          <cell r="D1579" t="str">
            <v>Vibro Roller memadatkan permukaan yang telah</v>
          </cell>
        </row>
        <row r="1580">
          <cell r="D1580" t="str">
            <v>diratakan oleh Motor Grader</v>
          </cell>
        </row>
        <row r="1581">
          <cell r="B1581">
            <v>3</v>
          </cell>
          <cell r="D1581" t="str">
            <v>Sekelompok pekerja akan membantu meratakan badan</v>
          </cell>
        </row>
        <row r="1582">
          <cell r="D1582" t="str">
            <v>jalan dengan alat bantu</v>
          </cell>
        </row>
        <row r="1584">
          <cell r="B1584" t="str">
            <v>III.</v>
          </cell>
          <cell r="D1584" t="str">
            <v>PEMAKAIAN BAHAN, ALAT DAN TENAGA</v>
          </cell>
        </row>
        <row r="1585">
          <cell r="B1585" t="str">
            <v xml:space="preserve">   1.</v>
          </cell>
          <cell r="D1585" t="str">
            <v>BAHAN</v>
          </cell>
        </row>
        <row r="1586">
          <cell r="D1586" t="str">
            <v>Tidak diperlukan bahan / material</v>
          </cell>
        </row>
        <row r="1588">
          <cell r="B1588" t="str">
            <v xml:space="preserve">   2.</v>
          </cell>
          <cell r="D1588" t="str">
            <v>ALAT</v>
          </cell>
        </row>
        <row r="1589">
          <cell r="B1589" t="str">
            <v>2.a.</v>
          </cell>
          <cell r="D1589" t="str">
            <v>MOTOR GRADER</v>
          </cell>
          <cell r="I1589" t="str">
            <v>(E13)</v>
          </cell>
        </row>
        <row r="1590">
          <cell r="D1590" t="str">
            <v>Panjang operasi grader sekali jalan</v>
          </cell>
          <cell r="I1590" t="str">
            <v>Lh</v>
          </cell>
          <cell r="J1590">
            <v>50</v>
          </cell>
          <cell r="K1590" t="str">
            <v>M</v>
          </cell>
        </row>
        <row r="1591">
          <cell r="D1591" t="str">
            <v>Lebar Efektif kerja Blade</v>
          </cell>
          <cell r="I1591" t="str">
            <v>b</v>
          </cell>
          <cell r="J1591">
            <v>2.4</v>
          </cell>
          <cell r="K1591" t="str">
            <v>M</v>
          </cell>
        </row>
        <row r="1592">
          <cell r="D1592" t="str">
            <v>Faktor Efisiensi Alat</v>
          </cell>
          <cell r="I1592" t="str">
            <v>Fa</v>
          </cell>
          <cell r="J1592">
            <v>0.8</v>
          </cell>
          <cell r="K1592" t="str">
            <v>-</v>
          </cell>
        </row>
        <row r="1593">
          <cell r="D1593" t="str">
            <v>Kecepatan rata-rata alat</v>
          </cell>
          <cell r="I1593" t="str">
            <v>v</v>
          </cell>
          <cell r="J1593">
            <v>2</v>
          </cell>
          <cell r="K1593" t="str">
            <v>Km / Jam</v>
          </cell>
        </row>
        <row r="1594">
          <cell r="D1594" t="str">
            <v>Jumlah lintasan</v>
          </cell>
          <cell r="I1594" t="str">
            <v>n</v>
          </cell>
          <cell r="J1594">
            <v>6</v>
          </cell>
          <cell r="K1594" t="str">
            <v>lintasan</v>
          </cell>
        </row>
        <row r="1595">
          <cell r="D1595" t="str">
            <v>Waktu siklus</v>
          </cell>
          <cell r="I1595" t="str">
            <v>Ts1</v>
          </cell>
        </row>
        <row r="1596">
          <cell r="D1596" t="str">
            <v>- Perataan 1 kali lintasan    = Lh : (v x 1000) x 60</v>
          </cell>
          <cell r="I1596" t="str">
            <v>T1</v>
          </cell>
          <cell r="J1596">
            <v>1.5</v>
          </cell>
          <cell r="K1596" t="str">
            <v>menit</v>
          </cell>
        </row>
        <row r="1597">
          <cell r="D1597" t="str">
            <v>- Lain-lain</v>
          </cell>
          <cell r="I1597" t="str">
            <v>T2</v>
          </cell>
          <cell r="J1597">
            <v>1.5</v>
          </cell>
          <cell r="K1597" t="str">
            <v>menit</v>
          </cell>
        </row>
        <row r="1598">
          <cell r="I1598" t="str">
            <v>Ts1</v>
          </cell>
          <cell r="J1598">
            <v>3</v>
          </cell>
          <cell r="K1598" t="str">
            <v>menit</v>
          </cell>
        </row>
        <row r="1600">
          <cell r="D1600" t="str">
            <v>Kapasitas Produksi / Jam   =</v>
          </cell>
          <cell r="F1600" t="str">
            <v>Lh x b x Fa x 60</v>
          </cell>
          <cell r="I1600" t="str">
            <v>Q1</v>
          </cell>
          <cell r="J1600">
            <v>320</v>
          </cell>
          <cell r="K1600" t="str">
            <v>M2</v>
          </cell>
        </row>
        <row r="1601">
          <cell r="F1601" t="str">
            <v xml:space="preserve">      n x Ts</v>
          </cell>
        </row>
        <row r="1603">
          <cell r="D1603" t="str">
            <v>Koefisien Alat / m2</v>
          </cell>
          <cell r="F1603" t="str">
            <v xml:space="preserve"> =  1  :  Q1</v>
          </cell>
          <cell r="I1603" t="str">
            <v>(E13)</v>
          </cell>
          <cell r="J1603">
            <v>3.1250000000000002E-3</v>
          </cell>
          <cell r="K1603" t="str">
            <v>Jam</v>
          </cell>
        </row>
        <row r="1605">
          <cell r="B1605" t="str">
            <v>2.b.</v>
          </cell>
          <cell r="D1605" t="str">
            <v>VIBRATORY ROLLER</v>
          </cell>
          <cell r="I1605" t="str">
            <v>(E19)</v>
          </cell>
        </row>
        <row r="1606">
          <cell r="D1606" t="str">
            <v>Kecepatan rata-rata alat</v>
          </cell>
          <cell r="I1606" t="str">
            <v>v</v>
          </cell>
          <cell r="J1606">
            <v>4</v>
          </cell>
          <cell r="K1606" t="str">
            <v>Km / jam</v>
          </cell>
        </row>
        <row r="1607">
          <cell r="D1607" t="str">
            <v>Lebar efektif pemadatan</v>
          </cell>
          <cell r="I1607" t="str">
            <v>b</v>
          </cell>
          <cell r="J1607">
            <v>1.2</v>
          </cell>
          <cell r="K1607" t="str">
            <v>M</v>
          </cell>
        </row>
        <row r="1608">
          <cell r="D1608" t="str">
            <v>Jumlah lintasan</v>
          </cell>
          <cell r="I1608" t="str">
            <v>n</v>
          </cell>
          <cell r="J1608">
            <v>6</v>
          </cell>
          <cell r="K1608" t="str">
            <v>lintasan</v>
          </cell>
        </row>
        <row r="1609">
          <cell r="D1609" t="str">
            <v>Faktor efisiensi alat</v>
          </cell>
          <cell r="I1609" t="str">
            <v>Fa</v>
          </cell>
          <cell r="J1609">
            <v>0.8</v>
          </cell>
          <cell r="K1609" t="str">
            <v>-</v>
          </cell>
        </row>
        <row r="1611">
          <cell r="D1611" t="str">
            <v>Kapasitas Produksi / Jam   =</v>
          </cell>
          <cell r="F1611" t="str">
            <v>(v x 1000) x b x Fa</v>
          </cell>
          <cell r="I1611" t="str">
            <v>Q2</v>
          </cell>
          <cell r="J1611">
            <v>640</v>
          </cell>
          <cell r="K1611" t="str">
            <v>M2</v>
          </cell>
        </row>
        <row r="1612">
          <cell r="F1612" t="str">
            <v>n</v>
          </cell>
        </row>
        <row r="1614">
          <cell r="D1614" t="str">
            <v>Koefisien Alat / m2</v>
          </cell>
          <cell r="F1614" t="str">
            <v xml:space="preserve"> =  1  :  Q2</v>
          </cell>
          <cell r="I1614" t="str">
            <v>(E19)</v>
          </cell>
          <cell r="J1614">
            <v>1.5625000000000001E-3</v>
          </cell>
          <cell r="K1614" t="str">
            <v>Jam</v>
          </cell>
        </row>
        <row r="1616">
          <cell r="B1616" t="str">
            <v>2.c.</v>
          </cell>
          <cell r="D1616" t="str">
            <v>WATER TANK TRUCK</v>
          </cell>
          <cell r="I1616" t="str">
            <v>(E23)</v>
          </cell>
        </row>
        <row r="1617">
          <cell r="D1617" t="str">
            <v>Volume tangki air</v>
          </cell>
          <cell r="I1617" t="str">
            <v>V</v>
          </cell>
          <cell r="J1617">
            <v>4</v>
          </cell>
          <cell r="K1617" t="str">
            <v>M3</v>
          </cell>
        </row>
        <row r="1618">
          <cell r="D1618" t="str">
            <v>Kebutuhan air / M3 material padat</v>
          </cell>
          <cell r="I1618" t="str">
            <v>Wc</v>
          </cell>
          <cell r="J1618">
            <v>7.0000000000000007E-2</v>
          </cell>
          <cell r="K1618" t="str">
            <v>M3</v>
          </cell>
        </row>
        <row r="1619">
          <cell r="D1619" t="str">
            <v>Pengisian Tangki / jam</v>
          </cell>
          <cell r="I1619" t="str">
            <v>n</v>
          </cell>
          <cell r="J1619">
            <v>4</v>
          </cell>
          <cell r="K1619" t="str">
            <v>Kali</v>
          </cell>
        </row>
        <row r="1620">
          <cell r="D1620" t="str">
            <v>Faktor efesiensi alat</v>
          </cell>
          <cell r="I1620" t="str">
            <v>Fa</v>
          </cell>
          <cell r="J1620">
            <v>0.8</v>
          </cell>
          <cell r="K1620" t="str">
            <v>-</v>
          </cell>
          <cell r="L1620" t="str">
            <v>Baik</v>
          </cell>
        </row>
        <row r="1622">
          <cell r="D1622" t="str">
            <v>Kapasitas Produksi / Jam   =</v>
          </cell>
          <cell r="F1622" t="str">
            <v>V x n x Fa</v>
          </cell>
          <cell r="I1622" t="str">
            <v>Q3</v>
          </cell>
          <cell r="J1622">
            <v>182.85714285714286</v>
          </cell>
          <cell r="K1622" t="str">
            <v>M3</v>
          </cell>
        </row>
        <row r="1623">
          <cell r="F1623" t="str">
            <v>Wc</v>
          </cell>
        </row>
        <row r="1625">
          <cell r="D1625" t="str">
            <v>Koefisien Alat / M3</v>
          </cell>
          <cell r="F1625" t="str">
            <v xml:space="preserve"> =  1  :  Q3</v>
          </cell>
          <cell r="I1625" t="str">
            <v>(E23)</v>
          </cell>
          <cell r="J1625">
            <v>5.4687499999999997E-3</v>
          </cell>
          <cell r="K1625" t="str">
            <v>Jam</v>
          </cell>
        </row>
        <row r="1627">
          <cell r="B1627" t="str">
            <v>2.d.</v>
          </cell>
          <cell r="D1627" t="str">
            <v>ALAT  BANTU</v>
          </cell>
        </row>
        <row r="1628">
          <cell r="D1628" t="str">
            <v>Diperlukan alat-alat bantu kecil</v>
          </cell>
          <cell r="L1628" t="str">
            <v>Lump Sump</v>
          </cell>
        </row>
        <row r="1629">
          <cell r="D1629" t="str">
            <v>- Sekop    =         3   buah</v>
          </cell>
        </row>
        <row r="1631">
          <cell r="L1631" t="str">
            <v>Bersambung</v>
          </cell>
        </row>
        <row r="1632">
          <cell r="B1632" t="str">
            <v xml:space="preserve"> URAIAN ANALISA HARGA SATUAN</v>
          </cell>
        </row>
        <row r="1633">
          <cell r="B1633" t="str">
            <v>ITEM PEMBAYARAN NO.</v>
          </cell>
          <cell r="E1633" t="str">
            <v>:  3.3</v>
          </cell>
        </row>
        <row r="1634">
          <cell r="B1634" t="str">
            <v>JENIS PEKERJAAN</v>
          </cell>
          <cell r="E1634" t="str">
            <v>:  PENYIAPAN BADAN JALAN</v>
          </cell>
        </row>
        <row r="1635">
          <cell r="B1635" t="str">
            <v>SATUAN PEMBAYARAN</v>
          </cell>
          <cell r="E1635" t="str">
            <v>:  M2</v>
          </cell>
        </row>
        <row r="1637">
          <cell r="B1637" t="str">
            <v>NO.</v>
          </cell>
          <cell r="D1637" t="str">
            <v>U R A I A N</v>
          </cell>
          <cell r="I1637" t="str">
            <v>KODE</v>
          </cell>
          <cell r="J1637" t="str">
            <v>KOEF.</v>
          </cell>
          <cell r="K1637" t="str">
            <v>SATUAN</v>
          </cell>
          <cell r="L1637" t="str">
            <v>KETERANGAN</v>
          </cell>
        </row>
        <row r="1639">
          <cell r="B1639" t="str">
            <v xml:space="preserve">   3.</v>
          </cell>
          <cell r="D1639" t="str">
            <v>TENAGA</v>
          </cell>
        </row>
        <row r="1640">
          <cell r="D1640" t="str">
            <v>Produksi menentukan : VIBRATORY  ROLLER</v>
          </cell>
          <cell r="I1640" t="str">
            <v>Q2</v>
          </cell>
          <cell r="J1640">
            <v>640</v>
          </cell>
          <cell r="K1640" t="str">
            <v>M2/Jam</v>
          </cell>
        </row>
        <row r="1641">
          <cell r="D1641" t="str">
            <v>Produksi Pekerjaan / hari  =  Tk x Q2</v>
          </cell>
          <cell r="I1641" t="str">
            <v>Qt</v>
          </cell>
          <cell r="J1641">
            <v>4480</v>
          </cell>
          <cell r="K1641" t="str">
            <v>M2</v>
          </cell>
        </row>
        <row r="1642">
          <cell r="D1642" t="str">
            <v>Kebutuhan tenaga :</v>
          </cell>
        </row>
        <row r="1643">
          <cell r="E1643" t="str">
            <v>-</v>
          </cell>
          <cell r="F1643" t="str">
            <v>Pekerja</v>
          </cell>
          <cell r="I1643" t="str">
            <v>P</v>
          </cell>
          <cell r="J1643">
            <v>4</v>
          </cell>
          <cell r="K1643" t="str">
            <v>orang</v>
          </cell>
        </row>
        <row r="1644">
          <cell r="E1644" t="str">
            <v>-</v>
          </cell>
          <cell r="F1644" t="str">
            <v>Mandor</v>
          </cell>
          <cell r="I1644" t="str">
            <v>M</v>
          </cell>
          <cell r="J1644">
            <v>1</v>
          </cell>
          <cell r="K1644" t="str">
            <v>orang</v>
          </cell>
        </row>
        <row r="1646">
          <cell r="D1646" t="str">
            <v>Koefisien tenaga / M2</v>
          </cell>
        </row>
        <row r="1647">
          <cell r="E1647" t="str">
            <v>-</v>
          </cell>
          <cell r="F1647" t="str">
            <v>Pekerja</v>
          </cell>
          <cell r="G1647" t="str">
            <v>= (Tk x P) : Qt</v>
          </cell>
          <cell r="I1647" t="str">
            <v>(L01)</v>
          </cell>
          <cell r="J1647">
            <v>6.2500000000000003E-3</v>
          </cell>
          <cell r="K1647" t="str">
            <v>Jam</v>
          </cell>
        </row>
        <row r="1648">
          <cell r="E1648" t="str">
            <v>-</v>
          </cell>
          <cell r="F1648" t="str">
            <v>Mandor</v>
          </cell>
          <cell r="G1648" t="str">
            <v>= (Tk x M) : Qt</v>
          </cell>
          <cell r="I1648" t="str">
            <v>(L02)</v>
          </cell>
          <cell r="J1648">
            <v>1.5625000000000001E-3</v>
          </cell>
          <cell r="K1648" t="str">
            <v>Jam</v>
          </cell>
        </row>
        <row r="1650">
          <cell r="B1650" t="str">
            <v>4.</v>
          </cell>
          <cell r="D1650" t="str">
            <v>HARGA DASAR SATUAN UPAH, BAHAN DAN ALAT</v>
          </cell>
        </row>
        <row r="1651">
          <cell r="D1651" t="str">
            <v>Lihat lampiran.</v>
          </cell>
        </row>
        <row r="1673">
          <cell r="B1673" t="str">
            <v xml:space="preserve"> URAIAN ANALISA HARGA SATUAN</v>
          </cell>
        </row>
        <row r="1674">
          <cell r="B1674" t="str">
            <v>ITEM PEMBAYARAN NO.</v>
          </cell>
          <cell r="E1674" t="str">
            <v>: 3.4</v>
          </cell>
        </row>
        <row r="1675">
          <cell r="B1675" t="str">
            <v>JENIS PEKERJAAN</v>
          </cell>
          <cell r="E1675" t="str">
            <v>: PEMBERSIHAN, PENGGARUKAN DAN PEMBONGKARAN</v>
          </cell>
        </row>
        <row r="1676">
          <cell r="B1676" t="str">
            <v>SATUAN PEMBAYARAN</v>
          </cell>
          <cell r="E1676" t="str">
            <v>: M2</v>
          </cell>
        </row>
        <row r="1678">
          <cell r="B1678" t="str">
            <v>NO.</v>
          </cell>
          <cell r="D1678" t="str">
            <v>U R A I A N</v>
          </cell>
          <cell r="I1678" t="str">
            <v>KODE</v>
          </cell>
          <cell r="J1678" t="str">
            <v>KOEF.</v>
          </cell>
          <cell r="K1678" t="str">
            <v>SATUAN</v>
          </cell>
          <cell r="L1678" t="str">
            <v>KETERANGAN</v>
          </cell>
        </row>
        <row r="1680">
          <cell r="B1680" t="str">
            <v>I.</v>
          </cell>
          <cell r="D1680" t="str">
            <v>ASUMSI</v>
          </cell>
        </row>
        <row r="1681">
          <cell r="B1681">
            <v>1</v>
          </cell>
          <cell r="D1681" t="str">
            <v>Menggunakan alat berat (cara mekanik)</v>
          </cell>
        </row>
        <row r="1682">
          <cell r="B1682">
            <v>2</v>
          </cell>
          <cell r="D1682" t="str">
            <v>Lokasi pekerjaan : sepanjang jalan</v>
          </cell>
        </row>
        <row r="1683">
          <cell r="B1683">
            <v>3</v>
          </cell>
          <cell r="D1683" t="str">
            <v>Kondisi Jalan   :  sedang / baik</v>
          </cell>
        </row>
        <row r="1684">
          <cell r="B1684">
            <v>4</v>
          </cell>
          <cell r="D1684" t="str">
            <v>Jam kerja efektif per-hari</v>
          </cell>
          <cell r="I1684" t="str">
            <v>Tk</v>
          </cell>
          <cell r="J1684">
            <v>7</v>
          </cell>
          <cell r="K1684" t="str">
            <v>Jam</v>
          </cell>
        </row>
        <row r="1685">
          <cell r="B1685">
            <v>5</v>
          </cell>
          <cell r="D1685" t="str">
            <v>Faktor pengembangan bahan</v>
          </cell>
          <cell r="I1685" t="str">
            <v>Fk</v>
          </cell>
          <cell r="J1685">
            <v>1.2</v>
          </cell>
          <cell r="K1685" t="str">
            <v>-</v>
          </cell>
        </row>
        <row r="1687">
          <cell r="B1687" t="str">
            <v>II.</v>
          </cell>
          <cell r="D1687" t="str">
            <v>METHODE PELAKSANAAN</v>
          </cell>
        </row>
        <row r="1688">
          <cell r="B1688">
            <v>1</v>
          </cell>
          <cell r="D1688" t="str">
            <v>Tanah yang dipotong berada di lokasi badan jalan yg akan dikerjakan</v>
          </cell>
        </row>
        <row r="1689">
          <cell r="B1689">
            <v>2</v>
          </cell>
          <cell r="D1689" t="str">
            <v>Pembersihan pohon &amp; semak-semak serta penggarukan lapisan</v>
          </cell>
        </row>
        <row r="1690">
          <cell r="D1690" t="str">
            <v>humus dilakukan menggunakan alat bulldozer setebal minimum 30 cm'.</v>
          </cell>
        </row>
        <row r="1691">
          <cell r="B1691">
            <v>3</v>
          </cell>
          <cell r="D1691" t="str">
            <v>Penggalian dan pembongkaran pohon-pohon besar menggunakan</v>
          </cell>
        </row>
        <row r="1692">
          <cell r="D1692" t="str">
            <v>alat excavator.</v>
          </cell>
        </row>
        <row r="1693">
          <cell r="B1693">
            <v>4</v>
          </cell>
          <cell r="D1693" t="str">
            <v>Selanjutnya bulldozer membuang/mendorong  material ke disposal place.</v>
          </cell>
        </row>
        <row r="1695">
          <cell r="B1695" t="str">
            <v>III.</v>
          </cell>
          <cell r="D1695" t="str">
            <v>PEMAKAIAN BAHAN, ALAT DAN TENAGA</v>
          </cell>
        </row>
        <row r="1697">
          <cell r="B1697" t="str">
            <v xml:space="preserve">   1.</v>
          </cell>
          <cell r="D1697" t="str">
            <v>BAHAN</v>
          </cell>
        </row>
        <row r="1698">
          <cell r="D1698" t="str">
            <v>Tidak ada bahan yang diperlukan</v>
          </cell>
        </row>
        <row r="1700">
          <cell r="B1700" t="str">
            <v xml:space="preserve">   2.</v>
          </cell>
          <cell r="D1700" t="str">
            <v>ALAT</v>
          </cell>
        </row>
        <row r="1701">
          <cell r="B1701" t="str">
            <v xml:space="preserve">   2.a.</v>
          </cell>
          <cell r="D1701" t="str">
            <v>EXCAVATOR</v>
          </cell>
        </row>
        <row r="1702">
          <cell r="D1702" t="str">
            <v>Kapasitas Bucket</v>
          </cell>
          <cell r="I1702" t="str">
            <v>V</v>
          </cell>
          <cell r="J1702">
            <v>0.5</v>
          </cell>
          <cell r="K1702" t="str">
            <v>M2</v>
          </cell>
        </row>
        <row r="1703">
          <cell r="D1703" t="str">
            <v>Faktor Bucket</v>
          </cell>
          <cell r="I1703" t="str">
            <v>Fb</v>
          </cell>
          <cell r="J1703">
            <v>0.9</v>
          </cell>
          <cell r="K1703" t="str">
            <v>-</v>
          </cell>
        </row>
        <row r="1704">
          <cell r="D1704" t="str">
            <v>Faktor  Efisiensi alat</v>
          </cell>
          <cell r="I1704" t="str">
            <v>Fa</v>
          </cell>
          <cell r="J1704">
            <v>0.75</v>
          </cell>
          <cell r="K1704" t="str">
            <v>-</v>
          </cell>
        </row>
        <row r="1705">
          <cell r="D1705" t="str">
            <v>Waktu siklus</v>
          </cell>
          <cell r="I1705" t="str">
            <v>Ts1</v>
          </cell>
          <cell r="K1705" t="str">
            <v>menit</v>
          </cell>
        </row>
        <row r="1706">
          <cell r="D1706" t="str">
            <v>- Menggali / memuat</v>
          </cell>
          <cell r="I1706" t="str">
            <v>T1</v>
          </cell>
          <cell r="J1706">
            <v>0.75</v>
          </cell>
          <cell r="K1706" t="str">
            <v>menit</v>
          </cell>
        </row>
        <row r="1707">
          <cell r="D1707" t="str">
            <v>- Lain-lain</v>
          </cell>
          <cell r="I1707" t="str">
            <v>T2</v>
          </cell>
          <cell r="J1707">
            <v>0.5</v>
          </cell>
          <cell r="K1707" t="str">
            <v>menit</v>
          </cell>
        </row>
        <row r="1708">
          <cell r="I1708" t="str">
            <v>Ts1</v>
          </cell>
          <cell r="J1708">
            <v>1.25</v>
          </cell>
          <cell r="K1708" t="str">
            <v>menit</v>
          </cell>
        </row>
        <row r="1710">
          <cell r="D1710" t="str">
            <v>Kap. Prod. / jam =</v>
          </cell>
          <cell r="F1710" t="str">
            <v>V  x Fb x Fa x 60</v>
          </cell>
          <cell r="I1710" t="str">
            <v>Q1</v>
          </cell>
          <cell r="J1710">
            <v>13.5</v>
          </cell>
          <cell r="K1710" t="str">
            <v>M2/Jam</v>
          </cell>
        </row>
        <row r="1711">
          <cell r="F1711" t="str">
            <v>Ts1 * Fk</v>
          </cell>
        </row>
        <row r="1713">
          <cell r="D1713" t="str">
            <v>Koefisien Alat / M3</v>
          </cell>
          <cell r="F1713" t="str">
            <v xml:space="preserve"> =  1  :  Q1</v>
          </cell>
          <cell r="J1713">
            <v>7.407407407407407E-2</v>
          </cell>
          <cell r="K1713" t="str">
            <v>Jam</v>
          </cell>
        </row>
        <row r="1715">
          <cell r="B1715" t="str">
            <v>2.b</v>
          </cell>
          <cell r="D1715" t="str">
            <v>BULLDOZER</v>
          </cell>
        </row>
        <row r="1716">
          <cell r="D1716" t="str">
            <v>Panjang Efektif Blade</v>
          </cell>
          <cell r="I1716" t="str">
            <v>w</v>
          </cell>
          <cell r="J1716">
            <v>2.4</v>
          </cell>
          <cell r="K1716" t="str">
            <v>M</v>
          </cell>
        </row>
        <row r="1717">
          <cell r="D1717" t="str">
            <v>Jarak Angkut rata-rata</v>
          </cell>
          <cell r="I1717" t="str">
            <v>d</v>
          </cell>
          <cell r="J1717">
            <v>40</v>
          </cell>
          <cell r="K1717" t="str">
            <v>M</v>
          </cell>
        </row>
        <row r="1718">
          <cell r="D1718" t="str">
            <v>Kecepatan angkut rata-rata</v>
          </cell>
          <cell r="I1718" t="str">
            <v>s</v>
          </cell>
          <cell r="J1718">
            <v>2</v>
          </cell>
          <cell r="K1718" t="str">
            <v>KM/Jam</v>
          </cell>
        </row>
        <row r="1719">
          <cell r="D1719" t="str">
            <v>Tebal penggarukan</v>
          </cell>
          <cell r="I1719" t="str">
            <v>t</v>
          </cell>
          <cell r="J1719">
            <v>0.2</v>
          </cell>
          <cell r="K1719" t="str">
            <v>M</v>
          </cell>
        </row>
        <row r="1720">
          <cell r="D1720" t="str">
            <v>Faktor koreksi</v>
          </cell>
          <cell r="I1720" t="str">
            <v>F</v>
          </cell>
        </row>
        <row r="1721">
          <cell r="D1721" t="str">
            <v>- Efesiensi alat</v>
          </cell>
          <cell r="I1721" t="str">
            <v>f1</v>
          </cell>
          <cell r="J1721">
            <v>0.75</v>
          </cell>
        </row>
        <row r="1722">
          <cell r="D1722" t="str">
            <v>- Berat volume material</v>
          </cell>
          <cell r="I1722" t="str">
            <v>f2</v>
          </cell>
          <cell r="J1722">
            <v>0.9</v>
          </cell>
        </row>
        <row r="1723">
          <cell r="D1723" t="str">
            <v xml:space="preserve">  F = f1 x f2</v>
          </cell>
          <cell r="I1723" t="str">
            <v>F</v>
          </cell>
          <cell r="J1723">
            <v>0.67500000000000004</v>
          </cell>
        </row>
        <row r="1725">
          <cell r="D1725" t="str">
            <v>Cycle time :</v>
          </cell>
        </row>
        <row r="1726">
          <cell r="D1726" t="str">
            <v>- Travelling = (2 x d ) / s</v>
          </cell>
          <cell r="I1726" t="str">
            <v>c1</v>
          </cell>
          <cell r="J1726">
            <v>0.04</v>
          </cell>
          <cell r="K1726" t="str">
            <v>jam</v>
          </cell>
        </row>
        <row r="1727">
          <cell r="D1727" t="str">
            <v>- Lain - lain</v>
          </cell>
          <cell r="I1727" t="str">
            <v>c2</v>
          </cell>
          <cell r="J1727">
            <v>1.35E-2</v>
          </cell>
          <cell r="K1727" t="str">
            <v>jam</v>
          </cell>
        </row>
        <row r="1728">
          <cell r="D1728" t="str">
            <v xml:space="preserve">  C = c1 + c2</v>
          </cell>
          <cell r="I1728" t="str">
            <v>C</v>
          </cell>
          <cell r="J1728">
            <v>5.3499999999999999E-2</v>
          </cell>
          <cell r="K1728" t="str">
            <v>jam</v>
          </cell>
        </row>
        <row r="1730">
          <cell r="D1730" t="str">
            <v>Jumlah lintasan</v>
          </cell>
          <cell r="I1730" t="str">
            <v>n</v>
          </cell>
          <cell r="J1730">
            <v>2</v>
          </cell>
          <cell r="K1730" t="str">
            <v>2 x   pp</v>
          </cell>
        </row>
        <row r="1731">
          <cell r="F1731" t="str">
            <v xml:space="preserve">                        F x w x d</v>
          </cell>
        </row>
        <row r="1732">
          <cell r="D1732" t="str">
            <v>Kapasitas Produksi / Jam   =    Q2  =  -------------------</v>
          </cell>
          <cell r="I1732" t="str">
            <v>Q2</v>
          </cell>
          <cell r="J1732">
            <v>605.6074766355141</v>
          </cell>
          <cell r="K1732" t="str">
            <v>M2</v>
          </cell>
        </row>
        <row r="1733">
          <cell r="F1733" t="str">
            <v xml:space="preserve">                           C x n</v>
          </cell>
        </row>
        <row r="1734">
          <cell r="D1734" t="str">
            <v>Koefisien Alat / M3</v>
          </cell>
          <cell r="F1734" t="str">
            <v xml:space="preserve"> =  1  :  Q2</v>
          </cell>
          <cell r="I1734" t="str">
            <v>(E08)</v>
          </cell>
          <cell r="J1734">
            <v>1.6512345679012344E-3</v>
          </cell>
          <cell r="K1734" t="str">
            <v>Jam</v>
          </cell>
        </row>
        <row r="1736">
          <cell r="B1736" t="str">
            <v xml:space="preserve">   2.c.</v>
          </cell>
          <cell r="D1736" t="str">
            <v>ALAT BANTU</v>
          </cell>
          <cell r="L1736" t="str">
            <v xml:space="preserve"> Lump Sum</v>
          </cell>
        </row>
        <row r="1737">
          <cell r="D1737" t="str">
            <v>Diperlukan   :</v>
          </cell>
        </row>
        <row r="1738">
          <cell r="D1738" t="str">
            <v>- Kereta dorong</v>
          </cell>
          <cell r="F1738" t="str">
            <v>=  2  buah.</v>
          </cell>
        </row>
        <row r="1739">
          <cell r="D1739" t="str">
            <v>- Sekop</v>
          </cell>
          <cell r="F1739" t="str">
            <v>=  3  buah.</v>
          </cell>
        </row>
        <row r="1740">
          <cell r="D1740" t="str">
            <v>- Garpu</v>
          </cell>
          <cell r="F1740" t="str">
            <v>=  2  buah.</v>
          </cell>
        </row>
        <row r="1742">
          <cell r="L1742" t="str">
            <v>Bersambung</v>
          </cell>
        </row>
        <row r="1743">
          <cell r="B1743" t="str">
            <v xml:space="preserve"> URAIAN ANALISA HARGA SATUAN</v>
          </cell>
        </row>
        <row r="1744">
          <cell r="B1744" t="str">
            <v>ITEM PEMBAYARAN NO.</v>
          </cell>
          <cell r="E1744" t="str">
            <v>: 3.4</v>
          </cell>
        </row>
        <row r="1745">
          <cell r="B1745" t="str">
            <v>JENIS PEKERJAAN</v>
          </cell>
          <cell r="E1745" t="str">
            <v>: PEMBERSIHAN, PENGGARUKAN DAN PEMBONGKARAN</v>
          </cell>
        </row>
        <row r="1746">
          <cell r="B1746" t="str">
            <v>SATUAN PEMBAYARAN</v>
          </cell>
          <cell r="E1746" t="str">
            <v>:  M2</v>
          </cell>
        </row>
        <row r="1748">
          <cell r="B1748" t="str">
            <v>NO.</v>
          </cell>
          <cell r="D1748" t="str">
            <v>U R A I A N</v>
          </cell>
          <cell r="I1748" t="str">
            <v>KODE</v>
          </cell>
          <cell r="J1748" t="str">
            <v>KOEF.</v>
          </cell>
          <cell r="K1748" t="str">
            <v>SATUAN</v>
          </cell>
          <cell r="L1748" t="str">
            <v>KETERANGAN</v>
          </cell>
        </row>
        <row r="1750">
          <cell r="B1750" t="str">
            <v xml:space="preserve">   3.</v>
          </cell>
          <cell r="D1750" t="str">
            <v>TENAGA</v>
          </cell>
        </row>
        <row r="1751">
          <cell r="D1751" t="str">
            <v>Produksi menentukan : WHELL LOADER</v>
          </cell>
          <cell r="I1751" t="str">
            <v>Q1</v>
          </cell>
          <cell r="J1751">
            <v>13.5</v>
          </cell>
          <cell r="K1751" t="str">
            <v>M3/jam</v>
          </cell>
        </row>
        <row r="1752">
          <cell r="D1752" t="str">
            <v>Produksi agregat / hari  =  Tk x Q1</v>
          </cell>
          <cell r="I1752" t="str">
            <v>Qt</v>
          </cell>
          <cell r="J1752">
            <v>94.5</v>
          </cell>
          <cell r="K1752" t="str">
            <v>M3</v>
          </cell>
        </row>
        <row r="1753">
          <cell r="D1753" t="str">
            <v>Kebutuhan tenaga :</v>
          </cell>
        </row>
        <row r="1754">
          <cell r="E1754" t="str">
            <v>-</v>
          </cell>
          <cell r="F1754" t="str">
            <v>Pekerja</v>
          </cell>
          <cell r="I1754" t="str">
            <v>P</v>
          </cell>
          <cell r="J1754">
            <v>7</v>
          </cell>
          <cell r="K1754" t="str">
            <v>orang</v>
          </cell>
        </row>
        <row r="1755">
          <cell r="E1755" t="str">
            <v>-</v>
          </cell>
          <cell r="F1755" t="str">
            <v>Mandor</v>
          </cell>
          <cell r="I1755" t="str">
            <v>M</v>
          </cell>
          <cell r="J1755">
            <v>1</v>
          </cell>
          <cell r="K1755" t="str">
            <v>orang</v>
          </cell>
        </row>
        <row r="1757">
          <cell r="D1757" t="str">
            <v>Koefisien tenaga / M3   :</v>
          </cell>
        </row>
        <row r="1758">
          <cell r="E1758" t="str">
            <v>-</v>
          </cell>
          <cell r="F1758" t="str">
            <v>Pekerja</v>
          </cell>
          <cell r="G1758" t="str">
            <v>= (Tk x P) : Qt</v>
          </cell>
          <cell r="I1758" t="str">
            <v>-</v>
          </cell>
          <cell r="J1758">
            <v>0.51851851851851849</v>
          </cell>
          <cell r="K1758" t="str">
            <v>jam</v>
          </cell>
        </row>
        <row r="1759">
          <cell r="E1759" t="str">
            <v>-</v>
          </cell>
          <cell r="F1759" t="str">
            <v>Mandor</v>
          </cell>
          <cell r="G1759" t="str">
            <v>= (Tk x M) : Qt</v>
          </cell>
          <cell r="I1759" t="str">
            <v>-</v>
          </cell>
          <cell r="J1759">
            <v>7.407407407407407E-2</v>
          </cell>
          <cell r="K1759" t="str">
            <v>jam</v>
          </cell>
        </row>
        <row r="1761">
          <cell r="B1761" t="str">
            <v>4.</v>
          </cell>
          <cell r="D1761" t="str">
            <v>HARGA DASAR SATUAN UPAH, BAHAN DAN ALAT</v>
          </cell>
        </row>
        <row r="1762">
          <cell r="D1762" t="str">
            <v>Lihat lampiran.</v>
          </cell>
        </row>
        <row r="1777">
          <cell r="B1777" t="str">
            <v xml:space="preserve"> URAIAN ANALISA HARGA SATUAN</v>
          </cell>
        </row>
        <row r="1778">
          <cell r="B1778" t="str">
            <v>ITEM PEMBAYARAN NO.</v>
          </cell>
          <cell r="E1778" t="str">
            <v>:  4.2 (1)</v>
          </cell>
        </row>
        <row r="1779">
          <cell r="B1779" t="str">
            <v>JENIS PEKERJAAN</v>
          </cell>
          <cell r="E1779" t="str">
            <v>:  LAPIS PONDASI AGREGAT KELAS A</v>
          </cell>
        </row>
        <row r="1780">
          <cell r="B1780" t="str">
            <v>SATUAN PEMBAYARAN</v>
          </cell>
          <cell r="E1780" t="str">
            <v>:  M3</v>
          </cell>
        </row>
        <row r="1782">
          <cell r="B1782" t="str">
            <v>NO.</v>
          </cell>
          <cell r="D1782" t="str">
            <v>U R A I A N</v>
          </cell>
          <cell r="I1782" t="str">
            <v>KODE</v>
          </cell>
          <cell r="J1782" t="str">
            <v>KOEF.</v>
          </cell>
          <cell r="K1782" t="str">
            <v>SATUAN</v>
          </cell>
          <cell r="L1782" t="str">
            <v>KETERANGAN</v>
          </cell>
        </row>
        <row r="1784">
          <cell r="B1784" t="str">
            <v>I.</v>
          </cell>
          <cell r="D1784" t="str">
            <v>ASUMSI</v>
          </cell>
        </row>
        <row r="1785">
          <cell r="B1785">
            <v>1</v>
          </cell>
          <cell r="D1785" t="str">
            <v>Menggunakan alat berat (cara mekanik)</v>
          </cell>
        </row>
        <row r="1786">
          <cell r="B1786">
            <v>2</v>
          </cell>
          <cell r="D1786" t="str">
            <v>Lokasi pekerjaan : sepanjang jalan</v>
          </cell>
        </row>
        <row r="1787">
          <cell r="B1787">
            <v>3</v>
          </cell>
          <cell r="D1787" t="str">
            <v>Kondisi existing jalan : sedang</v>
          </cell>
        </row>
        <row r="1788">
          <cell r="B1788">
            <v>4</v>
          </cell>
          <cell r="D1788" t="str">
            <v>Jarak rata-rata Base Camp ke lokasi pekerjaan</v>
          </cell>
          <cell r="I1788" t="str">
            <v>L</v>
          </cell>
          <cell r="J1788">
            <v>45.71</v>
          </cell>
          <cell r="K1788" t="str">
            <v>KM</v>
          </cell>
        </row>
        <row r="1789">
          <cell r="B1789">
            <v>5</v>
          </cell>
          <cell r="D1789" t="str">
            <v>Tebal lapis agregat padat</v>
          </cell>
          <cell r="I1789" t="str">
            <v>t</v>
          </cell>
          <cell r="J1789">
            <v>0.15</v>
          </cell>
          <cell r="K1789" t="str">
            <v>M</v>
          </cell>
        </row>
        <row r="1790">
          <cell r="B1790">
            <v>6</v>
          </cell>
          <cell r="D1790" t="str">
            <v>Faktor kembang material (Padat-Lepas)</v>
          </cell>
          <cell r="I1790" t="str">
            <v>Fk</v>
          </cell>
          <cell r="J1790">
            <v>1.2</v>
          </cell>
          <cell r="K1790" t="str">
            <v>-</v>
          </cell>
        </row>
        <row r="1791">
          <cell r="B1791">
            <v>7</v>
          </cell>
          <cell r="D1791" t="str">
            <v>Jam kerja efektif per-hari</v>
          </cell>
          <cell r="I1791" t="str">
            <v>Tk</v>
          </cell>
          <cell r="J1791">
            <v>7</v>
          </cell>
          <cell r="K1791" t="str">
            <v>jam</v>
          </cell>
        </row>
        <row r="1792">
          <cell r="B1792">
            <v>8</v>
          </cell>
          <cell r="D1792" t="str">
            <v>Proporsi campuran :</v>
          </cell>
          <cell r="E1792" t="str">
            <v>-</v>
          </cell>
          <cell r="F1792" t="str">
            <v>Agregat Kasar</v>
          </cell>
          <cell r="I1792" t="str">
            <v>Ak</v>
          </cell>
          <cell r="J1792">
            <v>63.5</v>
          </cell>
          <cell r="K1792" t="str">
            <v>%</v>
          </cell>
        </row>
        <row r="1793">
          <cell r="E1793" t="str">
            <v>-</v>
          </cell>
          <cell r="F1793" t="str">
            <v>Agregat Halus</v>
          </cell>
          <cell r="I1793" t="str">
            <v>Ah</v>
          </cell>
          <cell r="J1793">
            <v>36.5</v>
          </cell>
          <cell r="K1793" t="str">
            <v>%</v>
          </cell>
        </row>
        <row r="1795">
          <cell r="B1795" t="str">
            <v>II.</v>
          </cell>
          <cell r="D1795" t="str">
            <v>METHODE PELAKSANAAN</v>
          </cell>
        </row>
        <row r="1796">
          <cell r="B1796">
            <v>1</v>
          </cell>
          <cell r="D1796" t="str">
            <v>Whell Loader mencampur dan memuat Agregat ke dalam</v>
          </cell>
        </row>
        <row r="1797">
          <cell r="D1797" t="str">
            <v>Dump Truck di Base Camp</v>
          </cell>
        </row>
        <row r="1798">
          <cell r="B1798">
            <v>2</v>
          </cell>
          <cell r="D1798" t="str">
            <v>Dump Truck mengangkut Agregat ke lokasi pekerjaan dan</v>
          </cell>
        </row>
        <row r="1799">
          <cell r="D1799" t="str">
            <v>dihampar dengan Motor Grader</v>
          </cell>
        </row>
        <row r="1800">
          <cell r="B1800">
            <v>3</v>
          </cell>
          <cell r="D1800" t="str">
            <v>Hamparan Agregat dibasahi dengan Water Tank</v>
          </cell>
        </row>
        <row r="1801">
          <cell r="D1801" t="str">
            <v>Truck sebelum dipadatkan dengan Vibratory Roller</v>
          </cell>
        </row>
        <row r="1802">
          <cell r="B1802">
            <v>4</v>
          </cell>
          <cell r="D1802" t="str">
            <v>Selama pemadatan, sekelompok pekerja akan</v>
          </cell>
        </row>
        <row r="1803">
          <cell r="D1803" t="str">
            <v>merapikan tepi hamparan dan level permukaan</v>
          </cell>
        </row>
        <row r="1804">
          <cell r="D1804" t="str">
            <v>dengan menggunakan Alat Bantu</v>
          </cell>
        </row>
        <row r="1806">
          <cell r="B1806" t="str">
            <v>III.</v>
          </cell>
          <cell r="D1806" t="str">
            <v>PEMAKAIAN BAHAN, ALAT DAN TENAGA</v>
          </cell>
        </row>
        <row r="1808">
          <cell r="B1808" t="str">
            <v xml:space="preserve">   1.</v>
          </cell>
          <cell r="D1808" t="str">
            <v>BAHAN</v>
          </cell>
        </row>
        <row r="1809">
          <cell r="D1809" t="str">
            <v>Aggregat Kasar</v>
          </cell>
          <cell r="F1809" t="str">
            <v>= Ak x 1 m3 x Fk</v>
          </cell>
          <cell r="I1809" t="str">
            <v>(M03)</v>
          </cell>
          <cell r="J1809">
            <v>0.76200000000000001</v>
          </cell>
          <cell r="K1809" t="str">
            <v>m3</v>
          </cell>
        </row>
        <row r="1810">
          <cell r="D1810" t="str">
            <v>Aggregat Halus</v>
          </cell>
          <cell r="F1810" t="str">
            <v>= Ah x 1 m3 x Fk</v>
          </cell>
          <cell r="I1810" t="str">
            <v>(M04)</v>
          </cell>
          <cell r="J1810">
            <v>0.43799999999999994</v>
          </cell>
          <cell r="K1810" t="str">
            <v>m3</v>
          </cell>
        </row>
        <row r="1812">
          <cell r="B1812" t="str">
            <v xml:space="preserve">   2.</v>
          </cell>
          <cell r="D1812" t="str">
            <v>ALAT</v>
          </cell>
        </row>
        <row r="1813">
          <cell r="B1813" t="str">
            <v>2.a</v>
          </cell>
          <cell r="D1813" t="str">
            <v>WHEEL LOADER</v>
          </cell>
          <cell r="I1813" t="str">
            <v>(E15)</v>
          </cell>
        </row>
        <row r="1814">
          <cell r="D1814" t="str">
            <v>Kapasitas Bucket</v>
          </cell>
          <cell r="I1814" t="str">
            <v>V</v>
          </cell>
          <cell r="J1814">
            <v>1.5</v>
          </cell>
          <cell r="K1814" t="str">
            <v>M</v>
          </cell>
        </row>
        <row r="1815">
          <cell r="D1815" t="str">
            <v>Faktor Bucket</v>
          </cell>
          <cell r="I1815" t="str">
            <v>Fb</v>
          </cell>
          <cell r="J1815">
            <v>0.9</v>
          </cell>
          <cell r="K1815" t="str">
            <v>M</v>
          </cell>
        </row>
        <row r="1816">
          <cell r="D1816" t="str">
            <v>Faktor Efisiensi alat</v>
          </cell>
          <cell r="I1816" t="str">
            <v>Fa</v>
          </cell>
          <cell r="J1816">
            <v>0.8</v>
          </cell>
          <cell r="K1816" t="str">
            <v>-</v>
          </cell>
          <cell r="L1816" t="str">
            <v xml:space="preserve"> Baik</v>
          </cell>
        </row>
        <row r="1817">
          <cell r="D1817" t="str">
            <v>Waktu Siklus :</v>
          </cell>
          <cell r="I1817" t="str">
            <v>Ts1</v>
          </cell>
        </row>
        <row r="1818">
          <cell r="D1818" t="str">
            <v>- Mencampur</v>
          </cell>
          <cell r="I1818" t="str">
            <v>T1</v>
          </cell>
          <cell r="J1818">
            <v>2</v>
          </cell>
          <cell r="K1818" t="str">
            <v>menit</v>
          </cell>
        </row>
        <row r="1819">
          <cell r="D1819" t="str">
            <v>- Memuat dan lain-lain</v>
          </cell>
          <cell r="I1819" t="str">
            <v>T2</v>
          </cell>
          <cell r="J1819">
            <v>4</v>
          </cell>
          <cell r="K1819" t="str">
            <v>menit</v>
          </cell>
        </row>
        <row r="1820">
          <cell r="I1820" t="str">
            <v>Ts1</v>
          </cell>
          <cell r="J1820">
            <v>6</v>
          </cell>
          <cell r="K1820" t="str">
            <v>menit</v>
          </cell>
        </row>
        <row r="1822">
          <cell r="D1822" t="str">
            <v>Kap. Prod. / jam =</v>
          </cell>
          <cell r="F1822" t="str">
            <v>V x Fb x Fa x 60</v>
          </cell>
          <cell r="I1822" t="str">
            <v>Q1</v>
          </cell>
          <cell r="J1822">
            <v>9.0000000000000018</v>
          </cell>
          <cell r="K1822" t="str">
            <v>M3</v>
          </cell>
        </row>
        <row r="1823">
          <cell r="F1823" t="str">
            <v>Fk x Ts1</v>
          </cell>
        </row>
        <row r="1825">
          <cell r="D1825" t="str">
            <v>Koefisien Alat / M3</v>
          </cell>
          <cell r="F1825" t="str">
            <v xml:space="preserve"> =  1  :  Q1</v>
          </cell>
          <cell r="I1825" t="str">
            <v>(E15)</v>
          </cell>
          <cell r="J1825">
            <v>0.11111111111111109</v>
          </cell>
          <cell r="K1825" t="str">
            <v>jam</v>
          </cell>
        </row>
        <row r="1827">
          <cell r="B1827" t="str">
            <v>2.b.</v>
          </cell>
          <cell r="D1827" t="str">
            <v>DUMP TRUCK</v>
          </cell>
          <cell r="I1827" t="str">
            <v>(E08)</v>
          </cell>
        </row>
        <row r="1828">
          <cell r="D1828" t="str">
            <v>Kapasitas Bak</v>
          </cell>
          <cell r="I1828" t="str">
            <v>V</v>
          </cell>
          <cell r="J1828">
            <v>4</v>
          </cell>
          <cell r="K1828" t="str">
            <v>M3</v>
          </cell>
        </row>
        <row r="1829">
          <cell r="D1829" t="str">
            <v>Faktor Efesiensi Alat</v>
          </cell>
          <cell r="I1829" t="str">
            <v>Fa</v>
          </cell>
          <cell r="J1829">
            <v>0.8</v>
          </cell>
          <cell r="K1829" t="str">
            <v>-</v>
          </cell>
        </row>
        <row r="1830">
          <cell r="D1830" t="str">
            <v>Kecepatan rata-rata bermuatan</v>
          </cell>
          <cell r="I1830" t="str">
            <v>v1</v>
          </cell>
          <cell r="J1830">
            <v>45</v>
          </cell>
          <cell r="K1830" t="str">
            <v>Km/jam</v>
          </cell>
        </row>
        <row r="1831">
          <cell r="D1831" t="str">
            <v>Kecepatan rata-rata Kosong</v>
          </cell>
          <cell r="I1831" t="str">
            <v>v2</v>
          </cell>
          <cell r="J1831">
            <v>60</v>
          </cell>
          <cell r="K1831" t="str">
            <v>Km/jam</v>
          </cell>
        </row>
        <row r="1832">
          <cell r="D1832" t="str">
            <v>Waktu Wiklus</v>
          </cell>
          <cell r="I1832" t="str">
            <v>Ts2</v>
          </cell>
        </row>
        <row r="1833">
          <cell r="D1833" t="str">
            <v>- Waktu tempuh isi</v>
          </cell>
          <cell r="F1833" t="str">
            <v>= (L : V1) x 60</v>
          </cell>
          <cell r="I1833" t="str">
            <v>T1</v>
          </cell>
          <cell r="J1833">
            <v>60.946666666666673</v>
          </cell>
          <cell r="K1833" t="str">
            <v>Menit</v>
          </cell>
        </row>
        <row r="1834">
          <cell r="D1834" t="str">
            <v>- Waktu tempuh Kosong</v>
          </cell>
          <cell r="F1834" t="str">
            <v>= (L : V2) x 60</v>
          </cell>
          <cell r="I1834" t="str">
            <v>T2</v>
          </cell>
          <cell r="J1834">
            <v>45.71</v>
          </cell>
          <cell r="K1834" t="str">
            <v>Menit</v>
          </cell>
        </row>
        <row r="1835">
          <cell r="D1835" t="str">
            <v>- Lain-lain</v>
          </cell>
          <cell r="I1835" t="str">
            <v>T3</v>
          </cell>
          <cell r="J1835">
            <v>3</v>
          </cell>
          <cell r="K1835" t="str">
            <v>Menit</v>
          </cell>
        </row>
        <row r="1836">
          <cell r="I1836" t="str">
            <v>Ts2</v>
          </cell>
          <cell r="J1836">
            <v>109.65666666666667</v>
          </cell>
          <cell r="K1836" t="str">
            <v>Menit</v>
          </cell>
        </row>
        <row r="1838">
          <cell r="D1838" t="str">
            <v>Kapasitas Produksi / Jam</v>
          </cell>
          <cell r="G1838" t="str">
            <v>V x Fa x 60</v>
          </cell>
          <cell r="I1838" t="str">
            <v>Q2</v>
          </cell>
          <cell r="J1838">
            <v>1.4590996139465606</v>
          </cell>
          <cell r="K1838" t="str">
            <v>M3</v>
          </cell>
        </row>
        <row r="1839">
          <cell r="G1839" t="str">
            <v>Fk x Ts2</v>
          </cell>
        </row>
        <row r="1841">
          <cell r="D1841" t="str">
            <v>Koefisien alat / M3</v>
          </cell>
          <cell r="E1841" t="str">
            <v>= 1 : Q2</v>
          </cell>
          <cell r="I1841" t="str">
            <v>(E08)</v>
          </cell>
          <cell r="J1841">
            <v>0.6853541666666666</v>
          </cell>
          <cell r="K1841" t="str">
            <v>Jam</v>
          </cell>
        </row>
        <row r="1844">
          <cell r="L1844" t="str">
            <v>Bersambung</v>
          </cell>
        </row>
        <row r="1846">
          <cell r="B1846" t="str">
            <v xml:space="preserve"> URAIAN ANALISA HARGA SATUAN</v>
          </cell>
        </row>
        <row r="1847">
          <cell r="B1847" t="str">
            <v>ITEM PEMBAYARAN NO.</v>
          </cell>
          <cell r="E1847" t="str">
            <v>:  4.2 (1)</v>
          </cell>
        </row>
        <row r="1848">
          <cell r="B1848" t="str">
            <v>JENIS PEKERJAAN</v>
          </cell>
          <cell r="E1848" t="str">
            <v>:  LAPIS PONDASI AGREGAT KELAS A</v>
          </cell>
        </row>
        <row r="1849">
          <cell r="B1849" t="str">
            <v>SATUAN PEMBAYARAN</v>
          </cell>
          <cell r="E1849" t="str">
            <v>:  M3</v>
          </cell>
        </row>
        <row r="1851">
          <cell r="B1851" t="str">
            <v>NO.</v>
          </cell>
          <cell r="D1851" t="str">
            <v>U R A I A N</v>
          </cell>
          <cell r="I1851" t="str">
            <v>KODE</v>
          </cell>
          <cell r="J1851" t="str">
            <v>KOEF.</v>
          </cell>
          <cell r="K1851" t="str">
            <v>SATUAN</v>
          </cell>
          <cell r="L1851" t="str">
            <v>KETERANGAN</v>
          </cell>
        </row>
        <row r="1853">
          <cell r="B1853" t="str">
            <v>2.c.</v>
          </cell>
          <cell r="D1853" t="str">
            <v>MOTOR GRADER</v>
          </cell>
          <cell r="I1853" t="str">
            <v>(E13)</v>
          </cell>
        </row>
        <row r="1854">
          <cell r="D1854" t="str">
            <v>Panjang Hamparan</v>
          </cell>
          <cell r="I1854" t="str">
            <v>Lh</v>
          </cell>
          <cell r="J1854">
            <v>50</v>
          </cell>
          <cell r="K1854" t="str">
            <v>M</v>
          </cell>
        </row>
        <row r="1855">
          <cell r="D1855" t="str">
            <v>Lebar Efektif Kerja Blade</v>
          </cell>
          <cell r="I1855" t="str">
            <v>B</v>
          </cell>
          <cell r="J1855">
            <v>2.4</v>
          </cell>
          <cell r="K1855" t="str">
            <v>M</v>
          </cell>
        </row>
        <row r="1856">
          <cell r="D1856" t="str">
            <v>Faktor Efesiensi Alat</v>
          </cell>
          <cell r="I1856" t="str">
            <v>Fa</v>
          </cell>
          <cell r="J1856">
            <v>0.8</v>
          </cell>
          <cell r="K1856" t="str">
            <v>-</v>
          </cell>
        </row>
        <row r="1857">
          <cell r="D1857" t="str">
            <v>Kecepatan rata-rata alat</v>
          </cell>
          <cell r="I1857" t="str">
            <v>V</v>
          </cell>
          <cell r="J1857">
            <v>4</v>
          </cell>
          <cell r="K1857" t="str">
            <v>Km/jam</v>
          </cell>
        </row>
        <row r="1858">
          <cell r="D1858" t="str">
            <v>Jumlah Lintasan</v>
          </cell>
          <cell r="I1858" t="str">
            <v>n</v>
          </cell>
          <cell r="J1858">
            <v>6</v>
          </cell>
          <cell r="K1858" t="str">
            <v>Lintasan</v>
          </cell>
        </row>
        <row r="1859">
          <cell r="D1859" t="str">
            <v>Waktu Wiklus</v>
          </cell>
          <cell r="I1859" t="str">
            <v>Ts3</v>
          </cell>
        </row>
        <row r="1860">
          <cell r="D1860" t="str">
            <v>- Perataan 1 x Lintasan</v>
          </cell>
          <cell r="F1860" t="str">
            <v>= Lh : (V x 1000) x 60</v>
          </cell>
          <cell r="I1860" t="str">
            <v>T1</v>
          </cell>
          <cell r="J1860">
            <v>0.75</v>
          </cell>
          <cell r="K1860" t="str">
            <v>Menit</v>
          </cell>
        </row>
        <row r="1861">
          <cell r="D1861" t="str">
            <v>- Lain-lain</v>
          </cell>
          <cell r="I1861" t="str">
            <v>T2</v>
          </cell>
          <cell r="J1861">
            <v>4</v>
          </cell>
          <cell r="K1861" t="str">
            <v>Menit</v>
          </cell>
        </row>
        <row r="1862">
          <cell r="I1862" t="str">
            <v>Ts3</v>
          </cell>
          <cell r="J1862">
            <v>4.75</v>
          </cell>
          <cell r="K1862" t="str">
            <v>Menit</v>
          </cell>
        </row>
        <row r="1864">
          <cell r="D1864" t="str">
            <v>Kapasitas Produksi / Jam</v>
          </cell>
          <cell r="G1864" t="str">
            <v>Lh x b x t x Fa x 60</v>
          </cell>
          <cell r="I1864" t="str">
            <v>Q3</v>
          </cell>
          <cell r="J1864">
            <v>30.315789473684209</v>
          </cell>
          <cell r="K1864" t="str">
            <v>M3</v>
          </cell>
        </row>
        <row r="1865">
          <cell r="G1865" t="str">
            <v>n x Ts3</v>
          </cell>
        </row>
        <row r="1867">
          <cell r="D1867" t="str">
            <v>Koefisien alat / M3</v>
          </cell>
          <cell r="E1867" t="str">
            <v>= 1 : Q3</v>
          </cell>
          <cell r="I1867" t="str">
            <v>(E138)</v>
          </cell>
          <cell r="J1867">
            <v>3.2986111111111112E-2</v>
          </cell>
          <cell r="K1867" t="str">
            <v>Jam</v>
          </cell>
        </row>
        <row r="1869">
          <cell r="B1869" t="str">
            <v>2.d.</v>
          </cell>
          <cell r="D1869" t="str">
            <v>TANDEM ROLLER</v>
          </cell>
          <cell r="I1869" t="str">
            <v>(E19)</v>
          </cell>
        </row>
        <row r="1870">
          <cell r="D1870" t="str">
            <v>Kecepatan rata-rata alat</v>
          </cell>
          <cell r="I1870" t="str">
            <v>V</v>
          </cell>
          <cell r="J1870">
            <v>3</v>
          </cell>
          <cell r="K1870" t="str">
            <v>Km/jam</v>
          </cell>
        </row>
        <row r="1871">
          <cell r="D1871" t="str">
            <v>Lebar Efektif Pemadatan</v>
          </cell>
          <cell r="I1871" t="str">
            <v>b</v>
          </cell>
          <cell r="J1871">
            <v>1.2</v>
          </cell>
          <cell r="K1871" t="str">
            <v>M</v>
          </cell>
        </row>
        <row r="1872">
          <cell r="D1872" t="str">
            <v>Jumlah Lintasan</v>
          </cell>
          <cell r="I1872" t="str">
            <v>n</v>
          </cell>
          <cell r="J1872">
            <v>8</v>
          </cell>
          <cell r="K1872" t="str">
            <v>Lintasan</v>
          </cell>
        </row>
        <row r="1873">
          <cell r="D1873" t="str">
            <v>Faktor Efesiensi Alat</v>
          </cell>
          <cell r="I1873" t="str">
            <v>Fa</v>
          </cell>
          <cell r="J1873">
            <v>0.8</v>
          </cell>
          <cell r="K1873" t="str">
            <v>-</v>
          </cell>
        </row>
        <row r="1875">
          <cell r="D1875" t="str">
            <v>Kapasitas Produksi/Jam</v>
          </cell>
          <cell r="F1875" t="str">
            <v>(Vx1000) x b x t x Fa</v>
          </cell>
          <cell r="I1875" t="str">
            <v>Q4</v>
          </cell>
          <cell r="J1875">
            <v>54</v>
          </cell>
          <cell r="K1875" t="str">
            <v>M3</v>
          </cell>
        </row>
        <row r="1876">
          <cell r="F1876" t="str">
            <v>n</v>
          </cell>
        </row>
        <row r="1878">
          <cell r="D1878" t="str">
            <v>Koefisien alat / M3</v>
          </cell>
          <cell r="E1878" t="str">
            <v>= 1 : Q4</v>
          </cell>
          <cell r="I1878" t="str">
            <v>(E138)</v>
          </cell>
          <cell r="J1878">
            <v>1.8518518518518517E-2</v>
          </cell>
          <cell r="K1878" t="str">
            <v>Jam</v>
          </cell>
        </row>
        <row r="1880">
          <cell r="B1880" t="str">
            <v>2.e.</v>
          </cell>
          <cell r="D1880" t="str">
            <v>WATER TANK TRUCK</v>
          </cell>
          <cell r="I1880" t="str">
            <v>(E23)</v>
          </cell>
        </row>
        <row r="1881">
          <cell r="D1881" t="str">
            <v>Volume tangki air</v>
          </cell>
          <cell r="I1881" t="str">
            <v>V</v>
          </cell>
          <cell r="J1881">
            <v>4</v>
          </cell>
          <cell r="K1881" t="str">
            <v>M3</v>
          </cell>
        </row>
        <row r="1882">
          <cell r="D1882" t="str">
            <v>Kebutuhan air / M3 material padat</v>
          </cell>
          <cell r="I1882" t="str">
            <v>Wc</v>
          </cell>
          <cell r="J1882">
            <v>7.0000000000000007E-2</v>
          </cell>
          <cell r="K1882" t="str">
            <v>M3</v>
          </cell>
        </row>
        <row r="1883">
          <cell r="D1883" t="str">
            <v>Pengisian Tangki / jam</v>
          </cell>
          <cell r="I1883" t="str">
            <v>n</v>
          </cell>
          <cell r="J1883">
            <v>1</v>
          </cell>
          <cell r="K1883" t="str">
            <v>Kali</v>
          </cell>
        </row>
        <row r="1884">
          <cell r="D1884" t="str">
            <v>Faktor efesiensi alat</v>
          </cell>
          <cell r="I1884" t="str">
            <v>Fa</v>
          </cell>
          <cell r="J1884">
            <v>0.8</v>
          </cell>
          <cell r="K1884" t="str">
            <v>-</v>
          </cell>
          <cell r="L1884" t="str">
            <v>Baik</v>
          </cell>
        </row>
        <row r="1886">
          <cell r="D1886" t="str">
            <v>Kapasitas Produksi / Jam   =</v>
          </cell>
          <cell r="G1886" t="str">
            <v>V x n x Fa</v>
          </cell>
          <cell r="I1886" t="str">
            <v>Q5</v>
          </cell>
          <cell r="J1886">
            <v>45.714285714285715</v>
          </cell>
          <cell r="K1886" t="str">
            <v>M3</v>
          </cell>
        </row>
        <row r="1887">
          <cell r="G1887" t="str">
            <v>Wc</v>
          </cell>
        </row>
        <row r="1889">
          <cell r="D1889" t="str">
            <v>Koefisien Alat / M3</v>
          </cell>
          <cell r="F1889" t="str">
            <v xml:space="preserve"> =  1  :  Q5</v>
          </cell>
          <cell r="I1889" t="str">
            <v>(E23)</v>
          </cell>
          <cell r="J1889">
            <v>2.1874999999999999E-2</v>
          </cell>
          <cell r="K1889" t="str">
            <v>Jam</v>
          </cell>
        </row>
        <row r="1891">
          <cell r="B1891" t="str">
            <v xml:space="preserve">   2.f.</v>
          </cell>
          <cell r="D1891" t="str">
            <v>ALAT BANTU</v>
          </cell>
          <cell r="L1891" t="str">
            <v xml:space="preserve"> Lump Sum</v>
          </cell>
        </row>
        <row r="1892">
          <cell r="D1892" t="str">
            <v>Diperlukan   :</v>
          </cell>
        </row>
        <row r="1893">
          <cell r="D1893" t="str">
            <v>- Kereta dorong</v>
          </cell>
          <cell r="F1893" t="str">
            <v>=  2  buah.</v>
          </cell>
        </row>
        <row r="1894">
          <cell r="D1894" t="str">
            <v>- Sekop</v>
          </cell>
          <cell r="F1894" t="str">
            <v>=  3  buah.</v>
          </cell>
        </row>
        <row r="1895">
          <cell r="D1895" t="str">
            <v>- Garpu</v>
          </cell>
          <cell r="F1895" t="str">
            <v>=  2  buah.</v>
          </cell>
        </row>
        <row r="1897">
          <cell r="B1897" t="str">
            <v xml:space="preserve">   3.</v>
          </cell>
          <cell r="D1897" t="str">
            <v>TENAGA</v>
          </cell>
        </row>
        <row r="1898">
          <cell r="D1898" t="str">
            <v>Produksi menentukan : WHELL LOADER</v>
          </cell>
          <cell r="I1898" t="str">
            <v>Q1</v>
          </cell>
          <cell r="J1898">
            <v>9.0000000000000018</v>
          </cell>
          <cell r="K1898" t="str">
            <v>M3/jam</v>
          </cell>
        </row>
        <row r="1899">
          <cell r="D1899" t="str">
            <v>Produksi agregat / hari  =  Tk x Q1</v>
          </cell>
          <cell r="I1899" t="str">
            <v>Qt</v>
          </cell>
          <cell r="J1899">
            <v>63.000000000000014</v>
          </cell>
          <cell r="K1899" t="str">
            <v>M3</v>
          </cell>
        </row>
        <row r="1900">
          <cell r="D1900" t="str">
            <v>Kebutuhan tenaga :</v>
          </cell>
        </row>
        <row r="1901">
          <cell r="E1901" t="str">
            <v>-</v>
          </cell>
          <cell r="F1901" t="str">
            <v>Pekerja</v>
          </cell>
          <cell r="I1901" t="str">
            <v>P</v>
          </cell>
          <cell r="J1901">
            <v>8</v>
          </cell>
          <cell r="K1901" t="str">
            <v>orang</v>
          </cell>
        </row>
        <row r="1902">
          <cell r="E1902" t="str">
            <v>-</v>
          </cell>
          <cell r="F1902" t="str">
            <v>Mandor</v>
          </cell>
          <cell r="I1902" t="str">
            <v>M</v>
          </cell>
          <cell r="J1902">
            <v>1</v>
          </cell>
          <cell r="K1902" t="str">
            <v>orang</v>
          </cell>
        </row>
        <row r="1904">
          <cell r="D1904" t="str">
            <v>Koefisien tenaga / M3   :</v>
          </cell>
        </row>
        <row r="1905">
          <cell r="E1905" t="str">
            <v>-</v>
          </cell>
          <cell r="F1905" t="str">
            <v>Pekerja</v>
          </cell>
          <cell r="G1905" t="str">
            <v>= (Tk x P) : Qt</v>
          </cell>
          <cell r="I1905" t="str">
            <v>-</v>
          </cell>
          <cell r="J1905">
            <v>0.88888888888888873</v>
          </cell>
          <cell r="K1905" t="str">
            <v>jam</v>
          </cell>
        </row>
        <row r="1906">
          <cell r="E1906" t="str">
            <v>-</v>
          </cell>
          <cell r="F1906" t="str">
            <v>Mandor</v>
          </cell>
          <cell r="G1906" t="str">
            <v>= (Tk x M) : Qt</v>
          </cell>
          <cell r="I1906" t="str">
            <v>-</v>
          </cell>
          <cell r="J1906">
            <v>0.11111111111111109</v>
          </cell>
          <cell r="K1906" t="str">
            <v>jam</v>
          </cell>
        </row>
        <row r="1908">
          <cell r="B1908" t="str">
            <v>4.</v>
          </cell>
          <cell r="D1908" t="str">
            <v>HARGA DASAR SATUAN UPAH, BAHAN DAN ALAT</v>
          </cell>
        </row>
        <row r="1909">
          <cell r="D1909" t="str">
            <v>Lihat lampiran.</v>
          </cell>
        </row>
        <row r="1912">
          <cell r="B1912" t="str">
            <v xml:space="preserve"> URAIAN ANALISA HARGA SATUAN</v>
          </cell>
        </row>
        <row r="1913">
          <cell r="B1913" t="str">
            <v>ITEM PEMBAYARAN NO.</v>
          </cell>
          <cell r="E1913" t="str">
            <v>:  4.2 (2)</v>
          </cell>
        </row>
        <row r="1914">
          <cell r="B1914" t="str">
            <v>JENIS PEKERJAAN</v>
          </cell>
          <cell r="E1914" t="str">
            <v>:  LAPIS PONDASI AGREGAT KELAS B</v>
          </cell>
        </row>
        <row r="1915">
          <cell r="B1915" t="str">
            <v>SATUAN PEMBAYARAN</v>
          </cell>
          <cell r="E1915" t="str">
            <v>:  M3</v>
          </cell>
        </row>
        <row r="1917">
          <cell r="B1917" t="str">
            <v>NO.</v>
          </cell>
          <cell r="D1917" t="str">
            <v>U R A I A N</v>
          </cell>
          <cell r="I1917" t="str">
            <v>KODE</v>
          </cell>
          <cell r="J1917" t="str">
            <v>KOEF.</v>
          </cell>
          <cell r="K1917" t="str">
            <v>SATUAN</v>
          </cell>
          <cell r="L1917" t="str">
            <v>KETERANGAN</v>
          </cell>
        </row>
        <row r="1919">
          <cell r="B1919" t="str">
            <v>I.</v>
          </cell>
          <cell r="D1919" t="str">
            <v>ASUMSI</v>
          </cell>
        </row>
        <row r="1920">
          <cell r="B1920">
            <v>1</v>
          </cell>
          <cell r="D1920" t="str">
            <v>Menggunakan alat berat (cara mekanik)</v>
          </cell>
        </row>
        <row r="1921">
          <cell r="B1921">
            <v>2</v>
          </cell>
          <cell r="D1921" t="str">
            <v>Lokasi pekerjaan : sepanjang jalan</v>
          </cell>
        </row>
        <row r="1922">
          <cell r="B1922">
            <v>3</v>
          </cell>
          <cell r="D1922" t="str">
            <v>Kondisi existing jalan : sedang</v>
          </cell>
        </row>
        <row r="1923">
          <cell r="B1923">
            <v>4</v>
          </cell>
          <cell r="D1923" t="str">
            <v>Jarak rata-rata Base Camp ke lokasi pekerjaan</v>
          </cell>
          <cell r="I1923" t="str">
            <v>L</v>
          </cell>
          <cell r="J1923">
            <v>45.71</v>
          </cell>
          <cell r="K1923" t="str">
            <v>KM</v>
          </cell>
        </row>
        <row r="1924">
          <cell r="B1924">
            <v>5</v>
          </cell>
          <cell r="D1924" t="str">
            <v>Tebal lapis agregat padat</v>
          </cell>
          <cell r="I1924" t="str">
            <v>t</v>
          </cell>
          <cell r="J1924">
            <v>0.2</v>
          </cell>
          <cell r="K1924" t="str">
            <v>M'</v>
          </cell>
        </row>
        <row r="1925">
          <cell r="B1925">
            <v>6</v>
          </cell>
          <cell r="D1925" t="str">
            <v>Faktor kembang material (Padat-Lepas)</v>
          </cell>
          <cell r="I1925" t="str">
            <v>Fk</v>
          </cell>
          <cell r="J1925">
            <v>1.2</v>
          </cell>
          <cell r="K1925" t="str">
            <v>-</v>
          </cell>
        </row>
        <row r="1926">
          <cell r="B1926">
            <v>7</v>
          </cell>
          <cell r="D1926" t="str">
            <v>Jam kerja efektif per-hari</v>
          </cell>
          <cell r="I1926" t="str">
            <v>Tk</v>
          </cell>
          <cell r="J1926">
            <v>7</v>
          </cell>
          <cell r="K1926" t="str">
            <v>jam</v>
          </cell>
        </row>
        <row r="1927">
          <cell r="B1927">
            <v>8</v>
          </cell>
          <cell r="D1927" t="str">
            <v>Lebar Bahu Jalan</v>
          </cell>
          <cell r="I1927" t="str">
            <v>Lb</v>
          </cell>
          <cell r="J1927">
            <v>1</v>
          </cell>
          <cell r="K1927" t="str">
            <v>M'</v>
          </cell>
        </row>
        <row r="1928">
          <cell r="B1928">
            <v>9</v>
          </cell>
          <cell r="D1928" t="str">
            <v>Proporsi campuran :</v>
          </cell>
          <cell r="E1928" t="str">
            <v>-</v>
          </cell>
          <cell r="F1928" t="str">
            <v>Agregat Kasar</v>
          </cell>
          <cell r="I1928" t="str">
            <v>Ak</v>
          </cell>
          <cell r="J1928">
            <v>35</v>
          </cell>
          <cell r="K1928" t="str">
            <v>%</v>
          </cell>
        </row>
        <row r="1929">
          <cell r="E1929" t="str">
            <v>-</v>
          </cell>
          <cell r="F1929" t="str">
            <v>Agregat Halus</v>
          </cell>
          <cell r="I1929" t="str">
            <v>Ah</v>
          </cell>
          <cell r="J1929">
            <v>20</v>
          </cell>
          <cell r="K1929" t="str">
            <v>%</v>
          </cell>
        </row>
        <row r="1930">
          <cell r="E1930" t="str">
            <v>-</v>
          </cell>
          <cell r="F1930" t="str">
            <v>Sirtu</v>
          </cell>
          <cell r="I1930" t="str">
            <v>St</v>
          </cell>
          <cell r="J1930">
            <v>45</v>
          </cell>
          <cell r="K1930" t="str">
            <v>%</v>
          </cell>
        </row>
        <row r="1932">
          <cell r="B1932" t="str">
            <v>II.</v>
          </cell>
          <cell r="D1932" t="str">
            <v>METHODE PELAKSANAAN</v>
          </cell>
        </row>
        <row r="1933">
          <cell r="B1933">
            <v>1</v>
          </cell>
          <cell r="D1933" t="str">
            <v>Whell Loader mencampur dan memuat Agregat ke dalam</v>
          </cell>
        </row>
        <row r="1934">
          <cell r="D1934" t="str">
            <v>Dump Truck di Base Camp</v>
          </cell>
        </row>
        <row r="1935">
          <cell r="B1935">
            <v>2</v>
          </cell>
          <cell r="D1935" t="str">
            <v>Dump Truck mengangkut Agregat ke lokasi pekerjaan dan</v>
          </cell>
        </row>
        <row r="1936">
          <cell r="D1936" t="str">
            <v>dihampar dengan Motor Grader</v>
          </cell>
        </row>
        <row r="1937">
          <cell r="B1937">
            <v>3</v>
          </cell>
          <cell r="D1937" t="str">
            <v>Hamparan Agregat dibasahi dengan Water Tank</v>
          </cell>
        </row>
        <row r="1938">
          <cell r="D1938" t="str">
            <v>Truck sebelum dipadatkan dengan Tandem Roller dan PTR</v>
          </cell>
        </row>
        <row r="1939">
          <cell r="B1939">
            <v>4</v>
          </cell>
          <cell r="D1939" t="str">
            <v>Selama pemadatan, sekelompok pekerja akan</v>
          </cell>
        </row>
        <row r="1940">
          <cell r="D1940" t="str">
            <v>merapikan tepi hamparan dan level permukaan</v>
          </cell>
        </row>
        <row r="1941">
          <cell r="D1941" t="str">
            <v>dengan menggunakan Alat Bantu</v>
          </cell>
        </row>
        <row r="1943">
          <cell r="B1943" t="str">
            <v>III.</v>
          </cell>
          <cell r="D1943" t="str">
            <v>PEMAKAIAN BAHAN, ALAT DAN TENAGA</v>
          </cell>
        </row>
        <row r="1945">
          <cell r="B1945" t="str">
            <v xml:space="preserve">   1.</v>
          </cell>
          <cell r="D1945" t="str">
            <v>BAHAN</v>
          </cell>
        </row>
        <row r="1946">
          <cell r="D1946" t="str">
            <v>- Agregat Kasar</v>
          </cell>
          <cell r="F1946" t="str">
            <v>= Ak x 1 m3 x Fk</v>
          </cell>
          <cell r="J1946">
            <v>0.42</v>
          </cell>
          <cell r="K1946" t="str">
            <v>m3</v>
          </cell>
        </row>
        <row r="1947">
          <cell r="D1947" t="str">
            <v>- Agregat Halus</v>
          </cell>
          <cell r="F1947" t="str">
            <v>= Ah x 1 m3 x Fk</v>
          </cell>
          <cell r="J1947">
            <v>0.24</v>
          </cell>
          <cell r="K1947" t="str">
            <v>m3</v>
          </cell>
        </row>
        <row r="1948">
          <cell r="D1948" t="str">
            <v>- Sirtu</v>
          </cell>
          <cell r="F1948" t="str">
            <v>= St x 1 m3 x Fk</v>
          </cell>
          <cell r="J1948">
            <v>0.54</v>
          </cell>
          <cell r="K1948" t="str">
            <v>m3</v>
          </cell>
        </row>
        <row r="1950">
          <cell r="B1950" t="str">
            <v xml:space="preserve">   2.</v>
          </cell>
          <cell r="D1950" t="str">
            <v>ALAT</v>
          </cell>
        </row>
        <row r="1951">
          <cell r="B1951" t="str">
            <v>2.a</v>
          </cell>
          <cell r="D1951" t="str">
            <v>WHELL LOADAR</v>
          </cell>
        </row>
        <row r="1952">
          <cell r="D1952" t="str">
            <v>Kapasitas Bucket</v>
          </cell>
          <cell r="I1952" t="str">
            <v>V</v>
          </cell>
          <cell r="J1952">
            <v>2.5</v>
          </cell>
          <cell r="K1952" t="str">
            <v>M</v>
          </cell>
        </row>
        <row r="1953">
          <cell r="D1953" t="str">
            <v>Faktor Bucket</v>
          </cell>
          <cell r="I1953" t="str">
            <v>Fb</v>
          </cell>
          <cell r="J1953">
            <v>0.9</v>
          </cell>
          <cell r="K1953" t="str">
            <v>M</v>
          </cell>
        </row>
        <row r="1954">
          <cell r="D1954" t="str">
            <v>Faktor Efisiensi alat</v>
          </cell>
          <cell r="I1954" t="str">
            <v>Fa</v>
          </cell>
          <cell r="J1954">
            <v>0.8</v>
          </cell>
          <cell r="K1954" t="str">
            <v>-</v>
          </cell>
          <cell r="L1954" t="str">
            <v xml:space="preserve"> Baik</v>
          </cell>
        </row>
        <row r="1955">
          <cell r="D1955" t="str">
            <v>Waktu Siklus :</v>
          </cell>
          <cell r="I1955" t="str">
            <v>Ts1</v>
          </cell>
        </row>
        <row r="1956">
          <cell r="D1956" t="str">
            <v>- Mencampur</v>
          </cell>
          <cell r="I1956" t="str">
            <v>T1</v>
          </cell>
          <cell r="J1956">
            <v>1.5</v>
          </cell>
          <cell r="K1956" t="str">
            <v>menit</v>
          </cell>
        </row>
        <row r="1957">
          <cell r="D1957" t="str">
            <v>- Memuat dan lain-lain</v>
          </cell>
          <cell r="I1957" t="str">
            <v>T2</v>
          </cell>
          <cell r="J1957">
            <v>1</v>
          </cell>
          <cell r="K1957" t="str">
            <v>menit</v>
          </cell>
        </row>
        <row r="1958">
          <cell r="I1958" t="str">
            <v>Ts1</v>
          </cell>
          <cell r="J1958">
            <v>2.5</v>
          </cell>
          <cell r="K1958" t="str">
            <v>menit</v>
          </cell>
        </row>
        <row r="1960">
          <cell r="D1960" t="str">
            <v>Kap. Prod. / jam =</v>
          </cell>
          <cell r="F1960" t="str">
            <v>V x Fb x Fa x 60</v>
          </cell>
          <cell r="I1960" t="str">
            <v>Q1</v>
          </cell>
          <cell r="J1960">
            <v>36</v>
          </cell>
          <cell r="K1960" t="str">
            <v>M3</v>
          </cell>
        </row>
        <row r="1961">
          <cell r="F1961" t="str">
            <v>Fk x Ts1</v>
          </cell>
        </row>
        <row r="1963">
          <cell r="D1963" t="str">
            <v>Koefisien Alat / M3</v>
          </cell>
          <cell r="F1963" t="str">
            <v xml:space="preserve"> =  1  :  Q1</v>
          </cell>
          <cell r="J1963">
            <v>2.7777777777777776E-2</v>
          </cell>
          <cell r="K1963" t="str">
            <v>jam</v>
          </cell>
        </row>
        <row r="1965">
          <cell r="B1965" t="str">
            <v>2.b.</v>
          </cell>
          <cell r="D1965" t="str">
            <v>DUMP TRUCK</v>
          </cell>
        </row>
        <row r="1966">
          <cell r="D1966" t="str">
            <v>Kapasitas Bak</v>
          </cell>
          <cell r="I1966" t="str">
            <v>V</v>
          </cell>
          <cell r="J1966">
            <v>9</v>
          </cell>
          <cell r="K1966" t="str">
            <v>M3</v>
          </cell>
        </row>
        <row r="1967">
          <cell r="D1967" t="str">
            <v>Faktor Efesiensi Alat</v>
          </cell>
          <cell r="I1967" t="str">
            <v>Fa</v>
          </cell>
          <cell r="J1967">
            <v>0.8</v>
          </cell>
          <cell r="K1967" t="str">
            <v>-</v>
          </cell>
        </row>
        <row r="1968">
          <cell r="D1968" t="str">
            <v>Kecepatan rata-rata bermuatan</v>
          </cell>
          <cell r="I1968" t="str">
            <v>v1</v>
          </cell>
          <cell r="J1968">
            <v>45</v>
          </cell>
          <cell r="K1968" t="str">
            <v>Km/jam</v>
          </cell>
        </row>
        <row r="1969">
          <cell r="D1969" t="str">
            <v>Kecepatan rata-rata Kosong</v>
          </cell>
          <cell r="I1969" t="str">
            <v>v2</v>
          </cell>
          <cell r="J1969">
            <v>60</v>
          </cell>
          <cell r="K1969" t="str">
            <v>Km/jam</v>
          </cell>
        </row>
        <row r="1970">
          <cell r="D1970" t="str">
            <v>Waktu Siklus</v>
          </cell>
          <cell r="I1970" t="str">
            <v>Ts2</v>
          </cell>
        </row>
        <row r="1971">
          <cell r="D1971" t="str">
            <v>- Waktu tempuh isi</v>
          </cell>
          <cell r="F1971" t="str">
            <v>= (L : V1) x 60</v>
          </cell>
          <cell r="I1971" t="str">
            <v>T1</v>
          </cell>
          <cell r="J1971">
            <v>60.946666666666673</v>
          </cell>
          <cell r="K1971" t="str">
            <v>Menit</v>
          </cell>
        </row>
        <row r="1972">
          <cell r="D1972" t="str">
            <v>- Waktu tempuh Kosong</v>
          </cell>
          <cell r="F1972" t="str">
            <v>= (L : V2) x 60</v>
          </cell>
          <cell r="I1972" t="str">
            <v>T2</v>
          </cell>
          <cell r="J1972">
            <v>45.71</v>
          </cell>
          <cell r="K1972" t="str">
            <v>Menit</v>
          </cell>
        </row>
        <row r="1973">
          <cell r="D1973" t="str">
            <v>- Lain-lain</v>
          </cell>
          <cell r="I1973" t="str">
            <v>T3</v>
          </cell>
          <cell r="J1973">
            <v>2.5</v>
          </cell>
          <cell r="K1973" t="str">
            <v>Menit</v>
          </cell>
        </row>
        <row r="1974">
          <cell r="I1974" t="str">
            <v>Ts2</v>
          </cell>
          <cell r="J1974">
            <v>109.15666666666667</v>
          </cell>
          <cell r="K1974" t="str">
            <v>Menit</v>
          </cell>
        </row>
        <row r="1976">
          <cell r="D1976" t="str">
            <v>Kapasitas Produksi / Jam</v>
          </cell>
          <cell r="G1976" t="str">
            <v>V x Fa x 60</v>
          </cell>
          <cell r="I1976" t="str">
            <v>Q2</v>
          </cell>
          <cell r="J1976">
            <v>3.2980120316364858</v>
          </cell>
          <cell r="K1976" t="str">
            <v>M3</v>
          </cell>
        </row>
        <row r="1977">
          <cell r="G1977" t="str">
            <v>Fk x Ts2</v>
          </cell>
        </row>
        <row r="1979">
          <cell r="D1979" t="str">
            <v>Koefisien alat / M3</v>
          </cell>
          <cell r="E1979" t="str">
            <v>= 1 : Q2</v>
          </cell>
          <cell r="J1979">
            <v>0.30321296296296296</v>
          </cell>
          <cell r="K1979" t="str">
            <v>Jam</v>
          </cell>
        </row>
        <row r="1981">
          <cell r="L1981" t="str">
            <v>Bersambung</v>
          </cell>
        </row>
        <row r="1982">
          <cell r="B1982" t="str">
            <v xml:space="preserve"> URAIAN ANALISA HARGA SATUAN</v>
          </cell>
        </row>
        <row r="1983">
          <cell r="B1983" t="str">
            <v>ITEM PEMBAYARAN NO.</v>
          </cell>
          <cell r="E1983" t="str">
            <v>:  4.2 (2)</v>
          </cell>
        </row>
        <row r="1984">
          <cell r="B1984" t="str">
            <v>JENIS PEKERJAAN</v>
          </cell>
          <cell r="E1984" t="str">
            <v>:  LAPIS PONDASI AGREGAT KELAS B</v>
          </cell>
        </row>
        <row r="1985">
          <cell r="B1985" t="str">
            <v>SATUAN PEMBAYARAN</v>
          </cell>
          <cell r="E1985" t="str">
            <v>:  M3</v>
          </cell>
        </row>
        <row r="1987">
          <cell r="B1987" t="str">
            <v>NO.</v>
          </cell>
          <cell r="D1987" t="str">
            <v>U R A I A N</v>
          </cell>
          <cell r="I1987" t="str">
            <v>KODE</v>
          </cell>
          <cell r="J1987" t="str">
            <v>KOEF.</v>
          </cell>
          <cell r="K1987" t="str">
            <v>SATUAN</v>
          </cell>
          <cell r="L1987" t="str">
            <v>KETERANGAN</v>
          </cell>
        </row>
        <row r="1989">
          <cell r="B1989" t="str">
            <v>2.c.</v>
          </cell>
          <cell r="D1989" t="str">
            <v>MOTOR GRADER</v>
          </cell>
        </row>
        <row r="1990">
          <cell r="D1990" t="str">
            <v>Panjang Hamparan</v>
          </cell>
          <cell r="I1990" t="str">
            <v>Lh</v>
          </cell>
          <cell r="J1990">
            <v>50</v>
          </cell>
          <cell r="K1990" t="str">
            <v>M</v>
          </cell>
        </row>
        <row r="1991">
          <cell r="D1991" t="str">
            <v>Lebar Efektif Kerja Blade</v>
          </cell>
          <cell r="I1991" t="str">
            <v>b</v>
          </cell>
          <cell r="J1991">
            <v>2.4</v>
          </cell>
          <cell r="K1991" t="str">
            <v>M</v>
          </cell>
        </row>
        <row r="1992">
          <cell r="D1992" t="str">
            <v>Faktor Efesiensi Alat</v>
          </cell>
          <cell r="I1992" t="str">
            <v>Fa</v>
          </cell>
          <cell r="J1992">
            <v>0.8</v>
          </cell>
          <cell r="K1992" t="str">
            <v>-</v>
          </cell>
        </row>
        <row r="1993">
          <cell r="D1993" t="str">
            <v>Kecepatan rata-rata alat</v>
          </cell>
          <cell r="I1993" t="str">
            <v>V</v>
          </cell>
          <cell r="J1993">
            <v>4</v>
          </cell>
          <cell r="K1993" t="str">
            <v>Km/jam</v>
          </cell>
        </row>
        <row r="1994">
          <cell r="D1994" t="str">
            <v>Jumlah Lintasan</v>
          </cell>
          <cell r="I1994" t="str">
            <v>n</v>
          </cell>
          <cell r="J1994">
            <v>6</v>
          </cell>
          <cell r="K1994" t="str">
            <v>Lintasan</v>
          </cell>
        </row>
        <row r="1995">
          <cell r="D1995" t="str">
            <v>Waktu Wiklus</v>
          </cell>
          <cell r="I1995" t="str">
            <v>Ts3</v>
          </cell>
        </row>
        <row r="1996">
          <cell r="D1996" t="str">
            <v>- Perataan 1 x Lintasan</v>
          </cell>
          <cell r="F1996" t="str">
            <v>= Lh : (V x 1000) x 60</v>
          </cell>
          <cell r="I1996" t="str">
            <v>T1</v>
          </cell>
          <cell r="J1996">
            <v>0.75</v>
          </cell>
          <cell r="K1996" t="str">
            <v>Menit</v>
          </cell>
        </row>
        <row r="1997">
          <cell r="D1997" t="str">
            <v>- Lain-lain</v>
          </cell>
          <cell r="I1997" t="str">
            <v>T2</v>
          </cell>
          <cell r="J1997">
            <v>3</v>
          </cell>
          <cell r="K1997" t="str">
            <v>Menit</v>
          </cell>
        </row>
        <row r="1998">
          <cell r="I1998" t="str">
            <v>Ts3</v>
          </cell>
          <cell r="J1998">
            <v>3.75</v>
          </cell>
          <cell r="K1998" t="str">
            <v>Menit</v>
          </cell>
        </row>
        <row r="2000">
          <cell r="D2000" t="str">
            <v>Kapasitas Produksi / Jam</v>
          </cell>
          <cell r="G2000" t="str">
            <v>Lh x b x t x Fa x 60</v>
          </cell>
          <cell r="I2000" t="str">
            <v>Q3</v>
          </cell>
          <cell r="J2000">
            <v>51.20000000000001</v>
          </cell>
          <cell r="K2000" t="str">
            <v>M3</v>
          </cell>
        </row>
        <row r="2001">
          <cell r="G2001" t="str">
            <v>n x Ts3</v>
          </cell>
        </row>
        <row r="2003">
          <cell r="D2003" t="str">
            <v>Koefisien alat / M3</v>
          </cell>
          <cell r="E2003" t="str">
            <v>= 1 : Q3</v>
          </cell>
          <cell r="J2003">
            <v>1.9531249999999997E-2</v>
          </cell>
          <cell r="K2003" t="str">
            <v>Jam</v>
          </cell>
        </row>
        <row r="2005">
          <cell r="B2005" t="str">
            <v>2.d.</v>
          </cell>
          <cell r="D2005" t="str">
            <v>TANDEM ROLLER</v>
          </cell>
        </row>
        <row r="2006">
          <cell r="D2006" t="str">
            <v>Kecepatan rata-rata alat</v>
          </cell>
          <cell r="I2006" t="str">
            <v>V</v>
          </cell>
          <cell r="J2006">
            <v>3</v>
          </cell>
          <cell r="K2006" t="str">
            <v>Km/jam</v>
          </cell>
        </row>
        <row r="2007">
          <cell r="D2007" t="str">
            <v>Lebar Efektif Pemadatan</v>
          </cell>
          <cell r="I2007" t="str">
            <v>b</v>
          </cell>
          <cell r="J2007">
            <v>1.2</v>
          </cell>
          <cell r="K2007" t="str">
            <v>M</v>
          </cell>
        </row>
        <row r="2008">
          <cell r="D2008" t="str">
            <v>Jumlah Lintasan</v>
          </cell>
          <cell r="I2008" t="str">
            <v>n</v>
          </cell>
          <cell r="J2008">
            <v>6</v>
          </cell>
          <cell r="K2008" t="str">
            <v>Lintasan</v>
          </cell>
        </row>
        <row r="2009">
          <cell r="D2009" t="str">
            <v>Faktor Efesiensi Alat</v>
          </cell>
          <cell r="I2009" t="str">
            <v>Fa</v>
          </cell>
          <cell r="J2009">
            <v>0.8</v>
          </cell>
          <cell r="K2009" t="str">
            <v>-</v>
          </cell>
        </row>
        <row r="2011">
          <cell r="D2011" t="str">
            <v>Kapasitas Produksi/Jam</v>
          </cell>
          <cell r="F2011" t="str">
            <v>(Vx1000) x b x t x Fa</v>
          </cell>
          <cell r="I2011" t="str">
            <v>Q4</v>
          </cell>
          <cell r="J2011">
            <v>96</v>
          </cell>
          <cell r="K2011" t="str">
            <v>M3</v>
          </cell>
        </row>
        <row r="2012">
          <cell r="F2012" t="str">
            <v>n</v>
          </cell>
        </row>
        <row r="2014">
          <cell r="D2014" t="str">
            <v>Koefisien alat / M3</v>
          </cell>
          <cell r="E2014" t="str">
            <v>= 1 : Q4</v>
          </cell>
          <cell r="J2014">
            <v>1.0416666666666666E-2</v>
          </cell>
          <cell r="K2014" t="str">
            <v>Jam</v>
          </cell>
        </row>
        <row r="2017">
          <cell r="B2017" t="str">
            <v>2.e.</v>
          </cell>
          <cell r="D2017" t="str">
            <v>WATER TANKER</v>
          </cell>
        </row>
        <row r="2018">
          <cell r="D2018" t="str">
            <v>Volume tangki air</v>
          </cell>
          <cell r="I2018" t="str">
            <v>V</v>
          </cell>
          <cell r="J2018">
            <v>4</v>
          </cell>
          <cell r="K2018" t="str">
            <v>M3</v>
          </cell>
        </row>
        <row r="2019">
          <cell r="D2019" t="str">
            <v>Kebutuhan air / M3 material padat</v>
          </cell>
          <cell r="I2019" t="str">
            <v>Wc</v>
          </cell>
          <cell r="J2019">
            <v>7.0000000000000007E-2</v>
          </cell>
          <cell r="K2019" t="str">
            <v>M3</v>
          </cell>
        </row>
        <row r="2020">
          <cell r="D2020" t="str">
            <v>Pengisian Tangki / jam</v>
          </cell>
          <cell r="I2020" t="str">
            <v>n</v>
          </cell>
          <cell r="J2020">
            <v>1</v>
          </cell>
          <cell r="K2020" t="str">
            <v>Kali</v>
          </cell>
        </row>
        <row r="2021">
          <cell r="D2021" t="str">
            <v>Faktor efesiensi alat</v>
          </cell>
          <cell r="I2021" t="str">
            <v>Fa</v>
          </cell>
          <cell r="J2021">
            <v>0.8</v>
          </cell>
          <cell r="K2021" t="str">
            <v>-</v>
          </cell>
        </row>
        <row r="2023">
          <cell r="D2023" t="str">
            <v>Kapasitas Produksi / Jam   =</v>
          </cell>
          <cell r="G2023" t="str">
            <v>V x n x Fa</v>
          </cell>
          <cell r="I2023" t="str">
            <v>Q5</v>
          </cell>
          <cell r="J2023">
            <v>45.714285714285715</v>
          </cell>
          <cell r="K2023" t="str">
            <v>M3</v>
          </cell>
        </row>
        <row r="2024">
          <cell r="G2024" t="str">
            <v>Wc</v>
          </cell>
        </row>
        <row r="2026">
          <cell r="D2026" t="str">
            <v>Koefisien Alat / M3</v>
          </cell>
          <cell r="F2026" t="str">
            <v xml:space="preserve"> =  1  :  Q5</v>
          </cell>
          <cell r="J2026">
            <v>2.1874999999999999E-2</v>
          </cell>
          <cell r="K2026" t="str">
            <v>Jam</v>
          </cell>
        </row>
        <row r="2028">
          <cell r="B2028" t="str">
            <v xml:space="preserve">   2.f.</v>
          </cell>
          <cell r="D2028" t="str">
            <v>ALAT BANTU</v>
          </cell>
          <cell r="L2028" t="str">
            <v xml:space="preserve"> Lump Sum</v>
          </cell>
        </row>
        <row r="2029">
          <cell r="D2029" t="str">
            <v>Diperlukan   :</v>
          </cell>
        </row>
        <row r="2030">
          <cell r="D2030" t="str">
            <v>- Kereta dorong</v>
          </cell>
          <cell r="F2030" t="str">
            <v>=  3  buah.</v>
          </cell>
        </row>
        <row r="2031">
          <cell r="D2031" t="str">
            <v>- Sekop</v>
          </cell>
          <cell r="F2031" t="str">
            <v>=  4  buah.</v>
          </cell>
        </row>
        <row r="2032">
          <cell r="D2032" t="str">
            <v>- Garpu</v>
          </cell>
          <cell r="F2032" t="str">
            <v>=  2  buah.</v>
          </cell>
        </row>
        <row r="2034">
          <cell r="B2034" t="str">
            <v xml:space="preserve">   3.</v>
          </cell>
          <cell r="D2034" t="str">
            <v>TENAGA</v>
          </cell>
        </row>
        <row r="2035">
          <cell r="D2035" t="str">
            <v>Produksi menentukan : WHELL LOADER</v>
          </cell>
          <cell r="I2035" t="str">
            <v>Q1</v>
          </cell>
          <cell r="J2035">
            <v>26</v>
          </cell>
          <cell r="K2035" t="str">
            <v>M3/jam</v>
          </cell>
        </row>
        <row r="2036">
          <cell r="D2036" t="str">
            <v>Produksi agregat / hari  =  Tk x Q1</v>
          </cell>
          <cell r="I2036" t="str">
            <v>Qt</v>
          </cell>
          <cell r="J2036">
            <v>182</v>
          </cell>
          <cell r="K2036" t="str">
            <v>M3</v>
          </cell>
        </row>
        <row r="2037">
          <cell r="D2037" t="str">
            <v>Kebutuhan tenaga :</v>
          </cell>
        </row>
        <row r="2038">
          <cell r="E2038" t="str">
            <v>-</v>
          </cell>
          <cell r="F2038" t="str">
            <v>Pekerja</v>
          </cell>
          <cell r="I2038" t="str">
            <v>P</v>
          </cell>
          <cell r="J2038">
            <v>4</v>
          </cell>
          <cell r="K2038" t="str">
            <v>orang</v>
          </cell>
        </row>
        <row r="2039">
          <cell r="E2039" t="str">
            <v>-</v>
          </cell>
          <cell r="F2039" t="str">
            <v>Mandor</v>
          </cell>
          <cell r="I2039" t="str">
            <v>M</v>
          </cell>
          <cell r="J2039">
            <v>1</v>
          </cell>
          <cell r="K2039" t="str">
            <v>orang</v>
          </cell>
        </row>
        <row r="2041">
          <cell r="D2041" t="str">
            <v>Koefisien tenaga / M3   :</v>
          </cell>
        </row>
        <row r="2042">
          <cell r="E2042" t="str">
            <v>-</v>
          </cell>
          <cell r="F2042" t="str">
            <v>Pekerja</v>
          </cell>
          <cell r="G2042" t="str">
            <v>= (Tk x P) : Qt</v>
          </cell>
          <cell r="J2042">
            <v>0.15384615384615385</v>
          </cell>
          <cell r="K2042" t="str">
            <v>jam</v>
          </cell>
        </row>
        <row r="2043">
          <cell r="E2043" t="str">
            <v>-</v>
          </cell>
          <cell r="F2043" t="str">
            <v>Mandor</v>
          </cell>
          <cell r="G2043" t="str">
            <v>= (Tk x M) : Qt</v>
          </cell>
          <cell r="J2043">
            <v>3.8461538461538464E-2</v>
          </cell>
          <cell r="K2043" t="str">
            <v>jam</v>
          </cell>
        </row>
        <row r="2045">
          <cell r="B2045" t="str">
            <v>4.</v>
          </cell>
          <cell r="D2045" t="str">
            <v>HARGA DASAR SATUAN UPAH, BAHAN DAN ALAT</v>
          </cell>
        </row>
        <row r="2046">
          <cell r="D2046" t="str">
            <v>Lihat lampiran.</v>
          </cell>
        </row>
        <row r="2049">
          <cell r="B2049" t="str">
            <v xml:space="preserve"> URAIAN ANALISA HARGA SATUAN</v>
          </cell>
        </row>
        <row r="2050">
          <cell r="B2050" t="str">
            <v>ITEM PEMBAYARAN NO.</v>
          </cell>
          <cell r="E2050" t="str">
            <v>:  5.1 (1)</v>
          </cell>
        </row>
        <row r="2051">
          <cell r="B2051" t="str">
            <v>JENIS PEKERJAAN</v>
          </cell>
          <cell r="E2051" t="str">
            <v>:  LAPIS PONDASI AGREGAT KELAS A</v>
          </cell>
        </row>
        <row r="2052">
          <cell r="B2052" t="str">
            <v>SATUAN PEMBAYARAN</v>
          </cell>
          <cell r="E2052" t="str">
            <v>:  M3</v>
          </cell>
        </row>
        <row r="2054">
          <cell r="B2054" t="str">
            <v>NO.</v>
          </cell>
          <cell r="D2054" t="str">
            <v>U R A I A N</v>
          </cell>
          <cell r="I2054" t="str">
            <v>KODE</v>
          </cell>
          <cell r="J2054" t="str">
            <v>KOEF.</v>
          </cell>
          <cell r="K2054" t="str">
            <v>SATUAN</v>
          </cell>
          <cell r="L2054" t="str">
            <v>KETERANGAN</v>
          </cell>
        </row>
        <row r="2056">
          <cell r="B2056" t="str">
            <v>I.</v>
          </cell>
          <cell r="D2056" t="str">
            <v>ASUMSI</v>
          </cell>
        </row>
        <row r="2057">
          <cell r="B2057">
            <v>1</v>
          </cell>
          <cell r="D2057" t="str">
            <v>Menggunakan alat berat (cara mekanik)</v>
          </cell>
        </row>
        <row r="2058">
          <cell r="B2058">
            <v>2</v>
          </cell>
          <cell r="D2058" t="str">
            <v>Lokasi pekerjaan : sepanjang jalan</v>
          </cell>
        </row>
        <row r="2059">
          <cell r="B2059">
            <v>3</v>
          </cell>
          <cell r="D2059" t="str">
            <v>Kondisi existing jalan : sedang</v>
          </cell>
        </row>
        <row r="2060">
          <cell r="B2060">
            <v>4</v>
          </cell>
          <cell r="D2060" t="str">
            <v>Jarak rata-rata Base Camp ke lokasi pekerjaan</v>
          </cell>
          <cell r="I2060" t="str">
            <v>L</v>
          </cell>
          <cell r="J2060">
            <v>45.71</v>
          </cell>
          <cell r="K2060" t="str">
            <v>KM</v>
          </cell>
        </row>
        <row r="2061">
          <cell r="B2061">
            <v>5</v>
          </cell>
          <cell r="D2061" t="str">
            <v>Tebal lapis agregat padat</v>
          </cell>
          <cell r="I2061" t="str">
            <v>t</v>
          </cell>
          <cell r="J2061">
            <v>0.15</v>
          </cell>
          <cell r="K2061" t="str">
            <v>M</v>
          </cell>
        </row>
        <row r="2062">
          <cell r="B2062">
            <v>6</v>
          </cell>
          <cell r="D2062" t="str">
            <v>Faktor kembang material (Padat-Lepas)</v>
          </cell>
          <cell r="I2062" t="str">
            <v>Fk</v>
          </cell>
          <cell r="J2062">
            <v>1.2</v>
          </cell>
          <cell r="K2062" t="str">
            <v>-</v>
          </cell>
        </row>
        <row r="2063">
          <cell r="B2063">
            <v>7</v>
          </cell>
          <cell r="D2063" t="str">
            <v>Jam kerja efektif per-hari</v>
          </cell>
          <cell r="I2063" t="str">
            <v>Tk</v>
          </cell>
          <cell r="J2063">
            <v>7</v>
          </cell>
          <cell r="K2063" t="str">
            <v>jam</v>
          </cell>
        </row>
        <row r="2064">
          <cell r="B2064">
            <v>8</v>
          </cell>
          <cell r="D2064" t="str">
            <v>Proporsi campuran :</v>
          </cell>
          <cell r="E2064" t="str">
            <v>-</v>
          </cell>
          <cell r="F2064" t="str">
            <v>Agregat Kasar</v>
          </cell>
          <cell r="I2064" t="str">
            <v>Ak</v>
          </cell>
          <cell r="J2064">
            <v>55</v>
          </cell>
          <cell r="K2064" t="str">
            <v>%</v>
          </cell>
        </row>
        <row r="2065">
          <cell r="E2065" t="str">
            <v>-</v>
          </cell>
          <cell r="F2065" t="str">
            <v>Agregat Halus</v>
          </cell>
          <cell r="I2065" t="str">
            <v>Ah</v>
          </cell>
          <cell r="J2065">
            <v>45</v>
          </cell>
          <cell r="K2065" t="str">
            <v>%</v>
          </cell>
        </row>
        <row r="2067">
          <cell r="B2067" t="str">
            <v>II.</v>
          </cell>
          <cell r="D2067" t="str">
            <v>METHODE PELAKSANAAN</v>
          </cell>
        </row>
        <row r="2068">
          <cell r="B2068">
            <v>1</v>
          </cell>
          <cell r="D2068" t="str">
            <v>Whell Loader mencampur dan memuat Agregat ke dalam</v>
          </cell>
        </row>
        <row r="2069">
          <cell r="D2069" t="str">
            <v>Dump Truck di Base Camp</v>
          </cell>
        </row>
        <row r="2070">
          <cell r="B2070">
            <v>2</v>
          </cell>
          <cell r="D2070" t="str">
            <v>Dump Truck mengangkut Agregat ke lokasi pekerjaan dan</v>
          </cell>
        </row>
        <row r="2071">
          <cell r="D2071" t="str">
            <v>dihampar dengan Motor Grader</v>
          </cell>
        </row>
        <row r="2072">
          <cell r="B2072">
            <v>3</v>
          </cell>
          <cell r="D2072" t="str">
            <v>Hamparan Agregat dibasahi dengan Water Tank</v>
          </cell>
        </row>
        <row r="2073">
          <cell r="D2073" t="str">
            <v>Truck sebelum dipadatkan dengan Vibratory Roller</v>
          </cell>
        </row>
        <row r="2074">
          <cell r="B2074">
            <v>4</v>
          </cell>
          <cell r="D2074" t="str">
            <v>Selama pemadatan, sekelompok pekerja akan</v>
          </cell>
        </row>
        <row r="2075">
          <cell r="D2075" t="str">
            <v>merapikan tepi hamparan dan level permukaan</v>
          </cell>
        </row>
        <row r="2076">
          <cell r="D2076" t="str">
            <v>dengan menggunakan Alat Bantu</v>
          </cell>
        </row>
        <row r="2078">
          <cell r="B2078" t="str">
            <v>III.</v>
          </cell>
          <cell r="D2078" t="str">
            <v>PEMAKAIAN BAHAN, ALAT DAN TENAGA</v>
          </cell>
        </row>
        <row r="2080">
          <cell r="B2080" t="str">
            <v xml:space="preserve">   1.</v>
          </cell>
          <cell r="D2080" t="str">
            <v>BAHAN</v>
          </cell>
        </row>
        <row r="2081">
          <cell r="D2081" t="str">
            <v>Aggregat Kasar</v>
          </cell>
          <cell r="F2081" t="str">
            <v>= Ak x 1 m3 x Fk</v>
          </cell>
          <cell r="J2081">
            <v>0.66</v>
          </cell>
          <cell r="K2081" t="str">
            <v>m3</v>
          </cell>
        </row>
        <row r="2082">
          <cell r="D2082" t="str">
            <v>Aggregat Halus</v>
          </cell>
          <cell r="F2082" t="str">
            <v>= Ah x 1 m3 x Fk</v>
          </cell>
          <cell r="J2082">
            <v>0.54</v>
          </cell>
          <cell r="K2082" t="str">
            <v>m3</v>
          </cell>
        </row>
        <row r="2084">
          <cell r="B2084" t="str">
            <v xml:space="preserve">   2.</v>
          </cell>
          <cell r="D2084" t="str">
            <v>ALAT</v>
          </cell>
        </row>
        <row r="2085">
          <cell r="B2085" t="str">
            <v>2.a</v>
          </cell>
          <cell r="D2085" t="str">
            <v>WHEEL LOADER</v>
          </cell>
        </row>
        <row r="2086">
          <cell r="D2086" t="str">
            <v>Kapasitas Bucket</v>
          </cell>
          <cell r="I2086" t="str">
            <v>V</v>
          </cell>
          <cell r="J2086">
            <v>2.5</v>
          </cell>
          <cell r="K2086" t="str">
            <v>M</v>
          </cell>
        </row>
        <row r="2087">
          <cell r="D2087" t="str">
            <v>Faktor Bucket</v>
          </cell>
          <cell r="I2087" t="str">
            <v>Fb</v>
          </cell>
          <cell r="J2087">
            <v>0.9</v>
          </cell>
          <cell r="K2087" t="str">
            <v>M</v>
          </cell>
        </row>
        <row r="2088">
          <cell r="D2088" t="str">
            <v>Faktor Efisiensi alat</v>
          </cell>
          <cell r="I2088" t="str">
            <v>Fa</v>
          </cell>
          <cell r="J2088">
            <v>0.8</v>
          </cell>
          <cell r="K2088" t="str">
            <v>-</v>
          </cell>
        </row>
        <row r="2089">
          <cell r="D2089" t="str">
            <v>Waktu Siklus :</v>
          </cell>
          <cell r="I2089" t="str">
            <v>Ts1</v>
          </cell>
        </row>
        <row r="2090">
          <cell r="D2090" t="str">
            <v>- Mencampur</v>
          </cell>
          <cell r="I2090" t="str">
            <v>T1</v>
          </cell>
          <cell r="J2090">
            <v>1</v>
          </cell>
          <cell r="K2090" t="str">
            <v>menit</v>
          </cell>
        </row>
        <row r="2091">
          <cell r="D2091" t="str">
            <v>- Memuat dan lain-lain</v>
          </cell>
          <cell r="I2091" t="str">
            <v>T2</v>
          </cell>
          <cell r="J2091">
            <v>0.5</v>
          </cell>
          <cell r="K2091" t="str">
            <v>menit</v>
          </cell>
        </row>
        <row r="2092">
          <cell r="I2092" t="str">
            <v>Ts1</v>
          </cell>
          <cell r="J2092">
            <v>1.5</v>
          </cell>
          <cell r="K2092" t="str">
            <v>menit</v>
          </cell>
        </row>
        <row r="2094">
          <cell r="D2094" t="str">
            <v>Kap. Prod. / jam =</v>
          </cell>
          <cell r="F2094" t="str">
            <v>V x Fb x Fa x 60</v>
          </cell>
          <cell r="I2094" t="str">
            <v>Q1</v>
          </cell>
          <cell r="J2094">
            <v>60.000000000000007</v>
          </cell>
          <cell r="K2094" t="str">
            <v>M3</v>
          </cell>
        </row>
        <row r="2095">
          <cell r="F2095" t="str">
            <v>Fk x Ts1</v>
          </cell>
        </row>
        <row r="2097">
          <cell r="D2097" t="str">
            <v>Koefisien Alat / M3</v>
          </cell>
          <cell r="F2097" t="str">
            <v xml:space="preserve"> =  1  :  Q1</v>
          </cell>
          <cell r="J2097">
            <v>1.6666666666666663E-2</v>
          </cell>
          <cell r="K2097" t="str">
            <v>jam</v>
          </cell>
        </row>
        <row r="2099">
          <cell r="B2099" t="str">
            <v>2.b.</v>
          </cell>
          <cell r="D2099" t="str">
            <v>DUMP TRUCK</v>
          </cell>
        </row>
        <row r="2100">
          <cell r="D2100" t="str">
            <v>Kapasitas Bak</v>
          </cell>
          <cell r="I2100" t="str">
            <v>V</v>
          </cell>
          <cell r="J2100">
            <v>10</v>
          </cell>
          <cell r="K2100" t="str">
            <v>M3</v>
          </cell>
        </row>
        <row r="2101">
          <cell r="D2101" t="str">
            <v>Faktor Efesiensi Alat</v>
          </cell>
          <cell r="I2101" t="str">
            <v>Fa</v>
          </cell>
          <cell r="J2101">
            <v>0.8</v>
          </cell>
          <cell r="K2101" t="str">
            <v>-</v>
          </cell>
        </row>
        <row r="2102">
          <cell r="D2102" t="str">
            <v>Kecepatan rata-rata bermuatan</v>
          </cell>
          <cell r="I2102" t="str">
            <v>v1</v>
          </cell>
          <cell r="J2102">
            <v>45</v>
          </cell>
          <cell r="K2102" t="str">
            <v>Km/jam</v>
          </cell>
        </row>
        <row r="2103">
          <cell r="D2103" t="str">
            <v>Kecepatan rata-rata Kosong</v>
          </cell>
          <cell r="I2103" t="str">
            <v>v2</v>
          </cell>
          <cell r="J2103">
            <v>60</v>
          </cell>
          <cell r="K2103" t="str">
            <v>Km/jam</v>
          </cell>
        </row>
        <row r="2104">
          <cell r="D2104" t="str">
            <v>Waktu Wiklus</v>
          </cell>
          <cell r="I2104" t="str">
            <v>Ts2</v>
          </cell>
        </row>
        <row r="2105">
          <cell r="D2105" t="str">
            <v>- Waktu tempuh isi</v>
          </cell>
          <cell r="F2105" t="str">
            <v>= (L : V1) x 60</v>
          </cell>
          <cell r="I2105" t="str">
            <v>T1</v>
          </cell>
          <cell r="J2105">
            <v>60.946666666666673</v>
          </cell>
          <cell r="K2105" t="str">
            <v>Menit</v>
          </cell>
        </row>
        <row r="2106">
          <cell r="D2106" t="str">
            <v>- Waktu tempuh Kosong</v>
          </cell>
          <cell r="F2106" t="str">
            <v>= (L : V2) x 60</v>
          </cell>
          <cell r="I2106" t="str">
            <v>T2</v>
          </cell>
          <cell r="J2106">
            <v>45.71</v>
          </cell>
          <cell r="K2106" t="str">
            <v>Menit</v>
          </cell>
        </row>
        <row r="2107">
          <cell r="D2107" t="str">
            <v>- Lain-lain</v>
          </cell>
          <cell r="I2107" t="str">
            <v>T3</v>
          </cell>
          <cell r="J2107">
            <v>10</v>
          </cell>
          <cell r="K2107" t="str">
            <v>Menit</v>
          </cell>
        </row>
        <row r="2108">
          <cell r="I2108" t="str">
            <v>Ts2</v>
          </cell>
          <cell r="J2108">
            <v>116.65666666666667</v>
          </cell>
          <cell r="K2108" t="str">
            <v>Menit</v>
          </cell>
        </row>
        <row r="2110">
          <cell r="D2110" t="str">
            <v>Kapasitas Produksi / Jam</v>
          </cell>
          <cell r="G2110" t="str">
            <v>V x Fa x 60</v>
          </cell>
          <cell r="I2110" t="str">
            <v>Q2</v>
          </cell>
          <cell r="J2110">
            <v>3.4288653313141126</v>
          </cell>
          <cell r="K2110" t="str">
            <v>M3</v>
          </cell>
        </row>
        <row r="2111">
          <cell r="G2111" t="str">
            <v>Fk x Ts2</v>
          </cell>
        </row>
        <row r="2113">
          <cell r="D2113" t="str">
            <v>Koefisien alat / M3</v>
          </cell>
          <cell r="E2113" t="str">
            <v>= 1 : Q2</v>
          </cell>
          <cell r="J2113">
            <v>0.29164166666666669</v>
          </cell>
          <cell r="K2113" t="str">
            <v>Jam</v>
          </cell>
        </row>
        <row r="2115">
          <cell r="L2115" t="str">
            <v>Bersambung</v>
          </cell>
        </row>
        <row r="2116">
          <cell r="B2116" t="str">
            <v xml:space="preserve"> URAIAN ANALISA HARGA SATUAN</v>
          </cell>
        </row>
        <row r="2117">
          <cell r="B2117" t="str">
            <v>ITEM PEMBAYARAN NO.</v>
          </cell>
          <cell r="E2117" t="str">
            <v>:  5.1 (1)</v>
          </cell>
        </row>
        <row r="2118">
          <cell r="B2118" t="str">
            <v>JENIS PEKERJAAN</v>
          </cell>
          <cell r="E2118" t="str">
            <v>:  LAPIS PONDASI AGREGAT KELAS A</v>
          </cell>
        </row>
        <row r="2119">
          <cell r="B2119" t="str">
            <v>SATUAN PEMBAYARAN</v>
          </cell>
          <cell r="E2119" t="str">
            <v>:  M3</v>
          </cell>
        </row>
        <row r="2121">
          <cell r="B2121" t="str">
            <v>NO.</v>
          </cell>
          <cell r="D2121" t="str">
            <v>U R A I A N</v>
          </cell>
          <cell r="I2121" t="str">
            <v>KODE</v>
          </cell>
          <cell r="J2121" t="str">
            <v>KOEF.</v>
          </cell>
          <cell r="K2121" t="str">
            <v>SATUAN</v>
          </cell>
          <cell r="L2121" t="str">
            <v>KETERANGAN</v>
          </cell>
        </row>
        <row r="2123">
          <cell r="B2123" t="str">
            <v>2.c.</v>
          </cell>
          <cell r="D2123" t="str">
            <v>MOTOR GRADER</v>
          </cell>
        </row>
        <row r="2124">
          <cell r="D2124" t="str">
            <v>Panjang Hamparan</v>
          </cell>
          <cell r="I2124" t="str">
            <v>Lh</v>
          </cell>
          <cell r="J2124">
            <v>50</v>
          </cell>
          <cell r="K2124" t="str">
            <v>M</v>
          </cell>
        </row>
        <row r="2125">
          <cell r="D2125" t="str">
            <v>Lebar Efektif Kerja Blade</v>
          </cell>
          <cell r="I2125" t="str">
            <v>B</v>
          </cell>
          <cell r="J2125">
            <v>2.4</v>
          </cell>
          <cell r="K2125" t="str">
            <v>M</v>
          </cell>
        </row>
        <row r="2126">
          <cell r="D2126" t="str">
            <v>Faktor Efesiensi Alat</v>
          </cell>
          <cell r="I2126" t="str">
            <v>Fa</v>
          </cell>
          <cell r="J2126">
            <v>0.8</v>
          </cell>
          <cell r="K2126" t="str">
            <v>-</v>
          </cell>
        </row>
        <row r="2127">
          <cell r="D2127" t="str">
            <v>Kecepatan rata-rata alat</v>
          </cell>
          <cell r="I2127" t="str">
            <v>V</v>
          </cell>
          <cell r="J2127">
            <v>4</v>
          </cell>
          <cell r="K2127" t="str">
            <v>Km/jam</v>
          </cell>
        </row>
        <row r="2128">
          <cell r="D2128" t="str">
            <v>Jumlah Lintasan</v>
          </cell>
          <cell r="I2128" t="str">
            <v>n</v>
          </cell>
          <cell r="J2128">
            <v>6</v>
          </cell>
          <cell r="K2128" t="str">
            <v>Lintasan</v>
          </cell>
        </row>
        <row r="2129">
          <cell r="D2129" t="str">
            <v>Waktu Wiklus</v>
          </cell>
          <cell r="I2129" t="str">
            <v>Ts3</v>
          </cell>
        </row>
        <row r="2130">
          <cell r="D2130" t="str">
            <v>- Perataan 1 x Lintasan</v>
          </cell>
          <cell r="F2130" t="str">
            <v>= Lh : (V x 1000) x 60</v>
          </cell>
          <cell r="I2130" t="str">
            <v>T1</v>
          </cell>
          <cell r="J2130">
            <v>1</v>
          </cell>
          <cell r="K2130" t="str">
            <v>Menit</v>
          </cell>
        </row>
        <row r="2131">
          <cell r="D2131" t="str">
            <v>- Lain-lain</v>
          </cell>
          <cell r="I2131" t="str">
            <v>T2</v>
          </cell>
          <cell r="J2131">
            <v>2</v>
          </cell>
          <cell r="K2131" t="str">
            <v>Menit</v>
          </cell>
        </row>
        <row r="2132">
          <cell r="I2132" t="str">
            <v>Ts3</v>
          </cell>
          <cell r="J2132">
            <v>3</v>
          </cell>
          <cell r="K2132" t="str">
            <v>Menit</v>
          </cell>
        </row>
        <row r="2134">
          <cell r="D2134" t="str">
            <v>Kapasitas Produksi / Jam</v>
          </cell>
          <cell r="G2134" t="str">
            <v>Lh x b x t x Fa x 60</v>
          </cell>
          <cell r="I2134" t="str">
            <v>Q3</v>
          </cell>
          <cell r="J2134">
            <v>48</v>
          </cell>
          <cell r="K2134" t="str">
            <v>M3</v>
          </cell>
        </row>
        <row r="2135">
          <cell r="G2135" t="str">
            <v>n x Ts3</v>
          </cell>
        </row>
        <row r="2136">
          <cell r="D2136" t="str">
            <v>Koefisien alat / M3</v>
          </cell>
          <cell r="E2136" t="str">
            <v>= 1 : Q3</v>
          </cell>
          <cell r="J2136">
            <v>2.0833333333333332E-2</v>
          </cell>
          <cell r="K2136" t="str">
            <v>Jam</v>
          </cell>
        </row>
        <row r="2138">
          <cell r="B2138" t="str">
            <v>2.d.</v>
          </cell>
          <cell r="D2138" t="str">
            <v>VIBRATORY ROLLER</v>
          </cell>
        </row>
        <row r="2139">
          <cell r="D2139" t="str">
            <v>Kecepatan rata-rata alat</v>
          </cell>
          <cell r="I2139" t="str">
            <v>V</v>
          </cell>
          <cell r="J2139">
            <v>3</v>
          </cell>
          <cell r="K2139" t="str">
            <v>Km/jam</v>
          </cell>
        </row>
        <row r="2140">
          <cell r="D2140" t="str">
            <v>Lebar Efektif Pemadatan</v>
          </cell>
          <cell r="I2140" t="str">
            <v>b</v>
          </cell>
          <cell r="J2140">
            <v>1.2</v>
          </cell>
          <cell r="K2140" t="str">
            <v>M</v>
          </cell>
        </row>
        <row r="2141">
          <cell r="D2141" t="str">
            <v>Jumlah Lintasan</v>
          </cell>
          <cell r="I2141" t="str">
            <v>n</v>
          </cell>
          <cell r="J2141">
            <v>8</v>
          </cell>
          <cell r="K2141" t="str">
            <v>Lintasan</v>
          </cell>
        </row>
        <row r="2142">
          <cell r="D2142" t="str">
            <v>Faktor Efesiensi Alat</v>
          </cell>
          <cell r="I2142" t="str">
            <v>Fa</v>
          </cell>
          <cell r="J2142">
            <v>0.8</v>
          </cell>
          <cell r="K2142" t="str">
            <v>-</v>
          </cell>
        </row>
        <row r="2144">
          <cell r="D2144" t="str">
            <v>Kapasitas Produksi/Jam</v>
          </cell>
          <cell r="F2144" t="str">
            <v>(Vx1000) x b x t x Fa</v>
          </cell>
          <cell r="I2144" t="str">
            <v>Q4</v>
          </cell>
          <cell r="J2144">
            <v>54</v>
          </cell>
          <cell r="K2144" t="str">
            <v>M3</v>
          </cell>
        </row>
        <row r="2145">
          <cell r="F2145" t="str">
            <v>n</v>
          </cell>
        </row>
        <row r="2147">
          <cell r="D2147" t="str">
            <v>Koefisien alat / M3</v>
          </cell>
          <cell r="E2147" t="str">
            <v>= 1 : Q4</v>
          </cell>
          <cell r="J2147">
            <v>1.8518518518518517E-2</v>
          </cell>
          <cell r="K2147" t="str">
            <v>Jam</v>
          </cell>
        </row>
        <row r="2149">
          <cell r="B2149" t="str">
            <v>2.e.</v>
          </cell>
          <cell r="D2149" t="str">
            <v>TIRE ROLLER</v>
          </cell>
        </row>
        <row r="2150">
          <cell r="D2150" t="str">
            <v>Kecepatan rata-rata alat</v>
          </cell>
          <cell r="I2150" t="str">
            <v>V</v>
          </cell>
          <cell r="J2150">
            <v>6</v>
          </cell>
          <cell r="K2150" t="str">
            <v>Km/jam</v>
          </cell>
        </row>
        <row r="2151">
          <cell r="D2151" t="str">
            <v>Lebar Efektif Pemadatan</v>
          </cell>
          <cell r="I2151" t="str">
            <v>b</v>
          </cell>
          <cell r="J2151">
            <v>1.5</v>
          </cell>
          <cell r="K2151" t="str">
            <v>M</v>
          </cell>
        </row>
        <row r="2152">
          <cell r="D2152" t="str">
            <v>Jumlah Lintasan</v>
          </cell>
          <cell r="I2152" t="str">
            <v>n</v>
          </cell>
          <cell r="J2152">
            <v>8</v>
          </cell>
          <cell r="K2152" t="str">
            <v>Lintasan</v>
          </cell>
        </row>
        <row r="2153">
          <cell r="D2153" t="str">
            <v>Faktor Efesiensi Alat</v>
          </cell>
          <cell r="I2153" t="str">
            <v>Fa</v>
          </cell>
          <cell r="J2153">
            <v>0.8</v>
          </cell>
          <cell r="K2153" t="str">
            <v>-</v>
          </cell>
        </row>
        <row r="2155">
          <cell r="D2155" t="str">
            <v>Kapasitas Produksi/Jam</v>
          </cell>
          <cell r="F2155" t="str">
            <v>(Vx1000) x b x t x Fa</v>
          </cell>
          <cell r="I2155" t="str">
            <v>Q5</v>
          </cell>
          <cell r="J2155">
            <v>135</v>
          </cell>
          <cell r="K2155" t="str">
            <v>M3</v>
          </cell>
        </row>
        <row r="2156">
          <cell r="F2156" t="str">
            <v>n</v>
          </cell>
        </row>
        <row r="2158">
          <cell r="D2158" t="str">
            <v>Koefisien alat / M3</v>
          </cell>
          <cell r="E2158" t="str">
            <v>= 1 : Q5</v>
          </cell>
          <cell r="J2158">
            <v>7.4074074074074077E-3</v>
          </cell>
          <cell r="K2158" t="str">
            <v>Jam</v>
          </cell>
        </row>
        <row r="2160">
          <cell r="B2160" t="str">
            <v>2.f.</v>
          </cell>
          <cell r="D2160" t="str">
            <v>WATER TANK TRUCK</v>
          </cell>
        </row>
        <row r="2161">
          <cell r="D2161" t="str">
            <v>Volume tangki air</v>
          </cell>
          <cell r="I2161" t="str">
            <v>V</v>
          </cell>
          <cell r="J2161">
            <v>4</v>
          </cell>
          <cell r="K2161" t="str">
            <v>M3</v>
          </cell>
        </row>
        <row r="2162">
          <cell r="D2162" t="str">
            <v>Kebutuhan air / M3 material padat</v>
          </cell>
          <cell r="I2162" t="str">
            <v>Wc</v>
          </cell>
          <cell r="J2162">
            <v>7.0000000000000007E-2</v>
          </cell>
          <cell r="K2162" t="str">
            <v>M3</v>
          </cell>
        </row>
        <row r="2163">
          <cell r="D2163" t="str">
            <v>Pengisian Tangki / jam</v>
          </cell>
          <cell r="I2163" t="str">
            <v>n</v>
          </cell>
          <cell r="J2163">
            <v>1</v>
          </cell>
          <cell r="K2163" t="str">
            <v>Kali</v>
          </cell>
        </row>
        <row r="2164">
          <cell r="D2164" t="str">
            <v>Faktor efesiensi alat</v>
          </cell>
          <cell r="I2164" t="str">
            <v>Fa</v>
          </cell>
          <cell r="J2164">
            <v>0.75</v>
          </cell>
          <cell r="K2164" t="str">
            <v>-</v>
          </cell>
          <cell r="L2164" t="str">
            <v>Baik</v>
          </cell>
        </row>
        <row r="2166">
          <cell r="D2166" t="str">
            <v>Kapasitas Produksi / Jam   =</v>
          </cell>
          <cell r="G2166" t="str">
            <v>V x n x Fa</v>
          </cell>
          <cell r="I2166" t="str">
            <v>Q6</v>
          </cell>
          <cell r="J2166">
            <v>42.857142857142854</v>
          </cell>
          <cell r="K2166" t="str">
            <v>M3</v>
          </cell>
        </row>
        <row r="2167">
          <cell r="G2167" t="str">
            <v>Wc</v>
          </cell>
        </row>
        <row r="2169">
          <cell r="D2169" t="str">
            <v>Koefisien Alat / M3</v>
          </cell>
          <cell r="F2169" t="str">
            <v xml:space="preserve"> =  1  :  Q6</v>
          </cell>
          <cell r="J2169">
            <v>2.3333333333333334E-2</v>
          </cell>
          <cell r="K2169" t="str">
            <v>Jam</v>
          </cell>
        </row>
        <row r="2171">
          <cell r="B2171" t="str">
            <v xml:space="preserve">   2.g.</v>
          </cell>
          <cell r="D2171" t="str">
            <v>ALAT BANTU</v>
          </cell>
          <cell r="L2171" t="str">
            <v xml:space="preserve"> Lump Sum</v>
          </cell>
        </row>
        <row r="2172">
          <cell r="D2172" t="str">
            <v>Diperlukan   :</v>
          </cell>
        </row>
        <row r="2173">
          <cell r="D2173" t="str">
            <v>- Kereta dorong</v>
          </cell>
          <cell r="F2173" t="str">
            <v>=  2  buah.</v>
          </cell>
        </row>
        <row r="2174">
          <cell r="D2174" t="str">
            <v>- Sekop</v>
          </cell>
          <cell r="F2174" t="str">
            <v>=  3  buah.</v>
          </cell>
        </row>
        <row r="2175">
          <cell r="D2175" t="str">
            <v>- Garpu</v>
          </cell>
          <cell r="F2175" t="str">
            <v>=  2  buah.</v>
          </cell>
        </row>
        <row r="2177">
          <cell r="B2177" t="str">
            <v xml:space="preserve">   3.</v>
          </cell>
          <cell r="D2177" t="str">
            <v>TENAGA</v>
          </cell>
        </row>
        <row r="2178">
          <cell r="D2178" t="str">
            <v>Produksi menentukan : WHELL LOADER</v>
          </cell>
          <cell r="I2178" t="str">
            <v>Q1</v>
          </cell>
          <cell r="J2178">
            <v>60.000000000000007</v>
          </cell>
          <cell r="K2178" t="str">
            <v>M3/jam</v>
          </cell>
        </row>
        <row r="2179">
          <cell r="D2179" t="str">
            <v>Produksi agregat / hari  =  Tk x Q1</v>
          </cell>
          <cell r="I2179" t="str">
            <v>Qt</v>
          </cell>
          <cell r="J2179">
            <v>420.00000000000006</v>
          </cell>
          <cell r="K2179" t="str">
            <v>M3</v>
          </cell>
        </row>
        <row r="2180">
          <cell r="D2180" t="str">
            <v>Kebutuhan tenaga :</v>
          </cell>
        </row>
        <row r="2181">
          <cell r="E2181" t="str">
            <v>-</v>
          </cell>
          <cell r="F2181" t="str">
            <v>Pekerja</v>
          </cell>
          <cell r="I2181" t="str">
            <v>P</v>
          </cell>
          <cell r="J2181">
            <v>5</v>
          </cell>
          <cell r="K2181" t="str">
            <v>orang</v>
          </cell>
        </row>
        <row r="2182">
          <cell r="E2182" t="str">
            <v>-</v>
          </cell>
          <cell r="F2182" t="str">
            <v>Mandor</v>
          </cell>
          <cell r="I2182" t="str">
            <v>M</v>
          </cell>
          <cell r="J2182">
            <v>1</v>
          </cell>
          <cell r="K2182" t="str">
            <v>orang</v>
          </cell>
        </row>
        <row r="2184">
          <cell r="D2184" t="str">
            <v>Koefisien tenaga / M3   :</v>
          </cell>
        </row>
        <row r="2185">
          <cell r="E2185" t="str">
            <v>-</v>
          </cell>
          <cell r="F2185" t="str">
            <v>Pekerja</v>
          </cell>
          <cell r="G2185" t="str">
            <v>= (Tk x P) : Qt</v>
          </cell>
          <cell r="I2185" t="str">
            <v>-</v>
          </cell>
          <cell r="J2185">
            <v>8.3333333333333329E-2</v>
          </cell>
          <cell r="K2185" t="str">
            <v>jam</v>
          </cell>
        </row>
        <row r="2186">
          <cell r="E2186" t="str">
            <v>-</v>
          </cell>
          <cell r="F2186" t="str">
            <v>Mandor</v>
          </cell>
          <cell r="G2186" t="str">
            <v>= (Tk x M) : Qt</v>
          </cell>
          <cell r="I2186" t="str">
            <v>-</v>
          </cell>
          <cell r="J2186">
            <v>1.6666666666666663E-2</v>
          </cell>
          <cell r="K2186" t="str">
            <v>jam</v>
          </cell>
        </row>
        <row r="2188">
          <cell r="B2188" t="str">
            <v>4.</v>
          </cell>
          <cell r="D2188" t="str">
            <v>HARGA DASAR SATUAN UPAH, BAHAN DAN ALAT</v>
          </cell>
        </row>
        <row r="2189">
          <cell r="D2189" t="str">
            <v>Lihat lampiran.</v>
          </cell>
        </row>
        <row r="2192">
          <cell r="B2192" t="str">
            <v xml:space="preserve"> URAIAN ANALISA HARGA SATUAN</v>
          </cell>
        </row>
        <row r="2193">
          <cell r="B2193" t="str">
            <v>ITEM PEMBAYARAN NO.</v>
          </cell>
          <cell r="E2193" t="str">
            <v>:  5.1 (2)</v>
          </cell>
        </row>
        <row r="2194">
          <cell r="B2194" t="str">
            <v>JENIS PEKERJAAN</v>
          </cell>
          <cell r="E2194" t="str">
            <v>:  LAPIS PONDASI AGREGAT KELAS B</v>
          </cell>
        </row>
        <row r="2195">
          <cell r="B2195" t="str">
            <v>SATUAN PEMBAYARAN</v>
          </cell>
          <cell r="E2195" t="str">
            <v>:  M3</v>
          </cell>
        </row>
        <row r="2197">
          <cell r="B2197" t="str">
            <v>NO.</v>
          </cell>
          <cell r="D2197" t="str">
            <v>U R A I A N</v>
          </cell>
          <cell r="I2197" t="str">
            <v>KODE</v>
          </cell>
          <cell r="J2197" t="str">
            <v>KOEF.</v>
          </cell>
          <cell r="K2197" t="str">
            <v>SATUAN</v>
          </cell>
          <cell r="L2197" t="str">
            <v>KETERANGAN</v>
          </cell>
        </row>
        <row r="2199">
          <cell r="B2199" t="str">
            <v>I.</v>
          </cell>
          <cell r="D2199" t="str">
            <v>ASUMSI</v>
          </cell>
        </row>
        <row r="2200">
          <cell r="B2200">
            <v>1</v>
          </cell>
          <cell r="D2200" t="str">
            <v>Menggunakan alat berat (cara mekanik)</v>
          </cell>
        </row>
        <row r="2201">
          <cell r="B2201">
            <v>2</v>
          </cell>
          <cell r="D2201" t="str">
            <v>Lokasi pekerjaan : sepanjang jalan</v>
          </cell>
        </row>
        <row r="2202">
          <cell r="B2202">
            <v>3</v>
          </cell>
          <cell r="D2202" t="str">
            <v>Kondisi existing jalan : sedang</v>
          </cell>
        </row>
        <row r="2203">
          <cell r="B2203">
            <v>4</v>
          </cell>
          <cell r="D2203" t="str">
            <v>Jarak rata-rata Base Camp ke lokasi pekerjaan</v>
          </cell>
          <cell r="I2203" t="str">
            <v>L</v>
          </cell>
          <cell r="J2203">
            <v>45.71</v>
          </cell>
          <cell r="K2203" t="str">
            <v>KM</v>
          </cell>
        </row>
        <row r="2204">
          <cell r="B2204">
            <v>5</v>
          </cell>
          <cell r="D2204" t="str">
            <v>Tebal lapis agregat padat</v>
          </cell>
          <cell r="I2204" t="str">
            <v>t</v>
          </cell>
          <cell r="J2204">
            <v>0.2</v>
          </cell>
          <cell r="K2204" t="str">
            <v>M</v>
          </cell>
        </row>
        <row r="2205">
          <cell r="B2205">
            <v>6</v>
          </cell>
          <cell r="D2205" t="str">
            <v>Faktor kembang material (Padat-Lepas)</v>
          </cell>
          <cell r="I2205" t="str">
            <v>Fk</v>
          </cell>
          <cell r="J2205">
            <v>1.2</v>
          </cell>
          <cell r="K2205" t="str">
            <v>-</v>
          </cell>
        </row>
        <row r="2206">
          <cell r="B2206">
            <v>7</v>
          </cell>
          <cell r="D2206" t="str">
            <v>Jam kerja efektif per-hari</v>
          </cell>
          <cell r="I2206" t="str">
            <v>Tk</v>
          </cell>
          <cell r="J2206">
            <v>7</v>
          </cell>
          <cell r="K2206" t="str">
            <v>jam</v>
          </cell>
        </row>
        <row r="2207">
          <cell r="B2207">
            <v>8</v>
          </cell>
          <cell r="D2207" t="str">
            <v>Proporsi campuran :</v>
          </cell>
          <cell r="E2207" t="str">
            <v>-</v>
          </cell>
          <cell r="F2207" t="str">
            <v>Agregat Kasar</v>
          </cell>
          <cell r="I2207" t="str">
            <v>Ak</v>
          </cell>
          <cell r="J2207">
            <v>35</v>
          </cell>
          <cell r="K2207" t="str">
            <v>%</v>
          </cell>
        </row>
        <row r="2208">
          <cell r="E2208" t="str">
            <v>-</v>
          </cell>
          <cell r="F2208" t="str">
            <v>Agregat Halus</v>
          </cell>
          <cell r="I2208" t="str">
            <v>Ah</v>
          </cell>
          <cell r="J2208">
            <v>20</v>
          </cell>
          <cell r="K2208" t="str">
            <v>%</v>
          </cell>
        </row>
        <row r="2209">
          <cell r="E2209" t="str">
            <v xml:space="preserve">- </v>
          </cell>
          <cell r="F2209" t="str">
            <v>Sirtu</v>
          </cell>
          <cell r="I2209" t="str">
            <v>St</v>
          </cell>
          <cell r="J2209">
            <v>45</v>
          </cell>
          <cell r="K2209" t="str">
            <v>%</v>
          </cell>
        </row>
        <row r="2211">
          <cell r="B2211" t="str">
            <v>II.</v>
          </cell>
          <cell r="D2211" t="str">
            <v>METHODE PELAKSANAAN</v>
          </cell>
        </row>
        <row r="2212">
          <cell r="B2212">
            <v>1</v>
          </cell>
          <cell r="D2212" t="str">
            <v>Whell Loader mencampur dan memuat Agregat ke dalam</v>
          </cell>
        </row>
        <row r="2213">
          <cell r="D2213" t="str">
            <v>Dump Truck di Base Camp</v>
          </cell>
        </row>
        <row r="2214">
          <cell r="B2214">
            <v>2</v>
          </cell>
          <cell r="D2214" t="str">
            <v>Dump Truck mengangkut Agregat ke lokasi pekerjaan dan</v>
          </cell>
        </row>
        <row r="2215">
          <cell r="D2215" t="str">
            <v>dihampar dengan Motor Grader</v>
          </cell>
        </row>
        <row r="2216">
          <cell r="B2216">
            <v>3</v>
          </cell>
          <cell r="D2216" t="str">
            <v>Hamparan Agregat dibasahi dengan Water Tank</v>
          </cell>
        </row>
        <row r="2217">
          <cell r="D2217" t="str">
            <v>Truck sebelum dipadatkan dengan Vibratory Roller</v>
          </cell>
        </row>
        <row r="2218">
          <cell r="B2218">
            <v>4</v>
          </cell>
          <cell r="D2218" t="str">
            <v>Selama pemadatan, sekelompok pekerja akan</v>
          </cell>
        </row>
        <row r="2219">
          <cell r="D2219" t="str">
            <v>merapikan tepi hamparan dan level permukaan</v>
          </cell>
        </row>
        <row r="2220">
          <cell r="D2220" t="str">
            <v>dengan menggunakan Alat Bantu</v>
          </cell>
        </row>
        <row r="2222">
          <cell r="B2222" t="str">
            <v>III.</v>
          </cell>
          <cell r="D2222" t="str">
            <v>PEMAKAIAN BAHAN, ALAT DAN TENAGA</v>
          </cell>
        </row>
        <row r="2224">
          <cell r="B2224" t="str">
            <v xml:space="preserve">   1.</v>
          </cell>
          <cell r="D2224" t="str">
            <v>BAHAN</v>
          </cell>
        </row>
        <row r="2225">
          <cell r="D2225" t="str">
            <v>Agregat Kasar</v>
          </cell>
          <cell r="F2225" t="str">
            <v>= Ak x 1 m3 x Fk</v>
          </cell>
          <cell r="J2225">
            <v>0.42</v>
          </cell>
          <cell r="K2225" t="str">
            <v>m3</v>
          </cell>
        </row>
        <row r="2226">
          <cell r="D2226" t="str">
            <v>Agregat Halus</v>
          </cell>
          <cell r="F2226" t="str">
            <v>= Ah x 1 m3 x Fk</v>
          </cell>
          <cell r="J2226">
            <v>0.24</v>
          </cell>
          <cell r="K2226" t="str">
            <v>m3</v>
          </cell>
        </row>
        <row r="2227">
          <cell r="D2227" t="str">
            <v>Sirtu</v>
          </cell>
          <cell r="F2227" t="str">
            <v>= St x 1 m3 x Fk</v>
          </cell>
          <cell r="J2227">
            <v>0.54</v>
          </cell>
          <cell r="K2227" t="str">
            <v>m3</v>
          </cell>
        </row>
        <row r="2229">
          <cell r="B2229" t="str">
            <v xml:space="preserve">   2.</v>
          </cell>
          <cell r="D2229" t="str">
            <v>ALAT</v>
          </cell>
        </row>
        <row r="2230">
          <cell r="B2230" t="str">
            <v>2.a</v>
          </cell>
          <cell r="D2230" t="str">
            <v>WHEEL LOADER</v>
          </cell>
        </row>
        <row r="2231">
          <cell r="D2231" t="str">
            <v>Kapasitas Bucket</v>
          </cell>
          <cell r="I2231" t="str">
            <v>V</v>
          </cell>
          <cell r="J2231">
            <v>2.5</v>
          </cell>
          <cell r="K2231" t="str">
            <v>M</v>
          </cell>
        </row>
        <row r="2232">
          <cell r="D2232" t="str">
            <v>Faktor Bucket</v>
          </cell>
          <cell r="I2232" t="str">
            <v>Fb</v>
          </cell>
          <cell r="J2232">
            <v>0.9</v>
          </cell>
          <cell r="K2232" t="str">
            <v>M</v>
          </cell>
        </row>
        <row r="2233">
          <cell r="D2233" t="str">
            <v>Faktor Efisiensi alat</v>
          </cell>
          <cell r="I2233" t="str">
            <v>Fa</v>
          </cell>
          <cell r="J2233">
            <v>0.8</v>
          </cell>
          <cell r="K2233" t="str">
            <v>-</v>
          </cell>
          <cell r="L2233" t="str">
            <v xml:space="preserve"> Baik</v>
          </cell>
        </row>
        <row r="2234">
          <cell r="D2234" t="str">
            <v>Waktu Siklus :</v>
          </cell>
          <cell r="I2234" t="str">
            <v>Ts1</v>
          </cell>
        </row>
        <row r="2235">
          <cell r="D2235" t="str">
            <v>- Mencampur</v>
          </cell>
          <cell r="I2235" t="str">
            <v>T1</v>
          </cell>
          <cell r="J2235">
            <v>1</v>
          </cell>
          <cell r="K2235" t="str">
            <v>menit</v>
          </cell>
        </row>
        <row r="2236">
          <cell r="D2236" t="str">
            <v>- Memuat dan lain-lain</v>
          </cell>
          <cell r="I2236" t="str">
            <v>T2</v>
          </cell>
          <cell r="J2236">
            <v>0.5</v>
          </cell>
          <cell r="K2236" t="str">
            <v>menit</v>
          </cell>
        </row>
        <row r="2237">
          <cell r="I2237" t="str">
            <v>Ts1</v>
          </cell>
          <cell r="J2237">
            <v>1.5</v>
          </cell>
          <cell r="K2237" t="str">
            <v>menit</v>
          </cell>
        </row>
        <row r="2239">
          <cell r="D2239" t="str">
            <v>Kap. Prod. / jam =</v>
          </cell>
          <cell r="F2239" t="str">
            <v>V x Fb x Fa x 60</v>
          </cell>
          <cell r="I2239" t="str">
            <v>Q1</v>
          </cell>
          <cell r="J2239">
            <v>60.000000000000007</v>
          </cell>
          <cell r="K2239" t="str">
            <v>M3</v>
          </cell>
        </row>
        <row r="2240">
          <cell r="F2240" t="str">
            <v>Fk x Ts1</v>
          </cell>
        </row>
        <row r="2242">
          <cell r="D2242" t="str">
            <v>Koefisien Alat / M3</v>
          </cell>
          <cell r="F2242" t="str">
            <v xml:space="preserve"> =  1  :  Q1</v>
          </cell>
          <cell r="J2242">
            <v>1.6666666666666663E-2</v>
          </cell>
          <cell r="K2242" t="str">
            <v>jam</v>
          </cell>
        </row>
        <row r="2244">
          <cell r="B2244" t="str">
            <v>2.b.</v>
          </cell>
          <cell r="D2244" t="str">
            <v>DUMP TRUCK</v>
          </cell>
        </row>
        <row r="2245">
          <cell r="D2245" t="str">
            <v>Kapasitas Bak</v>
          </cell>
          <cell r="I2245" t="str">
            <v>V</v>
          </cell>
          <cell r="J2245">
            <v>8.5</v>
          </cell>
          <cell r="K2245" t="str">
            <v>M3</v>
          </cell>
        </row>
        <row r="2246">
          <cell r="D2246" t="str">
            <v>Faktor Efesiensi Alat</v>
          </cell>
          <cell r="I2246" t="str">
            <v>Fa</v>
          </cell>
          <cell r="J2246">
            <v>0.8</v>
          </cell>
          <cell r="K2246" t="str">
            <v>-</v>
          </cell>
        </row>
        <row r="2247">
          <cell r="D2247" t="str">
            <v>Kecepatan rata-rata bermuatan</v>
          </cell>
          <cell r="I2247" t="str">
            <v>v1</v>
          </cell>
          <cell r="J2247">
            <v>45</v>
          </cell>
          <cell r="K2247" t="str">
            <v>Km/jam</v>
          </cell>
        </row>
        <row r="2248">
          <cell r="D2248" t="str">
            <v>Kecepatan rata-rata Kosong</v>
          </cell>
          <cell r="I2248" t="str">
            <v>v2</v>
          </cell>
          <cell r="J2248">
            <v>60</v>
          </cell>
          <cell r="K2248" t="str">
            <v>Km/jam</v>
          </cell>
        </row>
        <row r="2249">
          <cell r="D2249" t="str">
            <v>Waktu Wiklus</v>
          </cell>
          <cell r="I2249" t="str">
            <v>Ts2</v>
          </cell>
        </row>
        <row r="2250">
          <cell r="D2250" t="str">
            <v>- Waktu tempuh isi</v>
          </cell>
          <cell r="F2250" t="str">
            <v>= (L : V1) x 60</v>
          </cell>
          <cell r="I2250" t="str">
            <v>T1</v>
          </cell>
          <cell r="J2250">
            <v>60.946666666666673</v>
          </cell>
          <cell r="K2250" t="str">
            <v>Menit</v>
          </cell>
        </row>
        <row r="2251">
          <cell r="D2251" t="str">
            <v>- Waktu tempuh Kosong</v>
          </cell>
          <cell r="F2251" t="str">
            <v>= (L : V2) x 60</v>
          </cell>
          <cell r="I2251" t="str">
            <v>T2</v>
          </cell>
          <cell r="J2251">
            <v>45.71</v>
          </cell>
          <cell r="K2251" t="str">
            <v>Menit</v>
          </cell>
        </row>
        <row r="2252">
          <cell r="D2252" t="str">
            <v>- Lain-lain</v>
          </cell>
          <cell r="I2252" t="str">
            <v>T3</v>
          </cell>
          <cell r="J2252">
            <v>10</v>
          </cell>
          <cell r="K2252" t="str">
            <v>Menit</v>
          </cell>
        </row>
        <row r="2253">
          <cell r="I2253" t="str">
            <v>Ts2</v>
          </cell>
          <cell r="J2253">
            <v>116.65666666666667</v>
          </cell>
          <cell r="K2253" t="str">
            <v>Menit</v>
          </cell>
        </row>
        <row r="2255">
          <cell r="D2255" t="str">
            <v>Kapasitas Produksi / Jam</v>
          </cell>
          <cell r="G2255" t="str">
            <v>V x Fa x 60</v>
          </cell>
          <cell r="I2255" t="str">
            <v>Q2</v>
          </cell>
          <cell r="J2255">
            <v>2.9145355316169961</v>
          </cell>
          <cell r="K2255" t="str">
            <v>M3</v>
          </cell>
        </row>
        <row r="2256">
          <cell r="G2256" t="str">
            <v>Fk x Ts2</v>
          </cell>
        </row>
        <row r="2258">
          <cell r="D2258" t="str">
            <v>Koefisien alat / M3</v>
          </cell>
          <cell r="E2258" t="str">
            <v>= 1 : Q2</v>
          </cell>
          <cell r="J2258">
            <v>0.34310784313725484</v>
          </cell>
          <cell r="K2258" t="str">
            <v>Jam</v>
          </cell>
        </row>
        <row r="2261">
          <cell r="B2261" t="str">
            <v xml:space="preserve"> URAIAN ANALISA HARGA SATUAN</v>
          </cell>
        </row>
        <row r="2262">
          <cell r="B2262" t="str">
            <v>ITEM PEMBAYARAN NO.</v>
          </cell>
          <cell r="E2262" t="str">
            <v>:  5.1 (2)</v>
          </cell>
        </row>
        <row r="2263">
          <cell r="B2263" t="str">
            <v>JENIS PEKERJAAN</v>
          </cell>
          <cell r="E2263" t="str">
            <v>:  LAPIS PONDASI AGREGAT KELAS B</v>
          </cell>
        </row>
        <row r="2264">
          <cell r="B2264" t="str">
            <v>SATUAN PEMBAYARAN</v>
          </cell>
          <cell r="E2264" t="str">
            <v>:  M3</v>
          </cell>
        </row>
        <row r="2266">
          <cell r="B2266" t="str">
            <v>NO.</v>
          </cell>
          <cell r="D2266" t="str">
            <v>U R A I A N</v>
          </cell>
          <cell r="I2266" t="str">
            <v>KODE</v>
          </cell>
          <cell r="J2266" t="str">
            <v>KOEF.</v>
          </cell>
          <cell r="K2266" t="str">
            <v>SATUAN</v>
          </cell>
          <cell r="L2266" t="str">
            <v>KETERANGAN</v>
          </cell>
        </row>
        <row r="2268">
          <cell r="B2268" t="str">
            <v>2.c.</v>
          </cell>
          <cell r="D2268" t="str">
            <v>MOTOR GRADER</v>
          </cell>
        </row>
        <row r="2269">
          <cell r="D2269" t="str">
            <v>Panjang Hamparan</v>
          </cell>
          <cell r="I2269" t="str">
            <v>Lh</v>
          </cell>
          <cell r="J2269">
            <v>50</v>
          </cell>
          <cell r="K2269" t="str">
            <v>M</v>
          </cell>
        </row>
        <row r="2270">
          <cell r="D2270" t="str">
            <v>Lebar Efektif Kerja Blade</v>
          </cell>
          <cell r="I2270" t="str">
            <v>B</v>
          </cell>
          <cell r="J2270">
            <v>2.4</v>
          </cell>
          <cell r="K2270" t="str">
            <v>M</v>
          </cell>
        </row>
        <row r="2271">
          <cell r="D2271" t="str">
            <v>Faktor Efesiensi Alat</v>
          </cell>
          <cell r="I2271" t="str">
            <v>Fa</v>
          </cell>
          <cell r="J2271">
            <v>0.8</v>
          </cell>
          <cell r="K2271" t="str">
            <v>-</v>
          </cell>
        </row>
        <row r="2272">
          <cell r="D2272" t="str">
            <v>Kecepatan rata-rata alat</v>
          </cell>
          <cell r="I2272" t="str">
            <v>V</v>
          </cell>
          <cell r="J2272">
            <v>4</v>
          </cell>
          <cell r="K2272" t="str">
            <v>Km/jam</v>
          </cell>
        </row>
        <row r="2273">
          <cell r="D2273" t="str">
            <v>Jumlah Lintasan</v>
          </cell>
          <cell r="I2273" t="str">
            <v>n</v>
          </cell>
          <cell r="J2273">
            <v>6</v>
          </cell>
          <cell r="K2273" t="str">
            <v>Lintasan</v>
          </cell>
        </row>
        <row r="2274">
          <cell r="D2274" t="str">
            <v>Waktu Wiklus</v>
          </cell>
          <cell r="I2274" t="str">
            <v>Ts3</v>
          </cell>
        </row>
        <row r="2275">
          <cell r="D2275" t="str">
            <v>- Perataan 1 x Lintasan</v>
          </cell>
          <cell r="F2275" t="str">
            <v>= Lh : (V x 1000) x 60</v>
          </cell>
          <cell r="I2275" t="str">
            <v>T1</v>
          </cell>
          <cell r="J2275">
            <v>1</v>
          </cell>
          <cell r="K2275" t="str">
            <v>Menit</v>
          </cell>
        </row>
        <row r="2276">
          <cell r="D2276" t="str">
            <v>- Lain-lain</v>
          </cell>
          <cell r="I2276" t="str">
            <v>T2</v>
          </cell>
          <cell r="J2276">
            <v>2</v>
          </cell>
          <cell r="K2276" t="str">
            <v>Menit</v>
          </cell>
        </row>
        <row r="2277">
          <cell r="I2277" t="str">
            <v>Ts3</v>
          </cell>
          <cell r="J2277">
            <v>3</v>
          </cell>
          <cell r="K2277" t="str">
            <v>Menit</v>
          </cell>
        </row>
        <row r="2279">
          <cell r="D2279" t="str">
            <v>Kapasitas Produksi / Jam</v>
          </cell>
          <cell r="G2279" t="str">
            <v>Lh x b x t x Fa x 60</v>
          </cell>
          <cell r="I2279" t="str">
            <v>Q3</v>
          </cell>
          <cell r="J2279">
            <v>64.000000000000014</v>
          </cell>
          <cell r="K2279" t="str">
            <v>M3</v>
          </cell>
        </row>
        <row r="2280">
          <cell r="G2280" t="str">
            <v>n x Ts3</v>
          </cell>
        </row>
        <row r="2282">
          <cell r="D2282" t="str">
            <v>Koefisien alat / M3</v>
          </cell>
          <cell r="E2282" t="str">
            <v>= 1 : Q3</v>
          </cell>
          <cell r="J2282">
            <v>1.5624999999999997E-2</v>
          </cell>
          <cell r="K2282" t="str">
            <v>Jam</v>
          </cell>
        </row>
        <row r="2284">
          <cell r="B2284" t="str">
            <v>2.d.</v>
          </cell>
          <cell r="D2284" t="str">
            <v>VIBRATOR ROLLER</v>
          </cell>
        </row>
        <row r="2285">
          <cell r="D2285" t="str">
            <v>Kecepatan rata-rata alat</v>
          </cell>
          <cell r="I2285" t="str">
            <v>V</v>
          </cell>
          <cell r="J2285">
            <v>3</v>
          </cell>
          <cell r="K2285" t="str">
            <v>Km/jam</v>
          </cell>
        </row>
        <row r="2286">
          <cell r="D2286" t="str">
            <v>Lebar Efektif Pemadatan</v>
          </cell>
          <cell r="I2286" t="str">
            <v>b</v>
          </cell>
          <cell r="J2286">
            <v>1.2</v>
          </cell>
          <cell r="K2286" t="str">
            <v>M</v>
          </cell>
        </row>
        <row r="2287">
          <cell r="D2287" t="str">
            <v>Jumlah Lintasan</v>
          </cell>
          <cell r="I2287" t="str">
            <v>n</v>
          </cell>
          <cell r="J2287">
            <v>8</v>
          </cell>
          <cell r="K2287" t="str">
            <v>Lintasan</v>
          </cell>
        </row>
        <row r="2288">
          <cell r="D2288" t="str">
            <v>Faktor Efesiensi Alat</v>
          </cell>
          <cell r="I2288" t="str">
            <v>Fa</v>
          </cell>
          <cell r="J2288">
            <v>0.8</v>
          </cell>
          <cell r="K2288" t="str">
            <v>-</v>
          </cell>
        </row>
        <row r="2290">
          <cell r="D2290" t="str">
            <v>Kapasitas Produksi/Jam</v>
          </cell>
          <cell r="F2290" t="str">
            <v>(Vx1000) x b x t x Fa</v>
          </cell>
          <cell r="I2290" t="str">
            <v>Q4</v>
          </cell>
          <cell r="J2290">
            <v>72</v>
          </cell>
          <cell r="K2290" t="str">
            <v>M3</v>
          </cell>
        </row>
        <row r="2291">
          <cell r="F2291" t="str">
            <v>n</v>
          </cell>
        </row>
        <row r="2292">
          <cell r="D2292" t="str">
            <v>Koefisien alat / M3</v>
          </cell>
          <cell r="E2292" t="str">
            <v>= 1 : Q4</v>
          </cell>
          <cell r="J2292">
            <v>1.3888888888888888E-2</v>
          </cell>
          <cell r="K2292" t="str">
            <v>Jam</v>
          </cell>
        </row>
        <row r="2294">
          <cell r="B2294" t="str">
            <v>2.e.</v>
          </cell>
          <cell r="D2294" t="str">
            <v>TIRE ROLLER</v>
          </cell>
        </row>
        <row r="2295">
          <cell r="D2295" t="str">
            <v>Kecepatan rata-rata alat</v>
          </cell>
          <cell r="I2295" t="str">
            <v>V</v>
          </cell>
          <cell r="J2295">
            <v>6</v>
          </cell>
          <cell r="K2295" t="str">
            <v>Km/jam</v>
          </cell>
        </row>
        <row r="2296">
          <cell r="D2296" t="str">
            <v>Lebar Efektif Pemadatan</v>
          </cell>
          <cell r="I2296" t="str">
            <v>b</v>
          </cell>
          <cell r="J2296">
            <v>1.5</v>
          </cell>
          <cell r="K2296" t="str">
            <v>M</v>
          </cell>
        </row>
        <row r="2297">
          <cell r="D2297" t="str">
            <v>Jumlah Lintasan</v>
          </cell>
          <cell r="I2297" t="str">
            <v>n</v>
          </cell>
          <cell r="J2297">
            <v>8</v>
          </cell>
          <cell r="K2297" t="str">
            <v>Lintasan</v>
          </cell>
        </row>
        <row r="2298">
          <cell r="D2298" t="str">
            <v>Faktor Efesiensi Alat</v>
          </cell>
          <cell r="I2298" t="str">
            <v>Fa</v>
          </cell>
          <cell r="J2298">
            <v>0.8</v>
          </cell>
          <cell r="K2298" t="str">
            <v>-</v>
          </cell>
        </row>
        <row r="2300">
          <cell r="D2300" t="str">
            <v>Kapasitas Produksi/Jam</v>
          </cell>
          <cell r="F2300" t="str">
            <v>(Vx1000) x b x t x Fa</v>
          </cell>
          <cell r="I2300" t="str">
            <v>Q5</v>
          </cell>
          <cell r="J2300">
            <v>180</v>
          </cell>
          <cell r="K2300" t="str">
            <v>M3</v>
          </cell>
        </row>
        <row r="2301">
          <cell r="F2301" t="str">
            <v>n</v>
          </cell>
        </row>
        <row r="2303">
          <cell r="D2303" t="str">
            <v>Koefisien alat / M3</v>
          </cell>
          <cell r="E2303" t="str">
            <v>= 1 : Q5</v>
          </cell>
          <cell r="J2303">
            <v>5.5555555555555558E-3</v>
          </cell>
          <cell r="K2303" t="str">
            <v>Jam</v>
          </cell>
        </row>
        <row r="2306">
          <cell r="B2306" t="str">
            <v>2.f.</v>
          </cell>
          <cell r="D2306" t="str">
            <v>WATER TANK TRUCK</v>
          </cell>
        </row>
        <row r="2307">
          <cell r="D2307" t="str">
            <v>Volume tangki air</v>
          </cell>
          <cell r="I2307" t="str">
            <v>V</v>
          </cell>
          <cell r="J2307">
            <v>4</v>
          </cell>
          <cell r="K2307" t="str">
            <v>M3</v>
          </cell>
        </row>
        <row r="2308">
          <cell r="D2308" t="str">
            <v>Kebutuhan air / M3 material padat</v>
          </cell>
          <cell r="I2308" t="str">
            <v>Wc</v>
          </cell>
          <cell r="J2308">
            <v>7.0000000000000007E-2</v>
          </cell>
          <cell r="K2308" t="str">
            <v>M3</v>
          </cell>
        </row>
        <row r="2309">
          <cell r="D2309" t="str">
            <v>Pengisian Tangki / jam</v>
          </cell>
          <cell r="I2309" t="str">
            <v>n</v>
          </cell>
          <cell r="J2309">
            <v>1</v>
          </cell>
          <cell r="K2309" t="str">
            <v>Kali</v>
          </cell>
        </row>
        <row r="2310">
          <cell r="D2310" t="str">
            <v>Faktor efesiensi alat</v>
          </cell>
          <cell r="I2310" t="str">
            <v>Fa</v>
          </cell>
          <cell r="J2310">
            <v>0.8</v>
          </cell>
          <cell r="K2310" t="str">
            <v>-</v>
          </cell>
          <cell r="L2310" t="str">
            <v>Baik</v>
          </cell>
        </row>
        <row r="2312">
          <cell r="D2312" t="str">
            <v>Kapasitas Produksi / Jam   =</v>
          </cell>
          <cell r="G2312" t="str">
            <v>V x n x Fa</v>
          </cell>
          <cell r="I2312" t="str">
            <v>Q6</v>
          </cell>
          <cell r="J2312">
            <v>45.714285714285715</v>
          </cell>
          <cell r="K2312" t="str">
            <v>M3</v>
          </cell>
        </row>
        <row r="2313">
          <cell r="G2313" t="str">
            <v>Wc</v>
          </cell>
        </row>
        <row r="2315">
          <cell r="D2315" t="str">
            <v>Koefisien Alat / M3</v>
          </cell>
          <cell r="F2315" t="str">
            <v xml:space="preserve"> =  1  :  Q6</v>
          </cell>
          <cell r="J2315">
            <v>2.1874999999999999E-2</v>
          </cell>
          <cell r="K2315" t="str">
            <v>Jam</v>
          </cell>
        </row>
        <row r="2318">
          <cell r="L2318" t="str">
            <v>Bersambung</v>
          </cell>
        </row>
        <row r="2319">
          <cell r="B2319" t="str">
            <v xml:space="preserve"> URAIAN ANALISA HARGA SATUAN</v>
          </cell>
        </row>
        <row r="2320">
          <cell r="B2320" t="str">
            <v>ITEM PEMBAYARAN NO.</v>
          </cell>
          <cell r="E2320" t="str">
            <v>:  5.1 (2)</v>
          </cell>
        </row>
        <row r="2321">
          <cell r="B2321" t="str">
            <v>JENIS PEKERJAAN</v>
          </cell>
          <cell r="E2321" t="str">
            <v>:  LAPIS PONDASI AGREGAT KELAS B</v>
          </cell>
        </row>
        <row r="2322">
          <cell r="B2322" t="str">
            <v>SATUAN PEMBAYARAN</v>
          </cell>
          <cell r="E2322" t="str">
            <v>:  M3</v>
          </cell>
        </row>
        <row r="2324">
          <cell r="B2324" t="str">
            <v>NO.</v>
          </cell>
          <cell r="D2324" t="str">
            <v>U R A I A N</v>
          </cell>
          <cell r="I2324" t="str">
            <v>KODE</v>
          </cell>
          <cell r="J2324" t="str">
            <v>KOEF.</v>
          </cell>
          <cell r="K2324" t="str">
            <v>SATUAN</v>
          </cell>
          <cell r="L2324" t="str">
            <v>KETERANGAN</v>
          </cell>
        </row>
        <row r="2326">
          <cell r="B2326" t="str">
            <v xml:space="preserve">   2.f.</v>
          </cell>
          <cell r="D2326" t="str">
            <v>ALAT BANTU</v>
          </cell>
          <cell r="L2326" t="str">
            <v xml:space="preserve"> Lump Sum</v>
          </cell>
        </row>
        <row r="2327">
          <cell r="D2327" t="str">
            <v>Diperlukan   :</v>
          </cell>
        </row>
        <row r="2328">
          <cell r="D2328" t="str">
            <v>- Kereta dorong</v>
          </cell>
          <cell r="F2328" t="str">
            <v>=  2  buah.</v>
          </cell>
        </row>
        <row r="2329">
          <cell r="D2329" t="str">
            <v>- Sekop</v>
          </cell>
          <cell r="F2329" t="str">
            <v>=  3  buah.</v>
          </cell>
        </row>
        <row r="2330">
          <cell r="D2330" t="str">
            <v>- Garpu</v>
          </cell>
          <cell r="F2330" t="str">
            <v>=  2  buah.</v>
          </cell>
        </row>
        <row r="2332">
          <cell r="B2332" t="str">
            <v xml:space="preserve">   3.</v>
          </cell>
          <cell r="D2332" t="str">
            <v>TENAGA</v>
          </cell>
        </row>
        <row r="2333">
          <cell r="D2333" t="str">
            <v>Produksi menentukan : WHELL LOADER</v>
          </cell>
          <cell r="I2333" t="str">
            <v>Q1</v>
          </cell>
          <cell r="J2333">
            <v>60.000000000000007</v>
          </cell>
          <cell r="K2333" t="str">
            <v>M3/jam</v>
          </cell>
        </row>
        <row r="2334">
          <cell r="D2334" t="str">
            <v>Produksi agregat / hari  =  Tk x Q1</v>
          </cell>
          <cell r="I2334" t="str">
            <v>Qt</v>
          </cell>
          <cell r="J2334">
            <v>420.00000000000006</v>
          </cell>
          <cell r="K2334" t="str">
            <v>M3</v>
          </cell>
        </row>
        <row r="2335">
          <cell r="D2335" t="str">
            <v>Kebutuhan tenaga :</v>
          </cell>
        </row>
        <row r="2336">
          <cell r="E2336" t="str">
            <v>-</v>
          </cell>
          <cell r="F2336" t="str">
            <v>Pekerja</v>
          </cell>
          <cell r="I2336" t="str">
            <v>P</v>
          </cell>
          <cell r="J2336">
            <v>5</v>
          </cell>
          <cell r="K2336" t="str">
            <v>orang</v>
          </cell>
        </row>
        <row r="2337">
          <cell r="E2337" t="str">
            <v>-</v>
          </cell>
          <cell r="F2337" t="str">
            <v>Mandor</v>
          </cell>
          <cell r="I2337" t="str">
            <v>M</v>
          </cell>
          <cell r="J2337">
            <v>1</v>
          </cell>
          <cell r="K2337" t="str">
            <v>orang</v>
          </cell>
        </row>
        <row r="2339">
          <cell r="D2339" t="str">
            <v>Koefisien tenaga / M3   :</v>
          </cell>
        </row>
        <row r="2340">
          <cell r="E2340" t="str">
            <v>-</v>
          </cell>
          <cell r="F2340" t="str">
            <v>Pekerja</v>
          </cell>
          <cell r="G2340" t="str">
            <v>= (Tk x P) : Qt</v>
          </cell>
          <cell r="I2340" t="str">
            <v>-</v>
          </cell>
          <cell r="J2340">
            <v>8.3333333333333329E-2</v>
          </cell>
          <cell r="K2340" t="str">
            <v>jam</v>
          </cell>
        </row>
        <row r="2341">
          <cell r="E2341" t="str">
            <v>-</v>
          </cell>
          <cell r="F2341" t="str">
            <v>Mandor</v>
          </cell>
          <cell r="G2341" t="str">
            <v>= (Tk x M) : Qt</v>
          </cell>
          <cell r="I2341" t="str">
            <v>-</v>
          </cell>
          <cell r="J2341">
            <v>1.6666666666666663E-2</v>
          </cell>
          <cell r="K2341" t="str">
            <v>jam</v>
          </cell>
        </row>
        <row r="2343">
          <cell r="B2343" t="str">
            <v>4.</v>
          </cell>
          <cell r="D2343" t="str">
            <v>HARGA DASAR SATUAN UPAH, BAHAN DAN ALAT</v>
          </cell>
        </row>
        <row r="2344">
          <cell r="D2344" t="str">
            <v>Lihat lampiran.</v>
          </cell>
        </row>
        <row r="2358">
          <cell r="B2358" t="str">
            <v xml:space="preserve"> URAIAN ANALISA HARGA SATUAN</v>
          </cell>
        </row>
        <row r="2359">
          <cell r="B2359" t="str">
            <v>ITEM PEMBAYARAN NO.</v>
          </cell>
          <cell r="E2359" t="str">
            <v>: 5.2 (1)</v>
          </cell>
        </row>
        <row r="2360">
          <cell r="B2360" t="str">
            <v>JENIS PEKERJAAN</v>
          </cell>
          <cell r="E2360" t="str">
            <v>: LAPIS PONDASI AGREGAT KELAS C</v>
          </cell>
        </row>
        <row r="2361">
          <cell r="B2361" t="str">
            <v>SATUAN PEMBAYARAN</v>
          </cell>
          <cell r="E2361" t="str">
            <v>: M3</v>
          </cell>
        </row>
        <row r="2363">
          <cell r="B2363" t="str">
            <v>NO.</v>
          </cell>
          <cell r="D2363" t="str">
            <v>U R A I A N</v>
          </cell>
          <cell r="I2363" t="str">
            <v>KODE</v>
          </cell>
          <cell r="J2363" t="str">
            <v>KOEF.</v>
          </cell>
          <cell r="K2363" t="str">
            <v>SATUAN</v>
          </cell>
          <cell r="L2363" t="str">
            <v>KETERANGAN</v>
          </cell>
        </row>
        <row r="2365">
          <cell r="B2365" t="str">
            <v>I.</v>
          </cell>
          <cell r="D2365" t="str">
            <v>ASUMSI</v>
          </cell>
        </row>
        <row r="2366">
          <cell r="B2366">
            <v>1</v>
          </cell>
          <cell r="D2366" t="str">
            <v>Menggunakan alat berat (cara mekanik)</v>
          </cell>
        </row>
        <row r="2367">
          <cell r="B2367">
            <v>2</v>
          </cell>
          <cell r="D2367" t="str">
            <v>Lokasi pekerjaan : sepanjang jalan</v>
          </cell>
        </row>
        <row r="2368">
          <cell r="B2368">
            <v>3</v>
          </cell>
          <cell r="D2368" t="str">
            <v>Kondisi existing jalan : sedang</v>
          </cell>
        </row>
        <row r="2369">
          <cell r="B2369">
            <v>4</v>
          </cell>
          <cell r="D2369" t="str">
            <v>Jarak rata-rata Base Camp ke lokasi pekerjaan</v>
          </cell>
          <cell r="I2369" t="str">
            <v>L</v>
          </cell>
          <cell r="J2369">
            <v>45.71</v>
          </cell>
          <cell r="K2369" t="str">
            <v>KM</v>
          </cell>
        </row>
        <row r="2370">
          <cell r="B2370">
            <v>5</v>
          </cell>
          <cell r="D2370" t="str">
            <v>Tebal lapis Agregat padat</v>
          </cell>
          <cell r="I2370" t="str">
            <v>t</v>
          </cell>
          <cell r="J2370">
            <v>0.15</v>
          </cell>
          <cell r="K2370" t="str">
            <v>M</v>
          </cell>
        </row>
        <row r="2371">
          <cell r="B2371">
            <v>6</v>
          </cell>
          <cell r="D2371" t="str">
            <v>Faktor kembang material (Padat-Lepas)</v>
          </cell>
          <cell r="I2371" t="str">
            <v>Fk</v>
          </cell>
          <cell r="J2371">
            <v>1.2</v>
          </cell>
          <cell r="K2371" t="str">
            <v>-</v>
          </cell>
        </row>
        <row r="2372">
          <cell r="B2372">
            <v>7</v>
          </cell>
          <cell r="D2372" t="str">
            <v>Jam kerja efektif per-hari</v>
          </cell>
          <cell r="I2372" t="str">
            <v>Tk</v>
          </cell>
          <cell r="J2372">
            <v>7</v>
          </cell>
          <cell r="K2372" t="str">
            <v>Jam</v>
          </cell>
        </row>
        <row r="2374">
          <cell r="B2374" t="str">
            <v>II.</v>
          </cell>
          <cell r="D2374" t="str">
            <v>METHODE PELAKSANAAN</v>
          </cell>
        </row>
        <row r="2375">
          <cell r="B2375">
            <v>1</v>
          </cell>
          <cell r="D2375" t="str">
            <v>Wheel Loader memuat Agregat ke dalam Dump</v>
          </cell>
        </row>
        <row r="2376">
          <cell r="D2376" t="str">
            <v>Tuck di Base Camp</v>
          </cell>
        </row>
        <row r="2377">
          <cell r="B2377">
            <v>2</v>
          </cell>
          <cell r="D2377" t="str">
            <v>Dump Truck mengangkut Agregat ke lokasi</v>
          </cell>
        </row>
        <row r="2378">
          <cell r="D2378" t="str">
            <v>pekerjaandan dihampar dengan Motor Grader</v>
          </cell>
        </row>
        <row r="2379">
          <cell r="B2379">
            <v>3</v>
          </cell>
          <cell r="D2379" t="str">
            <v>Hamparaan Agregat dibasahi dengan Water Tank</v>
          </cell>
        </row>
        <row r="2380">
          <cell r="D2380" t="str">
            <v>Truck sebelum dipadatkan dengan Tandem</v>
          </cell>
        </row>
        <row r="2381">
          <cell r="D2381" t="str">
            <v>Roller dan Pneumatic  Tire Roller</v>
          </cell>
        </row>
        <row r="2382">
          <cell r="B2382">
            <v>4</v>
          </cell>
          <cell r="D2382" t="str">
            <v>Selama pemadatan sekelompok pekerja akan</v>
          </cell>
        </row>
        <row r="2383">
          <cell r="D2383" t="str">
            <v>merapikan tepi hamparan dan level permukaan</v>
          </cell>
        </row>
        <row r="2384">
          <cell r="D2384" t="str">
            <v>dengan menggunakan alat bantu</v>
          </cell>
        </row>
        <row r="2386">
          <cell r="B2386" t="str">
            <v>III.</v>
          </cell>
          <cell r="D2386" t="str">
            <v>PEMAKAIAN BAHAN, ALAT DAN TENAGA</v>
          </cell>
        </row>
        <row r="2388">
          <cell r="B2388" t="str">
            <v xml:space="preserve">   1.</v>
          </cell>
          <cell r="D2388" t="str">
            <v>BAHAN</v>
          </cell>
        </row>
        <row r="2389">
          <cell r="D2389" t="str">
            <v>Material Klas C</v>
          </cell>
        </row>
        <row r="2390">
          <cell r="D2390" t="str">
            <v>Material Agregat Kelas C hasil produksi di Base Camp</v>
          </cell>
        </row>
        <row r="2391">
          <cell r="D2391" t="str">
            <v>Setiap 1 M3 Agregat padat diperlukan : 1 x Fk</v>
          </cell>
          <cell r="I2391" t="str">
            <v>(M28)</v>
          </cell>
          <cell r="J2391">
            <v>1.2</v>
          </cell>
          <cell r="K2391" t="str">
            <v>M3</v>
          </cell>
          <cell r="L2391" t="str">
            <v>Agregat lepas</v>
          </cell>
        </row>
        <row r="2393">
          <cell r="B2393" t="str">
            <v xml:space="preserve">   2.</v>
          </cell>
          <cell r="D2393" t="str">
            <v>ALAT</v>
          </cell>
        </row>
        <row r="2394">
          <cell r="B2394" t="str">
            <v>2.a.</v>
          </cell>
          <cell r="D2394" t="str">
            <v>WHEEL LOADER</v>
          </cell>
        </row>
        <row r="2395">
          <cell r="D2395" t="str">
            <v>Kapasitas bucket</v>
          </cell>
          <cell r="I2395" t="str">
            <v>V</v>
          </cell>
          <cell r="J2395">
            <v>1.5</v>
          </cell>
          <cell r="K2395" t="str">
            <v>M3</v>
          </cell>
          <cell r="L2395" t="str">
            <v>Sedang</v>
          </cell>
        </row>
        <row r="2396">
          <cell r="D2396" t="str">
            <v>Faktor bucket</v>
          </cell>
          <cell r="I2396" t="str">
            <v>Fb</v>
          </cell>
          <cell r="J2396">
            <v>0.9</v>
          </cell>
          <cell r="K2396" t="str">
            <v>-</v>
          </cell>
          <cell r="L2396" t="str">
            <v>Pemuatan ringan</v>
          </cell>
        </row>
        <row r="2397">
          <cell r="D2397" t="str">
            <v>Faktor Efisiensi alat</v>
          </cell>
          <cell r="I2397" t="str">
            <v>Fa</v>
          </cell>
          <cell r="J2397">
            <v>0.8</v>
          </cell>
          <cell r="K2397" t="str">
            <v>-</v>
          </cell>
          <cell r="L2397" t="str">
            <v>Baik</v>
          </cell>
        </row>
        <row r="2398">
          <cell r="D2398" t="str">
            <v>Waktu siklus</v>
          </cell>
          <cell r="I2398" t="str">
            <v>Ts1</v>
          </cell>
        </row>
        <row r="2399">
          <cell r="D2399" t="str">
            <v>- Muat</v>
          </cell>
          <cell r="I2399" t="str">
            <v>T1</v>
          </cell>
          <cell r="J2399">
            <v>3</v>
          </cell>
          <cell r="K2399" t="str">
            <v>menit</v>
          </cell>
        </row>
        <row r="2400">
          <cell r="D2400" t="str">
            <v>- Lain-lain</v>
          </cell>
          <cell r="I2400" t="str">
            <v>T2</v>
          </cell>
          <cell r="J2400">
            <v>3</v>
          </cell>
          <cell r="K2400" t="str">
            <v>menit</v>
          </cell>
        </row>
        <row r="2401">
          <cell r="I2401" t="str">
            <v>Ts1</v>
          </cell>
          <cell r="J2401">
            <v>6</v>
          </cell>
          <cell r="K2401" t="str">
            <v>menit</v>
          </cell>
        </row>
        <row r="2403">
          <cell r="D2403" t="str">
            <v>Kap. Prod. / jam =</v>
          </cell>
          <cell r="F2403" t="str">
            <v>V x Fb x Fa x 60</v>
          </cell>
          <cell r="I2403" t="str">
            <v>Q1</v>
          </cell>
          <cell r="J2403">
            <v>9.0000000000000018</v>
          </cell>
          <cell r="K2403" t="str">
            <v>M3</v>
          </cell>
        </row>
        <row r="2404">
          <cell r="F2404" t="str">
            <v>Fk x Ts1</v>
          </cell>
        </row>
        <row r="2406">
          <cell r="D2406" t="str">
            <v>Koefisien Alat / M3</v>
          </cell>
          <cell r="F2406" t="str">
            <v xml:space="preserve"> =  1  :  Q1</v>
          </cell>
          <cell r="I2406" t="str">
            <v>(E15)</v>
          </cell>
          <cell r="J2406">
            <v>0.11111111111111109</v>
          </cell>
          <cell r="K2406" t="str">
            <v>Jam</v>
          </cell>
        </row>
        <row r="2408">
          <cell r="B2408" t="str">
            <v>2.b.</v>
          </cell>
          <cell r="D2408" t="str">
            <v>DUMP TRUCK</v>
          </cell>
          <cell r="I2408" t="str">
            <v>(E08)</v>
          </cell>
        </row>
        <row r="2409">
          <cell r="D2409" t="str">
            <v>Kapasitas bak</v>
          </cell>
          <cell r="I2409" t="str">
            <v>V</v>
          </cell>
          <cell r="J2409">
            <v>6</v>
          </cell>
          <cell r="K2409" t="str">
            <v>M3</v>
          </cell>
        </row>
        <row r="2410">
          <cell r="D2410" t="str">
            <v>Faktor Efisiensi alat</v>
          </cell>
          <cell r="I2410" t="str">
            <v>Fa</v>
          </cell>
          <cell r="J2410">
            <v>0.8</v>
          </cell>
          <cell r="K2410" t="str">
            <v>-</v>
          </cell>
          <cell r="L2410" t="str">
            <v>Baik</v>
          </cell>
        </row>
        <row r="2411">
          <cell r="D2411" t="str">
            <v>Kecepatan rata-rata bermuatan</v>
          </cell>
          <cell r="I2411" t="str">
            <v>v1</v>
          </cell>
          <cell r="J2411">
            <v>45</v>
          </cell>
          <cell r="K2411" t="str">
            <v>KM / Jam</v>
          </cell>
          <cell r="L2411" t="str">
            <v>Max.aman</v>
          </cell>
        </row>
        <row r="2412">
          <cell r="D2412" t="str">
            <v>Kecepatan rata-rata kosong</v>
          </cell>
          <cell r="I2412" t="str">
            <v>v2</v>
          </cell>
          <cell r="J2412">
            <v>60</v>
          </cell>
          <cell r="K2412" t="str">
            <v>KM / Jam</v>
          </cell>
          <cell r="L2412" t="str">
            <v>Max.aman</v>
          </cell>
        </row>
        <row r="2413">
          <cell r="D2413" t="str">
            <v>Waktu Siklus</v>
          </cell>
          <cell r="I2413" t="str">
            <v>Ts2</v>
          </cell>
        </row>
        <row r="2414">
          <cell r="D2414" t="str">
            <v>- Waktu tempuh isi = (L : v1) x 60 menit</v>
          </cell>
          <cell r="I2414" t="str">
            <v>T1</v>
          </cell>
          <cell r="J2414">
            <v>60.946666666666673</v>
          </cell>
          <cell r="K2414" t="str">
            <v>menit</v>
          </cell>
        </row>
        <row r="2415">
          <cell r="D2415" t="str">
            <v>- Waktu tempuh kosong = (L : v2) x 60 menit</v>
          </cell>
          <cell r="I2415" t="str">
            <v>T2</v>
          </cell>
          <cell r="J2415">
            <v>45.71</v>
          </cell>
          <cell r="K2415" t="str">
            <v>menit</v>
          </cell>
          <cell r="L2415" t="e">
            <v>#REF!</v>
          </cell>
        </row>
        <row r="2416">
          <cell r="D2416" t="str">
            <v>- Lain-lain</v>
          </cell>
          <cell r="I2416" t="str">
            <v>T3</v>
          </cell>
          <cell r="J2416">
            <v>5</v>
          </cell>
          <cell r="K2416" t="str">
            <v>menit</v>
          </cell>
        </row>
        <row r="2417">
          <cell r="I2417" t="str">
            <v>Ts2</v>
          </cell>
          <cell r="J2417">
            <v>111.65666666666667</v>
          </cell>
          <cell r="K2417" t="str">
            <v>menit</v>
          </cell>
        </row>
        <row r="2419">
          <cell r="D2419" t="str">
            <v xml:space="preserve">Kap. Prod./jam = </v>
          </cell>
          <cell r="F2419" t="str">
            <v>V x Fa x 60</v>
          </cell>
          <cell r="I2419" t="str">
            <v>Q2</v>
          </cell>
          <cell r="J2419">
            <v>2.1494462190643944</v>
          </cell>
          <cell r="K2419" t="str">
            <v>M3</v>
          </cell>
        </row>
        <row r="2420">
          <cell r="F2420" t="str">
            <v>Fk x Ts2</v>
          </cell>
        </row>
        <row r="2421">
          <cell r="D2421" t="str">
            <v>Koefisien Alat / M3</v>
          </cell>
          <cell r="F2421" t="str">
            <v xml:space="preserve"> = 1 : Q2</v>
          </cell>
          <cell r="I2421" t="str">
            <v>(E08)</v>
          </cell>
          <cell r="J2421">
            <v>0.46523611111111102</v>
          </cell>
          <cell r="K2421" t="str">
            <v>Jam</v>
          </cell>
        </row>
        <row r="2423">
          <cell r="B2423" t="str">
            <v>2.c.</v>
          </cell>
          <cell r="D2423" t="str">
            <v>MOTOR GRADER</v>
          </cell>
          <cell r="I2423" t="str">
            <v>(E13)</v>
          </cell>
        </row>
        <row r="2424">
          <cell r="D2424" t="str">
            <v>Panjang hamparan</v>
          </cell>
          <cell r="I2424" t="str">
            <v>Lh</v>
          </cell>
          <cell r="J2424">
            <v>50</v>
          </cell>
          <cell r="K2424" t="str">
            <v>M</v>
          </cell>
        </row>
        <row r="2425">
          <cell r="D2425" t="str">
            <v>Lebar efektif kerja blade</v>
          </cell>
          <cell r="I2425" t="str">
            <v>b</v>
          </cell>
          <cell r="J2425">
            <v>2.4</v>
          </cell>
          <cell r="K2425" t="str">
            <v>M</v>
          </cell>
        </row>
        <row r="2426">
          <cell r="D2426" t="str">
            <v>Faktor Efisiensi alat</v>
          </cell>
          <cell r="I2426" t="str">
            <v>Fa</v>
          </cell>
          <cell r="J2426">
            <v>0.8</v>
          </cell>
          <cell r="K2426" t="str">
            <v>-</v>
          </cell>
          <cell r="L2426" t="str">
            <v>Baik</v>
          </cell>
        </row>
        <row r="2427">
          <cell r="D2427" t="str">
            <v>Kecepatan rata-rata alat</v>
          </cell>
          <cell r="I2427" t="str">
            <v>v</v>
          </cell>
          <cell r="J2427">
            <v>4</v>
          </cell>
          <cell r="K2427" t="str">
            <v>KM / Jam</v>
          </cell>
        </row>
        <row r="2428">
          <cell r="D2428" t="str">
            <v>Jumlah lintasan</v>
          </cell>
          <cell r="I2428" t="str">
            <v>n</v>
          </cell>
          <cell r="J2428">
            <v>6</v>
          </cell>
          <cell r="K2428" t="str">
            <v>lintasan</v>
          </cell>
          <cell r="L2428" t="str">
            <v>3 x pp</v>
          </cell>
        </row>
        <row r="2429">
          <cell r="D2429" t="str">
            <v>Waktu Siklus</v>
          </cell>
          <cell r="I2429" t="str">
            <v>Ts3</v>
          </cell>
        </row>
        <row r="2430">
          <cell r="D2430" t="str">
            <v>- Perataan 1 lintasan  = (Lh x 60) : (v x 1000)</v>
          </cell>
          <cell r="I2430" t="str">
            <v>T1</v>
          </cell>
          <cell r="J2430">
            <v>0.75</v>
          </cell>
          <cell r="K2430" t="str">
            <v>menit</v>
          </cell>
        </row>
        <row r="2431">
          <cell r="D2431" t="str">
            <v>- Lain-lain</v>
          </cell>
          <cell r="I2431" t="str">
            <v>T2</v>
          </cell>
          <cell r="J2431">
            <v>3</v>
          </cell>
          <cell r="K2431" t="str">
            <v>menit</v>
          </cell>
        </row>
        <row r="2432">
          <cell r="I2432" t="str">
            <v>Ts3</v>
          </cell>
          <cell r="J2432">
            <v>3.75</v>
          </cell>
          <cell r="K2432" t="str">
            <v>menit</v>
          </cell>
        </row>
        <row r="2434">
          <cell r="D2434" t="str">
            <v>Kap.Prod. / jam =</v>
          </cell>
          <cell r="F2434" t="str">
            <v>Lh x b x t x Fa x 60</v>
          </cell>
          <cell r="I2434" t="str">
            <v>Q3</v>
          </cell>
          <cell r="J2434">
            <v>38.4</v>
          </cell>
          <cell r="K2434" t="str">
            <v>M3</v>
          </cell>
        </row>
        <row r="2435">
          <cell r="F2435" t="str">
            <v>n x Ts3</v>
          </cell>
        </row>
        <row r="2437">
          <cell r="D2437" t="str">
            <v>Koefisien Alat / M3</v>
          </cell>
          <cell r="F2437" t="str">
            <v xml:space="preserve"> = 1 : Q3</v>
          </cell>
          <cell r="J2437">
            <v>2.6041666666666668E-2</v>
          </cell>
          <cell r="K2437" t="str">
            <v>Jam</v>
          </cell>
        </row>
        <row r="2439">
          <cell r="L2439" t="str">
            <v>Bersambung</v>
          </cell>
        </row>
        <row r="2440">
          <cell r="B2440" t="str">
            <v xml:space="preserve"> URAIAN ANALISA HARGA SATUAN</v>
          </cell>
        </row>
        <row r="2441">
          <cell r="B2441" t="str">
            <v>ITEM PEMBAYARAN NO.</v>
          </cell>
          <cell r="E2441" t="str">
            <v>: 5.2 (1)</v>
          </cell>
        </row>
        <row r="2442">
          <cell r="B2442" t="str">
            <v>JENIS PEKERJAAN</v>
          </cell>
          <cell r="E2442" t="str">
            <v>: LAPIS PONDASI AGREGAT KELAS C</v>
          </cell>
        </row>
        <row r="2443">
          <cell r="B2443" t="str">
            <v>SATUAN PEMBAYARAN</v>
          </cell>
          <cell r="E2443" t="str">
            <v>: M3</v>
          </cell>
        </row>
        <row r="2445">
          <cell r="B2445" t="str">
            <v>NO.</v>
          </cell>
          <cell r="D2445" t="str">
            <v>U R A I A N</v>
          </cell>
          <cell r="I2445" t="str">
            <v>KODE</v>
          </cell>
          <cell r="J2445" t="str">
            <v>KOEF.</v>
          </cell>
          <cell r="K2445" t="str">
            <v>SATUAN</v>
          </cell>
          <cell r="L2445" t="str">
            <v>KETERANGAN</v>
          </cell>
        </row>
        <row r="2447">
          <cell r="B2447" t="str">
            <v>2.d.</v>
          </cell>
          <cell r="D2447" t="str">
            <v>VIBRATOR ROLLER</v>
          </cell>
        </row>
        <row r="2448">
          <cell r="D2448" t="str">
            <v>Kecepatan rata-rata</v>
          </cell>
          <cell r="I2448" t="str">
            <v>v</v>
          </cell>
          <cell r="J2448">
            <v>3</v>
          </cell>
          <cell r="K2448" t="str">
            <v>KM / Jam</v>
          </cell>
        </row>
        <row r="2449">
          <cell r="D2449" t="str">
            <v>Lebar efektif pemadatan</v>
          </cell>
          <cell r="I2449" t="str">
            <v>b</v>
          </cell>
          <cell r="J2449">
            <v>1.2</v>
          </cell>
          <cell r="K2449" t="str">
            <v>M</v>
          </cell>
        </row>
        <row r="2450">
          <cell r="D2450" t="str">
            <v>Jumlah lintasan</v>
          </cell>
          <cell r="I2450" t="str">
            <v>n</v>
          </cell>
          <cell r="J2450">
            <v>8</v>
          </cell>
          <cell r="K2450" t="str">
            <v>lintasan</v>
          </cell>
        </row>
        <row r="2451">
          <cell r="D2451" t="str">
            <v>Faktor Efisiensi alat</v>
          </cell>
          <cell r="I2451" t="str">
            <v>Fa</v>
          </cell>
          <cell r="J2451">
            <v>0.8</v>
          </cell>
          <cell r="K2451" t="str">
            <v>-</v>
          </cell>
        </row>
        <row r="2453">
          <cell r="D2453" t="str">
            <v>Kap.Prod. / jam =</v>
          </cell>
          <cell r="F2453" t="str">
            <v>(v x 1000) x b x t x Fa</v>
          </cell>
          <cell r="I2453" t="str">
            <v>Q4</v>
          </cell>
          <cell r="J2453">
            <v>54</v>
          </cell>
          <cell r="K2453" t="str">
            <v>M3</v>
          </cell>
        </row>
        <row r="2454">
          <cell r="F2454" t="str">
            <v>n</v>
          </cell>
        </row>
        <row r="2456">
          <cell r="D2456" t="str">
            <v>Koefisien Alat / M3</v>
          </cell>
          <cell r="F2456" t="str">
            <v xml:space="preserve"> = 1 : Q4</v>
          </cell>
          <cell r="J2456">
            <v>1.8518518518518517E-2</v>
          </cell>
          <cell r="K2456" t="str">
            <v>Jam</v>
          </cell>
        </row>
        <row r="2458">
          <cell r="B2458" t="str">
            <v>2.e.</v>
          </cell>
          <cell r="D2458" t="str">
            <v>WATER TANK TRUCK</v>
          </cell>
        </row>
        <row r="2459">
          <cell r="D2459" t="str">
            <v>Volume tangki air</v>
          </cell>
          <cell r="I2459" t="str">
            <v>V</v>
          </cell>
          <cell r="J2459">
            <v>4</v>
          </cell>
          <cell r="K2459" t="str">
            <v>M3</v>
          </cell>
        </row>
        <row r="2460">
          <cell r="D2460" t="str">
            <v>Kebutuhan air / M3 agregat padat</v>
          </cell>
          <cell r="I2460" t="str">
            <v>Wc</v>
          </cell>
          <cell r="J2460">
            <v>7.0000000000000007E-2</v>
          </cell>
          <cell r="K2460" t="str">
            <v>M3</v>
          </cell>
        </row>
        <row r="2461">
          <cell r="D2461" t="str">
            <v>Pengisian tangki / jam</v>
          </cell>
          <cell r="I2461" t="str">
            <v>n</v>
          </cell>
          <cell r="J2461">
            <v>1</v>
          </cell>
          <cell r="K2461" t="str">
            <v>kali</v>
          </cell>
        </row>
        <row r="2462">
          <cell r="D2462" t="str">
            <v>Faktor Efisiensi alat</v>
          </cell>
          <cell r="I2462" t="str">
            <v>Fa</v>
          </cell>
          <cell r="J2462">
            <v>0.8</v>
          </cell>
          <cell r="K2462" t="str">
            <v>-</v>
          </cell>
          <cell r="L2462" t="str">
            <v>Baik</v>
          </cell>
        </row>
        <row r="2464">
          <cell r="D2464" t="str">
            <v>Kap.Prod. / jam =</v>
          </cell>
          <cell r="F2464" t="str">
            <v>V x n x Fa</v>
          </cell>
          <cell r="I2464" t="str">
            <v>Q5</v>
          </cell>
          <cell r="J2464">
            <v>45.714285714285715</v>
          </cell>
          <cell r="K2464" t="str">
            <v>M3</v>
          </cell>
        </row>
        <row r="2465">
          <cell r="F2465" t="str">
            <v>Wc</v>
          </cell>
        </row>
        <row r="2466">
          <cell r="D2466" t="str">
            <v>Koefisien Alat / M3</v>
          </cell>
          <cell r="F2466" t="str">
            <v xml:space="preserve"> = 1 : Q5</v>
          </cell>
          <cell r="J2466">
            <v>2.1874999999999999E-2</v>
          </cell>
          <cell r="K2466" t="str">
            <v>Jam</v>
          </cell>
        </row>
        <row r="2468">
          <cell r="B2468" t="str">
            <v>2.f.</v>
          </cell>
          <cell r="D2468" t="str">
            <v>ALAT BANTU</v>
          </cell>
        </row>
        <row r="2469">
          <cell r="D2469" t="str">
            <v>diperlukan :</v>
          </cell>
          <cell r="L2469" t="str">
            <v>Lump Sum</v>
          </cell>
        </row>
        <row r="2470">
          <cell r="D2470" t="str">
            <v>- Kereta dorong   = 2 buah</v>
          </cell>
        </row>
        <row r="2471">
          <cell r="D2471" t="str">
            <v>- Sekop                = 3 buah</v>
          </cell>
        </row>
        <row r="2472">
          <cell r="D2472" t="str">
            <v>- Garpu                = 2 buah</v>
          </cell>
        </row>
        <row r="2474">
          <cell r="B2474" t="str">
            <v xml:space="preserve">   3.</v>
          </cell>
          <cell r="D2474" t="str">
            <v>TENAGA</v>
          </cell>
        </row>
        <row r="2475">
          <cell r="D2475" t="str">
            <v>Produksi menentukan : WHEEL LOADER</v>
          </cell>
          <cell r="I2475" t="str">
            <v>Q1</v>
          </cell>
          <cell r="J2475">
            <v>9.0000000000000018</v>
          </cell>
          <cell r="K2475" t="str">
            <v>M3 / Jam</v>
          </cell>
        </row>
        <row r="2476">
          <cell r="D2476" t="str">
            <v>Produksi Agregat / hari  =  Tk x Q1</v>
          </cell>
          <cell r="I2476" t="str">
            <v>Qt</v>
          </cell>
          <cell r="J2476">
            <v>63.000000000000014</v>
          </cell>
          <cell r="K2476" t="str">
            <v>M3</v>
          </cell>
        </row>
        <row r="2477">
          <cell r="D2477" t="str">
            <v>Kebutuhan tenaga :</v>
          </cell>
        </row>
        <row r="2478">
          <cell r="E2478" t="str">
            <v>-</v>
          </cell>
          <cell r="F2478" t="str">
            <v>Pekerja</v>
          </cell>
          <cell r="I2478" t="str">
            <v>P</v>
          </cell>
          <cell r="J2478">
            <v>7</v>
          </cell>
          <cell r="K2478" t="str">
            <v>orang</v>
          </cell>
        </row>
        <row r="2479">
          <cell r="E2479" t="str">
            <v>-</v>
          </cell>
          <cell r="F2479" t="str">
            <v>Mandor</v>
          </cell>
          <cell r="I2479" t="str">
            <v>M</v>
          </cell>
          <cell r="J2479">
            <v>1</v>
          </cell>
          <cell r="K2479" t="str">
            <v>orang</v>
          </cell>
        </row>
        <row r="2481">
          <cell r="D2481" t="str">
            <v>Koefisien tenaga / M3     :</v>
          </cell>
        </row>
        <row r="2482">
          <cell r="E2482" t="str">
            <v>-</v>
          </cell>
          <cell r="F2482" t="str">
            <v>Pekerja</v>
          </cell>
          <cell r="G2482" t="str">
            <v>= (Tk x P) : Qt</v>
          </cell>
          <cell r="J2482">
            <v>0.77777777777777757</v>
          </cell>
          <cell r="K2482" t="str">
            <v>Jam</v>
          </cell>
        </row>
        <row r="2483">
          <cell r="E2483" t="str">
            <v>-</v>
          </cell>
          <cell r="F2483" t="str">
            <v>Mandor</v>
          </cell>
          <cell r="G2483" t="str">
            <v>= (Tk x M) : Qt</v>
          </cell>
          <cell r="J2483">
            <v>0.11111111111111109</v>
          </cell>
          <cell r="K2483" t="str">
            <v>Jam</v>
          </cell>
        </row>
        <row r="2485">
          <cell r="B2485" t="str">
            <v>4.</v>
          </cell>
          <cell r="D2485" t="str">
            <v>HARGA DASAR SATUAN UPAH, BAHAN DAN ALAT</v>
          </cell>
        </row>
        <row r="2486">
          <cell r="D2486" t="str">
            <v>Lihat lampiran.</v>
          </cell>
        </row>
        <row r="2495">
          <cell r="B2495" t="str">
            <v xml:space="preserve"> URAIAN ANALISA HARGA SATUAN</v>
          </cell>
        </row>
        <row r="2496">
          <cell r="B2496" t="str">
            <v>ITEM PEMBAYARAN NO.</v>
          </cell>
          <cell r="E2496" t="str">
            <v>:  6.1 (1)</v>
          </cell>
        </row>
        <row r="2497">
          <cell r="B2497" t="str">
            <v>JENIS PEKERJAAN</v>
          </cell>
          <cell r="E2497" t="str">
            <v>:  LAPIS RESAP PENGIKAT</v>
          </cell>
        </row>
        <row r="2498">
          <cell r="B2498" t="str">
            <v>SATUAN PEMBAYARAN</v>
          </cell>
          <cell r="E2498" t="str">
            <v>:  LITER</v>
          </cell>
        </row>
        <row r="2500">
          <cell r="B2500" t="str">
            <v>NO.</v>
          </cell>
          <cell r="D2500" t="str">
            <v>U R A I A N</v>
          </cell>
          <cell r="I2500" t="str">
            <v>KODE</v>
          </cell>
          <cell r="J2500" t="str">
            <v>KOEF.</v>
          </cell>
          <cell r="K2500" t="str">
            <v>SATUAN</v>
          </cell>
          <cell r="L2500" t="str">
            <v>KETERANGAN</v>
          </cell>
        </row>
        <row r="2502">
          <cell r="B2502" t="str">
            <v>I.</v>
          </cell>
          <cell r="D2502" t="str">
            <v>ASUMSI</v>
          </cell>
        </row>
        <row r="2503">
          <cell r="B2503">
            <v>1</v>
          </cell>
          <cell r="D2503" t="str">
            <v>Menggunakan alat berat (cara mekanik)</v>
          </cell>
        </row>
        <row r="2504">
          <cell r="B2504">
            <v>2</v>
          </cell>
          <cell r="D2504" t="str">
            <v>Lokasi pekerjaan : sepanjang jalan</v>
          </cell>
        </row>
        <row r="2505">
          <cell r="B2505">
            <v>3</v>
          </cell>
          <cell r="D2505" t="str">
            <v>Jarak rata-rata Base Camp ke lokasi pekerjaan</v>
          </cell>
          <cell r="I2505" t="str">
            <v>L</v>
          </cell>
          <cell r="J2505">
            <v>45.71</v>
          </cell>
          <cell r="K2505" t="str">
            <v>KM</v>
          </cell>
        </row>
        <row r="2506">
          <cell r="B2506">
            <v>4</v>
          </cell>
          <cell r="D2506" t="str">
            <v>Jam kerja efektif per-hari</v>
          </cell>
          <cell r="I2506" t="str">
            <v>Tk</v>
          </cell>
          <cell r="J2506">
            <v>7</v>
          </cell>
          <cell r="K2506" t="str">
            <v>Jam</v>
          </cell>
        </row>
        <row r="2507">
          <cell r="B2507">
            <v>5</v>
          </cell>
          <cell r="D2507" t="str">
            <v>Faktor kehilangan bahan</v>
          </cell>
          <cell r="I2507" t="str">
            <v>Fh</v>
          </cell>
          <cell r="J2507">
            <v>1.1000000000000001</v>
          </cell>
          <cell r="K2507" t="str">
            <v>-</v>
          </cell>
        </row>
        <row r="2508">
          <cell r="B2508">
            <v>6</v>
          </cell>
          <cell r="D2508" t="str">
            <v>Komposisi campuran :</v>
          </cell>
        </row>
        <row r="2509">
          <cell r="D2509" t="str">
            <v>- Aspal AC-10 atau AC-20</v>
          </cell>
          <cell r="I2509" t="str">
            <v>As</v>
          </cell>
          <cell r="J2509">
            <v>55.555555555555557</v>
          </cell>
          <cell r="K2509" t="str">
            <v>%</v>
          </cell>
          <cell r="L2509" t="str">
            <v xml:space="preserve"> 100 bagian</v>
          </cell>
        </row>
        <row r="2510">
          <cell r="D2510" t="str">
            <v>- Minyak Flux / Pencair</v>
          </cell>
          <cell r="I2510" t="str">
            <v>K</v>
          </cell>
          <cell r="J2510">
            <v>44.444444444444443</v>
          </cell>
          <cell r="K2510" t="str">
            <v>%</v>
          </cell>
          <cell r="L2510" t="str">
            <v xml:space="preserve"> 80   bagian</v>
          </cell>
        </row>
        <row r="2511">
          <cell r="B2511">
            <v>7</v>
          </cell>
          <cell r="D2511" t="str">
            <v>Berat jenis bahan :</v>
          </cell>
        </row>
        <row r="2512">
          <cell r="D2512" t="str">
            <v>- Aspal AC-10 atau AC-20</v>
          </cell>
          <cell r="I2512" t="str">
            <v>D1</v>
          </cell>
          <cell r="J2512">
            <v>1.05</v>
          </cell>
          <cell r="K2512" t="str">
            <v>Kg / liter</v>
          </cell>
        </row>
        <row r="2513">
          <cell r="D2513" t="str">
            <v>- Minyak Flux / Pencair</v>
          </cell>
          <cell r="I2513" t="str">
            <v>D2</v>
          </cell>
          <cell r="J2513">
            <v>0.8</v>
          </cell>
          <cell r="K2513" t="str">
            <v>Kg / liter</v>
          </cell>
        </row>
        <row r="2514">
          <cell r="B2514">
            <v>8</v>
          </cell>
          <cell r="D2514" t="str">
            <v>Bahan dasar (aspal &amp; minyak pencair) semuanya</v>
          </cell>
        </row>
        <row r="2515">
          <cell r="D2515" t="str">
            <v>diterima di lokasi pekerjaan</v>
          </cell>
        </row>
        <row r="2517">
          <cell r="B2517" t="str">
            <v>II.</v>
          </cell>
          <cell r="D2517" t="str">
            <v>METHODE PELAKSANAAN</v>
          </cell>
        </row>
        <row r="2518">
          <cell r="B2518">
            <v>1</v>
          </cell>
          <cell r="D2518" t="str">
            <v>Aspal dan Minyak Flux dicampur dan dipanaskan</v>
          </cell>
        </row>
        <row r="2519">
          <cell r="D2519" t="str">
            <v>sehingga menjadi campuran aspal cair</v>
          </cell>
        </row>
        <row r="2520">
          <cell r="B2520">
            <v>2</v>
          </cell>
          <cell r="D2520" t="str">
            <v>Permukaan yang akan dilapis dibersihkan dari debu</v>
          </cell>
        </row>
        <row r="2521">
          <cell r="D2521" t="str">
            <v>dan kotoran dengan Air Compressor</v>
          </cell>
        </row>
        <row r="2522">
          <cell r="B2522">
            <v>3</v>
          </cell>
          <cell r="D2522" t="str">
            <v>Campuran aspal cair disemprotkan dengan Asphalt</v>
          </cell>
        </row>
        <row r="2523">
          <cell r="D2523" t="str">
            <v>Sprayer ke atas permukaan yang akan dilapis.</v>
          </cell>
        </row>
        <row r="2524">
          <cell r="B2524">
            <v>4</v>
          </cell>
          <cell r="D2524" t="str">
            <v>Angkutan Aspal &amp; Minyak Flux menggunakan Dump</v>
          </cell>
        </row>
        <row r="2525">
          <cell r="D2525" t="str">
            <v>Truck</v>
          </cell>
        </row>
        <row r="2527">
          <cell r="B2527" t="str">
            <v>III.</v>
          </cell>
          <cell r="D2527" t="str">
            <v>PEMAKAIAN BAHAN, ALAT DAN TENAGA</v>
          </cell>
        </row>
        <row r="2529">
          <cell r="B2529" t="str">
            <v xml:space="preserve">   1.</v>
          </cell>
          <cell r="D2529" t="str">
            <v>BAHAN</v>
          </cell>
        </row>
        <row r="2530">
          <cell r="D2530" t="str">
            <v>Untuk mendapatkan 1 liter Lapis Resap Pengikat</v>
          </cell>
        </row>
        <row r="2531">
          <cell r="D2531" t="str">
            <v>diperlukan :</v>
          </cell>
          <cell r="F2531" t="str">
            <v>( 1 liter x Fh )</v>
          </cell>
          <cell r="I2531" t="str">
            <v>PC</v>
          </cell>
          <cell r="J2531">
            <v>1.1000000000000001</v>
          </cell>
          <cell r="K2531" t="str">
            <v>liter</v>
          </cell>
          <cell r="L2531" t="str">
            <v xml:space="preserve"> campuran</v>
          </cell>
        </row>
        <row r="2533">
          <cell r="B2533" t="str">
            <v xml:space="preserve">   1.a.</v>
          </cell>
          <cell r="D2533" t="str">
            <v>- Aspal</v>
          </cell>
          <cell r="F2533" t="str">
            <v>=   As x PC x D1</v>
          </cell>
          <cell r="J2533">
            <v>0.64170000000000005</v>
          </cell>
          <cell r="K2533" t="str">
            <v>Kg</v>
          </cell>
        </row>
        <row r="2534">
          <cell r="B2534" t="str">
            <v xml:space="preserve">   1.b.</v>
          </cell>
          <cell r="D2534" t="str">
            <v>- Kerosen</v>
          </cell>
          <cell r="F2534" t="str">
            <v xml:space="preserve">=   K x PC </v>
          </cell>
          <cell r="J2534">
            <v>0.4889</v>
          </cell>
          <cell r="K2534" t="str">
            <v>Liter</v>
          </cell>
        </row>
        <row r="2536">
          <cell r="B2536" t="str">
            <v xml:space="preserve">   2.</v>
          </cell>
          <cell r="D2536" t="str">
            <v>ALAT</v>
          </cell>
        </row>
        <row r="2537">
          <cell r="B2537" t="str">
            <v xml:space="preserve">   2.a.</v>
          </cell>
          <cell r="D2537" t="str">
            <v>ASPHALT SPRAYER</v>
          </cell>
        </row>
        <row r="2538">
          <cell r="D2538" t="str">
            <v>Kapasitas alat</v>
          </cell>
          <cell r="I2538" t="str">
            <v>V</v>
          </cell>
          <cell r="J2538">
            <v>1200</v>
          </cell>
          <cell r="K2538" t="str">
            <v>liter</v>
          </cell>
        </row>
        <row r="2539">
          <cell r="D2539" t="str">
            <v>Faktor efisiensi alat</v>
          </cell>
          <cell r="I2539" t="str">
            <v>Fa</v>
          </cell>
          <cell r="J2539">
            <v>0.8</v>
          </cell>
          <cell r="K2539" t="str">
            <v>-</v>
          </cell>
          <cell r="L2539" t="str">
            <v xml:space="preserve"> Baik</v>
          </cell>
        </row>
        <row r="2540">
          <cell r="D2540" t="str">
            <v>Waktu Siklus (termasuk proses pemanasan)</v>
          </cell>
          <cell r="I2540" t="str">
            <v>Ts</v>
          </cell>
          <cell r="J2540">
            <v>1.25</v>
          </cell>
          <cell r="K2540" t="str">
            <v>Jam</v>
          </cell>
        </row>
        <row r="2542">
          <cell r="D2542" t="str">
            <v>Kap. Prod. / jam =</v>
          </cell>
          <cell r="F2542" t="str">
            <v>V x Fa</v>
          </cell>
          <cell r="I2542" t="str">
            <v>Q1</v>
          </cell>
          <cell r="J2542">
            <v>768</v>
          </cell>
          <cell r="K2542" t="str">
            <v>liter</v>
          </cell>
        </row>
        <row r="2543">
          <cell r="F2543" t="str">
            <v>Ts</v>
          </cell>
        </row>
        <row r="2544">
          <cell r="D2544" t="str">
            <v>Koefisien Alat / Ltr</v>
          </cell>
          <cell r="F2544" t="str">
            <v xml:space="preserve"> =  1  :  Q1</v>
          </cell>
          <cell r="J2544">
            <v>1.3020833333333333E-3</v>
          </cell>
          <cell r="K2544" t="str">
            <v>Jam</v>
          </cell>
        </row>
        <row r="2546">
          <cell r="B2546" t="str">
            <v xml:space="preserve">   2.b.</v>
          </cell>
          <cell r="D2546" t="str">
            <v>AIR COMPRESSOR</v>
          </cell>
        </row>
        <row r="2547">
          <cell r="D2547" t="str">
            <v xml:space="preserve">Kapasitas alat   -----&gt;   diambil </v>
          </cell>
          <cell r="I2547" t="str">
            <v>V</v>
          </cell>
          <cell r="J2547">
            <v>400</v>
          </cell>
          <cell r="K2547" t="str">
            <v>M2 / Jam</v>
          </cell>
        </row>
        <row r="2548">
          <cell r="D2548" t="str">
            <v>Aplikasi Lapis Resap Pengikat rata-rata (Spesifikasi)</v>
          </cell>
          <cell r="I2548" t="str">
            <v>Ap</v>
          </cell>
          <cell r="J2548">
            <v>0.8</v>
          </cell>
          <cell r="K2548" t="str">
            <v>liter / M2</v>
          </cell>
        </row>
        <row r="2550">
          <cell r="D2550" t="str">
            <v>Kap. Prod. / jam =</v>
          </cell>
          <cell r="F2550" t="str">
            <v>( V x Ap )</v>
          </cell>
          <cell r="I2550" t="str">
            <v>Q2</v>
          </cell>
          <cell r="J2550">
            <v>320</v>
          </cell>
          <cell r="K2550" t="str">
            <v>liter</v>
          </cell>
        </row>
        <row r="2552">
          <cell r="D2552" t="str">
            <v>Koefisien Alat / Ltr</v>
          </cell>
          <cell r="F2552" t="str">
            <v xml:space="preserve"> =  1  :  Q2</v>
          </cell>
          <cell r="J2552">
            <v>3.1250000000000002E-3</v>
          </cell>
          <cell r="K2552" t="str">
            <v>Jam</v>
          </cell>
        </row>
        <row r="2554">
          <cell r="B2554" t="str">
            <v xml:space="preserve">   2.c.</v>
          </cell>
          <cell r="D2554" t="str">
            <v>DUMP TRUCK</v>
          </cell>
        </row>
        <row r="2555">
          <cell r="D2555" t="str">
            <v>Sebagai alat pengangkut bahan di lokasi pekerjaan,</v>
          </cell>
        </row>
        <row r="2556">
          <cell r="D2556" t="str">
            <v>Dump Truck melayani alat Asphalt Sprayer.</v>
          </cell>
        </row>
        <row r="2557">
          <cell r="D2557" t="str">
            <v>Kap. Prod. / jam =</v>
          </cell>
          <cell r="F2557" t="str">
            <v>sama dengan Asphalt Sprayer</v>
          </cell>
          <cell r="I2557" t="str">
            <v>Q3</v>
          </cell>
          <cell r="J2557">
            <v>768</v>
          </cell>
          <cell r="K2557" t="str">
            <v>liter</v>
          </cell>
        </row>
        <row r="2559">
          <cell r="D2559" t="str">
            <v>Koefisien Alat / Ltr</v>
          </cell>
          <cell r="F2559" t="str">
            <v xml:space="preserve"> =  1  :  Q3</v>
          </cell>
          <cell r="J2559">
            <v>1.3020833333333333E-3</v>
          </cell>
          <cell r="K2559" t="str">
            <v>Jam</v>
          </cell>
        </row>
        <row r="2563">
          <cell r="L2563" t="str">
            <v>Bersambung</v>
          </cell>
        </row>
        <row r="2564">
          <cell r="B2564" t="str">
            <v xml:space="preserve"> URAIAN ANALISA HARGA SATUAN</v>
          </cell>
        </row>
        <row r="2565">
          <cell r="B2565" t="str">
            <v>ITEM PEMBAYARAN NO.</v>
          </cell>
          <cell r="E2565" t="str">
            <v>:  6.1 (1)</v>
          </cell>
        </row>
        <row r="2566">
          <cell r="B2566" t="str">
            <v>JENIS PEKERJAAN</v>
          </cell>
          <cell r="E2566" t="str">
            <v>:  LAPIS RESAP PENGIKAT</v>
          </cell>
        </row>
        <row r="2567">
          <cell r="B2567" t="str">
            <v>SATUAN PEMBAYARAN</v>
          </cell>
          <cell r="E2567" t="str">
            <v>:  LITER</v>
          </cell>
        </row>
        <row r="2569">
          <cell r="B2569" t="str">
            <v>NO.</v>
          </cell>
          <cell r="D2569" t="str">
            <v>U R A I A N</v>
          </cell>
          <cell r="I2569" t="str">
            <v>KODE</v>
          </cell>
          <cell r="J2569" t="str">
            <v>KOEF.</v>
          </cell>
          <cell r="K2569" t="str">
            <v>SATUAN</v>
          </cell>
          <cell r="L2569" t="str">
            <v>KETERANGAN</v>
          </cell>
        </row>
        <row r="2571">
          <cell r="B2571" t="str">
            <v xml:space="preserve">   3.</v>
          </cell>
          <cell r="D2571" t="str">
            <v>TENAGA</v>
          </cell>
        </row>
        <row r="2572">
          <cell r="D2572" t="str">
            <v>Produksi menentukan : ASPHALT SPRAYER</v>
          </cell>
          <cell r="I2572" t="str">
            <v>Q1</v>
          </cell>
          <cell r="J2572">
            <v>768</v>
          </cell>
          <cell r="K2572" t="str">
            <v>liter</v>
          </cell>
        </row>
        <row r="2573">
          <cell r="D2573" t="str">
            <v>Produksi Lapis Resap Pengikat / hari  =  Tk x Q1</v>
          </cell>
          <cell r="I2573" t="str">
            <v>Qt</v>
          </cell>
          <cell r="J2573">
            <v>5376</v>
          </cell>
          <cell r="K2573" t="str">
            <v>liter</v>
          </cell>
        </row>
        <row r="2574">
          <cell r="D2574" t="str">
            <v>Kebutuhan tenaga :</v>
          </cell>
        </row>
        <row r="2575">
          <cell r="E2575" t="str">
            <v>-</v>
          </cell>
          <cell r="F2575" t="str">
            <v>Pekerja</v>
          </cell>
          <cell r="I2575" t="str">
            <v>P</v>
          </cell>
          <cell r="J2575">
            <v>3</v>
          </cell>
          <cell r="K2575" t="str">
            <v>orang</v>
          </cell>
        </row>
        <row r="2576">
          <cell r="E2576" t="str">
            <v>-</v>
          </cell>
          <cell r="F2576" t="str">
            <v>Mandor</v>
          </cell>
          <cell r="I2576" t="str">
            <v>M</v>
          </cell>
          <cell r="J2576">
            <v>1</v>
          </cell>
          <cell r="K2576" t="str">
            <v>orang</v>
          </cell>
        </row>
        <row r="2578">
          <cell r="D2578" t="str">
            <v>Koefisien tenaga / liter   :</v>
          </cell>
        </row>
        <row r="2579">
          <cell r="E2579" t="str">
            <v>-</v>
          </cell>
          <cell r="F2579" t="str">
            <v>Pekerja</v>
          </cell>
          <cell r="G2579" t="str">
            <v>= (Tk x P) : Qt</v>
          </cell>
          <cell r="J2579">
            <v>3.90625E-3</v>
          </cell>
          <cell r="K2579" t="str">
            <v>Jam</v>
          </cell>
        </row>
        <row r="2580">
          <cell r="E2580" t="str">
            <v>-</v>
          </cell>
          <cell r="F2580" t="str">
            <v>Mandor</v>
          </cell>
          <cell r="G2580" t="str">
            <v>= (Tk x M) : Qt</v>
          </cell>
          <cell r="J2580">
            <v>1.3020833333333333E-3</v>
          </cell>
          <cell r="K2580" t="str">
            <v>Jam</v>
          </cell>
        </row>
        <row r="2582">
          <cell r="B2582" t="str">
            <v>4.</v>
          </cell>
          <cell r="D2582" t="str">
            <v>HARGA DASAR SATUAN UPAH, BAHAN DAN ALAT</v>
          </cell>
        </row>
        <row r="2583">
          <cell r="D2583" t="str">
            <v>Lihat lampiran.</v>
          </cell>
        </row>
        <row r="2612">
          <cell r="B2612" t="str">
            <v xml:space="preserve"> URAIAN ANALISA HARGA SATUAN</v>
          </cell>
        </row>
        <row r="2613">
          <cell r="B2613" t="str">
            <v>ITEM PEMBAYARAN NO.</v>
          </cell>
          <cell r="E2613" t="str">
            <v>:  6.1 (2)</v>
          </cell>
        </row>
        <row r="2614">
          <cell r="B2614" t="str">
            <v>JENIS PEKERJAAN</v>
          </cell>
          <cell r="E2614" t="str">
            <v>:  LAPIS PEREKAT</v>
          </cell>
        </row>
        <row r="2615">
          <cell r="B2615" t="str">
            <v>SATUAN PEMBAYARAN</v>
          </cell>
          <cell r="E2615" t="str">
            <v>:  LITER</v>
          </cell>
        </row>
        <row r="2617">
          <cell r="B2617" t="str">
            <v>NO.</v>
          </cell>
          <cell r="D2617" t="str">
            <v>U R A I A N</v>
          </cell>
          <cell r="I2617" t="str">
            <v>KODE</v>
          </cell>
          <cell r="J2617" t="str">
            <v>KOEF.</v>
          </cell>
          <cell r="K2617" t="str">
            <v>SATUAN</v>
          </cell>
          <cell r="L2617" t="str">
            <v>KETERANGAN</v>
          </cell>
        </row>
        <row r="2619">
          <cell r="B2619" t="str">
            <v>I.</v>
          </cell>
          <cell r="D2619" t="str">
            <v>ASUMSI</v>
          </cell>
        </row>
        <row r="2620">
          <cell r="B2620">
            <v>1</v>
          </cell>
          <cell r="D2620" t="str">
            <v>Menggunakan alat berat (cara mekanik)</v>
          </cell>
        </row>
        <row r="2621">
          <cell r="B2621">
            <v>2</v>
          </cell>
          <cell r="D2621" t="str">
            <v>Lokasi pekerjaan : sepanjang jalan</v>
          </cell>
        </row>
        <row r="2622">
          <cell r="B2622">
            <v>3</v>
          </cell>
          <cell r="D2622" t="str">
            <v>Jarak rata-rata Base Camp ke lokasi pekerjaan</v>
          </cell>
          <cell r="I2622" t="str">
            <v>L</v>
          </cell>
          <cell r="J2622">
            <v>45.71</v>
          </cell>
          <cell r="K2622" t="str">
            <v>KM</v>
          </cell>
        </row>
        <row r="2623">
          <cell r="B2623">
            <v>4</v>
          </cell>
          <cell r="D2623" t="str">
            <v>Jam kerja efektif per-hari</v>
          </cell>
          <cell r="I2623" t="str">
            <v>Tk</v>
          </cell>
          <cell r="J2623">
            <v>7</v>
          </cell>
          <cell r="K2623" t="str">
            <v>Jam</v>
          </cell>
        </row>
        <row r="2624">
          <cell r="B2624">
            <v>5</v>
          </cell>
          <cell r="D2624" t="str">
            <v>Faktor kehilangan bahan</v>
          </cell>
          <cell r="I2624" t="str">
            <v>Fh</v>
          </cell>
          <cell r="J2624">
            <v>1.1000000000000001</v>
          </cell>
          <cell r="K2624" t="str">
            <v>-</v>
          </cell>
        </row>
        <row r="2625">
          <cell r="B2625">
            <v>6</v>
          </cell>
          <cell r="D2625" t="str">
            <v>Komposisi campuran :</v>
          </cell>
        </row>
        <row r="2626">
          <cell r="D2626" t="str">
            <v>- Aspal AC-10 atau AC-20</v>
          </cell>
          <cell r="I2626" t="str">
            <v>As</v>
          </cell>
          <cell r="J2626">
            <v>77</v>
          </cell>
          <cell r="K2626" t="str">
            <v>%</v>
          </cell>
          <cell r="L2626" t="str">
            <v xml:space="preserve"> 100 bagian</v>
          </cell>
        </row>
        <row r="2627">
          <cell r="D2627" t="str">
            <v>- Minyak Flux / Pencair</v>
          </cell>
          <cell r="I2627" t="str">
            <v>K</v>
          </cell>
          <cell r="J2627">
            <v>23</v>
          </cell>
          <cell r="K2627" t="str">
            <v>%</v>
          </cell>
          <cell r="L2627" t="str">
            <v xml:space="preserve"> 30   bagian</v>
          </cell>
        </row>
        <row r="2628">
          <cell r="B2628">
            <v>7</v>
          </cell>
          <cell r="D2628" t="str">
            <v>Berat jenis bahan :</v>
          </cell>
        </row>
        <row r="2629">
          <cell r="D2629" t="str">
            <v>- Aspal AC-10 atau AC-20</v>
          </cell>
          <cell r="I2629" t="str">
            <v>D1</v>
          </cell>
          <cell r="J2629">
            <v>1.03</v>
          </cell>
          <cell r="K2629" t="str">
            <v>Kg / liter</v>
          </cell>
        </row>
        <row r="2630">
          <cell r="D2630" t="str">
            <v>- Minyak Flux / Pencair</v>
          </cell>
          <cell r="I2630" t="str">
            <v>D2</v>
          </cell>
          <cell r="J2630">
            <v>0.8</v>
          </cell>
          <cell r="K2630" t="str">
            <v>Kg / liter</v>
          </cell>
        </row>
        <row r="2631">
          <cell r="B2631">
            <v>8</v>
          </cell>
          <cell r="D2631" t="str">
            <v>Bahan dasar (aspal &amp; minyak pencair) semuanya</v>
          </cell>
        </row>
        <row r="2632">
          <cell r="D2632" t="str">
            <v>diterima di lokasi pekerjaan</v>
          </cell>
        </row>
        <row r="2634">
          <cell r="B2634" t="str">
            <v>II.</v>
          </cell>
          <cell r="D2634" t="str">
            <v>METHODE PELAKSANAAN</v>
          </cell>
        </row>
        <row r="2635">
          <cell r="B2635">
            <v>1</v>
          </cell>
          <cell r="D2635" t="str">
            <v>Aspal dan Minyak Flux dicampur dan dipanaskan</v>
          </cell>
        </row>
        <row r="2636">
          <cell r="D2636" t="str">
            <v>sehingga menjadi campuran aspal cair</v>
          </cell>
        </row>
        <row r="2637">
          <cell r="B2637">
            <v>2</v>
          </cell>
          <cell r="D2637" t="str">
            <v>Permukaan yang akan dilapis dibersihkan dari debu</v>
          </cell>
        </row>
        <row r="2638">
          <cell r="D2638" t="str">
            <v>dan kotoran dengan Air Compressor</v>
          </cell>
        </row>
        <row r="2639">
          <cell r="B2639">
            <v>3</v>
          </cell>
          <cell r="D2639" t="str">
            <v>Campuran aspal cair disemprotkan dengan Asphalt</v>
          </cell>
        </row>
        <row r="2640">
          <cell r="D2640" t="str">
            <v>Sprayer ke atas permukaan yang akan dilapis.</v>
          </cell>
        </row>
        <row r="2641">
          <cell r="B2641">
            <v>4</v>
          </cell>
          <cell r="D2641" t="str">
            <v>Angkutan Aspal &amp; Minyak Flux menggunakan Dump</v>
          </cell>
        </row>
        <row r="2642">
          <cell r="D2642" t="str">
            <v>Truck</v>
          </cell>
        </row>
        <row r="2644">
          <cell r="B2644" t="str">
            <v>III.</v>
          </cell>
          <cell r="D2644" t="str">
            <v>PEMAKAIAN BAHAN, ALAT DAN TENAGA</v>
          </cell>
        </row>
        <row r="2646">
          <cell r="B2646" t="str">
            <v xml:space="preserve">   1.</v>
          </cell>
          <cell r="D2646" t="str">
            <v>BAHAN</v>
          </cell>
        </row>
        <row r="2647">
          <cell r="D2647" t="str">
            <v>Untuk mendapatkan 1 liter Lapis Resap Pengikat</v>
          </cell>
        </row>
        <row r="2648">
          <cell r="D2648" t="str">
            <v>diperlukan :</v>
          </cell>
          <cell r="F2648" t="str">
            <v>( 1 liter x Fh )</v>
          </cell>
          <cell r="I2648" t="str">
            <v>PC</v>
          </cell>
          <cell r="J2648">
            <v>1.1000000000000001</v>
          </cell>
          <cell r="K2648" t="str">
            <v>liter</v>
          </cell>
          <cell r="L2648" t="str">
            <v xml:space="preserve"> campuran</v>
          </cell>
        </row>
        <row r="2650">
          <cell r="B2650" t="str">
            <v xml:space="preserve">   1.a.</v>
          </cell>
          <cell r="D2650" t="str">
            <v>Aspal</v>
          </cell>
          <cell r="F2650" t="str">
            <v>=   As x PC x D1</v>
          </cell>
          <cell r="J2650">
            <v>0.87239999999999995</v>
          </cell>
          <cell r="K2650" t="str">
            <v>Kg</v>
          </cell>
        </row>
        <row r="2651">
          <cell r="B2651" t="str">
            <v xml:space="preserve">   1.b.</v>
          </cell>
          <cell r="D2651" t="str">
            <v>Kerosene</v>
          </cell>
          <cell r="F2651" t="str">
            <v>=   K x PC</v>
          </cell>
          <cell r="J2651">
            <v>0.253</v>
          </cell>
          <cell r="K2651" t="str">
            <v>Liter</v>
          </cell>
        </row>
        <row r="2653">
          <cell r="B2653" t="str">
            <v xml:space="preserve">   2.</v>
          </cell>
          <cell r="D2653" t="str">
            <v>ALAT</v>
          </cell>
        </row>
        <row r="2654">
          <cell r="B2654" t="str">
            <v xml:space="preserve">   2.a.</v>
          </cell>
          <cell r="D2654" t="str">
            <v>ASPHALT SPRAYER</v>
          </cell>
        </row>
        <row r="2655">
          <cell r="D2655" t="str">
            <v>Kapasitas alat</v>
          </cell>
          <cell r="I2655" t="str">
            <v>V</v>
          </cell>
          <cell r="J2655">
            <v>1200</v>
          </cell>
          <cell r="K2655" t="str">
            <v>liter</v>
          </cell>
        </row>
        <row r="2656">
          <cell r="D2656" t="str">
            <v>Faktor efisiensi alat</v>
          </cell>
          <cell r="I2656" t="str">
            <v>Fa</v>
          </cell>
          <cell r="J2656">
            <v>0.78</v>
          </cell>
          <cell r="K2656" t="str">
            <v>-</v>
          </cell>
          <cell r="L2656" t="str">
            <v xml:space="preserve"> Baik</v>
          </cell>
        </row>
        <row r="2657">
          <cell r="D2657" t="str">
            <v>Waktu Siklus (termasuk proses pemanasan)</v>
          </cell>
          <cell r="I2657" t="str">
            <v>Ts</v>
          </cell>
          <cell r="J2657">
            <v>1</v>
          </cell>
          <cell r="K2657" t="str">
            <v>Jam</v>
          </cell>
        </row>
        <row r="2659">
          <cell r="D2659" t="str">
            <v>Kap. Prod. / jam =</v>
          </cell>
          <cell r="F2659" t="str">
            <v>V x Fa</v>
          </cell>
          <cell r="I2659" t="str">
            <v>Q1</v>
          </cell>
          <cell r="J2659">
            <v>936</v>
          </cell>
          <cell r="K2659" t="str">
            <v>liter</v>
          </cell>
        </row>
        <row r="2660">
          <cell r="F2660" t="str">
            <v>Ts</v>
          </cell>
        </row>
        <row r="2661">
          <cell r="D2661" t="str">
            <v>Koefisien Alat / Ltr</v>
          </cell>
          <cell r="F2661" t="str">
            <v xml:space="preserve"> =  1  :  Q1</v>
          </cell>
          <cell r="J2661">
            <v>1.0683760683760685E-3</v>
          </cell>
          <cell r="K2661" t="str">
            <v>Jam</v>
          </cell>
        </row>
        <row r="2663">
          <cell r="B2663" t="str">
            <v xml:space="preserve">   2.b.</v>
          </cell>
          <cell r="D2663" t="str">
            <v>AIR COMPRESSOR</v>
          </cell>
        </row>
        <row r="2664">
          <cell r="D2664" t="str">
            <v xml:space="preserve">Kapasitas alat   -----&gt;   diambil </v>
          </cell>
          <cell r="I2664" t="str">
            <v>V</v>
          </cell>
          <cell r="J2664">
            <v>400</v>
          </cell>
          <cell r="K2664" t="str">
            <v>M2 / Jam</v>
          </cell>
        </row>
        <row r="2665">
          <cell r="D2665" t="str">
            <v>Aplikasi Lapis Resap Pengikat rata-rata (Spesifikasi)</v>
          </cell>
          <cell r="I2665" t="str">
            <v>Ap</v>
          </cell>
          <cell r="J2665">
            <v>0.26</v>
          </cell>
          <cell r="K2665" t="str">
            <v>liter / M2</v>
          </cell>
        </row>
        <row r="2667">
          <cell r="D2667" t="str">
            <v>Kap. Prod. / jam =</v>
          </cell>
          <cell r="F2667" t="str">
            <v>( V x Ap )</v>
          </cell>
          <cell r="I2667" t="str">
            <v>Q2</v>
          </cell>
          <cell r="J2667">
            <v>104</v>
          </cell>
          <cell r="K2667" t="str">
            <v>liter</v>
          </cell>
        </row>
        <row r="2669">
          <cell r="D2669" t="str">
            <v>Koefisien Alat / Ltr</v>
          </cell>
          <cell r="F2669" t="str">
            <v xml:space="preserve"> =  1  :  Q2</v>
          </cell>
          <cell r="J2669">
            <v>9.6153846153846159E-3</v>
          </cell>
          <cell r="K2669" t="str">
            <v>Jam</v>
          </cell>
        </row>
        <row r="2671">
          <cell r="B2671" t="str">
            <v xml:space="preserve">   2.c.</v>
          </cell>
          <cell r="D2671" t="str">
            <v>DUMP TRUCK</v>
          </cell>
        </row>
        <row r="2672">
          <cell r="D2672" t="str">
            <v>Sebagai alat pengangkut bahan di lokasi pekerjaan,</v>
          </cell>
        </row>
        <row r="2673">
          <cell r="D2673" t="str">
            <v>Dump Truck melayani alat Asphalt Sprayer.</v>
          </cell>
        </row>
        <row r="2674">
          <cell r="D2674" t="str">
            <v>Kap. Prod. / jam =</v>
          </cell>
          <cell r="F2674" t="str">
            <v>sama dengan Asphalt Sprayer</v>
          </cell>
          <cell r="I2674" t="str">
            <v>Q3</v>
          </cell>
          <cell r="J2674">
            <v>936</v>
          </cell>
          <cell r="K2674" t="str">
            <v>liter</v>
          </cell>
        </row>
        <row r="2676">
          <cell r="D2676" t="str">
            <v>Koefisien Alat / Ltr</v>
          </cell>
          <cell r="F2676" t="str">
            <v xml:space="preserve"> =  1  :  Q3</v>
          </cell>
          <cell r="J2676">
            <v>1.0683760683760685E-3</v>
          </cell>
          <cell r="K2676" t="str">
            <v>Jam</v>
          </cell>
        </row>
        <row r="2679">
          <cell r="L2679" t="str">
            <v>Bersambung</v>
          </cell>
        </row>
        <row r="2680">
          <cell r="B2680" t="str">
            <v xml:space="preserve"> URAIAN ANALISA HARGA SATUAN</v>
          </cell>
        </row>
        <row r="2681">
          <cell r="B2681" t="str">
            <v>ITEM PEMBAYARAN NO.</v>
          </cell>
          <cell r="E2681" t="str">
            <v>:  6.1 (2)</v>
          </cell>
        </row>
        <row r="2682">
          <cell r="B2682" t="str">
            <v>JENIS PEKERJAAN</v>
          </cell>
          <cell r="E2682" t="str">
            <v>:  LAPIS PEREKAT</v>
          </cell>
        </row>
        <row r="2683">
          <cell r="B2683" t="str">
            <v>SATUAN PEMBAYARAN</v>
          </cell>
          <cell r="E2683" t="str">
            <v>:  LITER</v>
          </cell>
        </row>
        <row r="2685">
          <cell r="B2685" t="str">
            <v>NO.</v>
          </cell>
          <cell r="D2685" t="str">
            <v>U R A I A N</v>
          </cell>
          <cell r="I2685" t="str">
            <v>KODE</v>
          </cell>
          <cell r="J2685" t="str">
            <v>KOEF.</v>
          </cell>
          <cell r="K2685" t="str">
            <v>SATUAN</v>
          </cell>
          <cell r="L2685" t="str">
            <v>KETERANGAN</v>
          </cell>
        </row>
        <row r="2687">
          <cell r="B2687" t="str">
            <v xml:space="preserve">   3.</v>
          </cell>
          <cell r="D2687" t="str">
            <v>TENAGA</v>
          </cell>
        </row>
        <row r="2688">
          <cell r="D2688" t="str">
            <v>Produksi menentukan : ASPHALT SPRAYER</v>
          </cell>
          <cell r="I2688" t="str">
            <v>Q1</v>
          </cell>
          <cell r="J2688">
            <v>936</v>
          </cell>
          <cell r="K2688" t="str">
            <v>liter</v>
          </cell>
        </row>
        <row r="2689">
          <cell r="D2689" t="str">
            <v>Produksi Lapis Resap Pengikat / hari  =  Tk x Q1</v>
          </cell>
          <cell r="I2689" t="str">
            <v>Qt</v>
          </cell>
          <cell r="J2689">
            <v>6552</v>
          </cell>
          <cell r="K2689" t="str">
            <v>liter</v>
          </cell>
        </row>
        <row r="2690">
          <cell r="D2690" t="str">
            <v>Kebutuhan tenaga :</v>
          </cell>
        </row>
        <row r="2691">
          <cell r="E2691" t="str">
            <v>-</v>
          </cell>
          <cell r="F2691" t="str">
            <v>Pekerja</v>
          </cell>
          <cell r="I2691" t="str">
            <v>P</v>
          </cell>
          <cell r="J2691">
            <v>3</v>
          </cell>
          <cell r="K2691" t="str">
            <v>orang</v>
          </cell>
        </row>
        <row r="2692">
          <cell r="E2692" t="str">
            <v>-</v>
          </cell>
          <cell r="F2692" t="str">
            <v>Mandor</v>
          </cell>
          <cell r="I2692" t="str">
            <v>M</v>
          </cell>
          <cell r="J2692">
            <v>1</v>
          </cell>
          <cell r="K2692" t="str">
            <v>orang</v>
          </cell>
        </row>
        <row r="2694">
          <cell r="D2694" t="str">
            <v>Koefisien tenaga / liter   :</v>
          </cell>
        </row>
        <row r="2695">
          <cell r="E2695" t="str">
            <v>-</v>
          </cell>
          <cell r="F2695" t="str">
            <v>Pekerja</v>
          </cell>
          <cell r="G2695" t="str">
            <v>= (Tk x P) : Qt</v>
          </cell>
          <cell r="J2695">
            <v>3.90625E-3</v>
          </cell>
          <cell r="K2695" t="str">
            <v>Jam</v>
          </cell>
        </row>
        <row r="2696">
          <cell r="E2696" t="str">
            <v>-</v>
          </cell>
          <cell r="F2696" t="str">
            <v>Mandor</v>
          </cell>
          <cell r="G2696" t="str">
            <v>= (Tk x M) : Qt</v>
          </cell>
          <cell r="J2696">
            <v>1.3020833333333333E-3</v>
          </cell>
          <cell r="K2696" t="str">
            <v>Jam</v>
          </cell>
        </row>
        <row r="2698">
          <cell r="B2698" t="str">
            <v>4.</v>
          </cell>
          <cell r="D2698" t="str">
            <v>HARGA DASAR SATUAN UPAH, BAHAN DAN ALAT</v>
          </cell>
        </row>
        <row r="2699">
          <cell r="D2699" t="str">
            <v>Lihat lampiran.</v>
          </cell>
        </row>
        <row r="2722">
          <cell r="B2722" t="str">
            <v xml:space="preserve"> URAIAN ANALISA HARGA SATUAN</v>
          </cell>
        </row>
        <row r="2723">
          <cell r="B2723" t="str">
            <v>ITEM PEMBAYARAN NO.</v>
          </cell>
          <cell r="E2723" t="str">
            <v>:  6.3 (3)</v>
          </cell>
        </row>
        <row r="2724">
          <cell r="B2724" t="str">
            <v>JENIS PEKERJAAN</v>
          </cell>
          <cell r="E2724" t="str">
            <v>: LATASTON (HRS)</v>
          </cell>
        </row>
        <row r="2725">
          <cell r="B2725" t="str">
            <v>SATUAN PEMBAYARAN</v>
          </cell>
          <cell r="E2725" t="str">
            <v>:  M2</v>
          </cell>
        </row>
        <row r="2727">
          <cell r="B2727" t="str">
            <v>NO.</v>
          </cell>
          <cell r="D2727" t="str">
            <v>U R A I A N</v>
          </cell>
          <cell r="I2727" t="str">
            <v>KODE</v>
          </cell>
          <cell r="J2727" t="str">
            <v>KOEF.</v>
          </cell>
          <cell r="K2727" t="str">
            <v>SATUAN</v>
          </cell>
          <cell r="L2727" t="str">
            <v>KETERANGAN</v>
          </cell>
        </row>
        <row r="2729">
          <cell r="B2729" t="str">
            <v>I.</v>
          </cell>
          <cell r="D2729" t="str">
            <v>ASUMSI</v>
          </cell>
        </row>
        <row r="2730">
          <cell r="B2730">
            <v>1</v>
          </cell>
          <cell r="D2730" t="str">
            <v>Menggunakan alat berat (cara mekanik)</v>
          </cell>
        </row>
        <row r="2731">
          <cell r="B2731">
            <v>2</v>
          </cell>
          <cell r="D2731" t="str">
            <v>Lokasi pekerjaan : sepanjang jalan</v>
          </cell>
        </row>
        <row r="2732">
          <cell r="B2732">
            <v>3</v>
          </cell>
          <cell r="D2732" t="str">
            <v>Kondisi existing jalan : sedang</v>
          </cell>
        </row>
        <row r="2733">
          <cell r="B2733">
            <v>4</v>
          </cell>
          <cell r="D2733" t="str">
            <v>Jarak rata-rata Base Camp ke lokasi pekerjaan</v>
          </cell>
          <cell r="I2733" t="str">
            <v>L</v>
          </cell>
          <cell r="J2733">
            <v>30</v>
          </cell>
          <cell r="K2733" t="str">
            <v>KM</v>
          </cell>
        </row>
        <row r="2734">
          <cell r="B2734">
            <v>5</v>
          </cell>
          <cell r="D2734" t="str">
            <v>Tebal Lapis (HRS) padat</v>
          </cell>
          <cell r="I2734" t="str">
            <v>t</v>
          </cell>
          <cell r="J2734">
            <v>0.03</v>
          </cell>
          <cell r="K2734" t="str">
            <v>M</v>
          </cell>
        </row>
        <row r="2735">
          <cell r="B2735">
            <v>6</v>
          </cell>
          <cell r="D2735" t="str">
            <v>Jam kerja efektif per-hari</v>
          </cell>
          <cell r="I2735" t="str">
            <v>Tk</v>
          </cell>
          <cell r="J2735">
            <v>7</v>
          </cell>
          <cell r="K2735" t="str">
            <v>Jam</v>
          </cell>
        </row>
        <row r="2736">
          <cell r="B2736">
            <v>7</v>
          </cell>
          <cell r="D2736" t="str">
            <v>Faktor kehilanganmaterial :</v>
          </cell>
          <cell r="G2736" t="str">
            <v>- Agregat</v>
          </cell>
          <cell r="I2736" t="str">
            <v>Fh1</v>
          </cell>
          <cell r="J2736">
            <v>1.1000000000000001</v>
          </cell>
          <cell r="K2736" t="str">
            <v>-</v>
          </cell>
        </row>
        <row r="2737">
          <cell r="B2737" t="str">
            <v xml:space="preserve"> </v>
          </cell>
          <cell r="G2737" t="str">
            <v>- Aspal</v>
          </cell>
          <cell r="I2737" t="str">
            <v>Fh2</v>
          </cell>
          <cell r="J2737">
            <v>1.05</v>
          </cell>
          <cell r="K2737" t="str">
            <v>-</v>
          </cell>
        </row>
        <row r="2738">
          <cell r="B2738">
            <v>8</v>
          </cell>
          <cell r="D2738" t="str">
            <v>Komposisi campuran ATB (spesifikasi)  :</v>
          </cell>
        </row>
        <row r="2739">
          <cell r="D2739" t="str">
            <v xml:space="preserve">- Coarse Agregat  </v>
          </cell>
          <cell r="F2739" t="str">
            <v>20 - 46 %</v>
          </cell>
          <cell r="I2739" t="str">
            <v>CA</v>
          </cell>
          <cell r="J2739">
            <v>29.5</v>
          </cell>
          <cell r="K2739" t="str">
            <v>%</v>
          </cell>
        </row>
        <row r="2740">
          <cell r="D2740" t="str">
            <v>- Fine Agregat</v>
          </cell>
          <cell r="F2740" t="str">
            <v>47 - 67 %</v>
          </cell>
          <cell r="I2740" t="str">
            <v>FA</v>
          </cell>
          <cell r="J2740">
            <v>56.5</v>
          </cell>
          <cell r="K2740" t="str">
            <v>%</v>
          </cell>
        </row>
        <row r="2741">
          <cell r="D2741" t="str">
            <v>- Fraksi Filler</v>
          </cell>
          <cell r="F2741" t="str">
            <v>5 - 9 %</v>
          </cell>
          <cell r="I2741" t="str">
            <v>FF</v>
          </cell>
          <cell r="J2741">
            <v>6.49</v>
          </cell>
          <cell r="K2741" t="str">
            <v>%</v>
          </cell>
        </row>
        <row r="2742">
          <cell r="D2742" t="str">
            <v>- Asphalt</v>
          </cell>
          <cell r="F2742" t="str">
            <v>minimum 7,3 %</v>
          </cell>
          <cell r="I2742" t="str">
            <v>As</v>
          </cell>
          <cell r="J2742">
            <v>7.51</v>
          </cell>
          <cell r="K2742" t="str">
            <v>%</v>
          </cell>
        </row>
        <row r="2743">
          <cell r="B2743">
            <v>9</v>
          </cell>
          <cell r="D2743" t="str">
            <v>Berat jenis bahan  :</v>
          </cell>
        </row>
        <row r="2744">
          <cell r="D2744" t="str">
            <v>- HRS</v>
          </cell>
          <cell r="I2744" t="str">
            <v>D1</v>
          </cell>
          <cell r="J2744">
            <v>2.2400000000000002</v>
          </cell>
          <cell r="K2744" t="str">
            <v>ton / M3</v>
          </cell>
        </row>
        <row r="2745">
          <cell r="D2745" t="str">
            <v>- Coarse Agregat &amp; Fine Agregat</v>
          </cell>
          <cell r="I2745" t="str">
            <v>D2</v>
          </cell>
          <cell r="J2745">
            <v>1.8</v>
          </cell>
          <cell r="K2745" t="str">
            <v>ton / M3</v>
          </cell>
        </row>
        <row r="2746">
          <cell r="D2746" t="str">
            <v>- Fraksi Filler</v>
          </cell>
          <cell r="I2746" t="str">
            <v>D3</v>
          </cell>
          <cell r="J2746">
            <v>2</v>
          </cell>
          <cell r="K2746" t="str">
            <v>ton / M3</v>
          </cell>
        </row>
        <row r="2747">
          <cell r="D2747" t="str">
            <v>- Asphalt</v>
          </cell>
          <cell r="I2747" t="str">
            <v>D4</v>
          </cell>
          <cell r="J2747">
            <v>1.03</v>
          </cell>
          <cell r="K2747" t="str">
            <v>ton / M3</v>
          </cell>
        </row>
        <row r="2749">
          <cell r="B2749" t="str">
            <v>II.</v>
          </cell>
          <cell r="D2749" t="str">
            <v>METHODE PELAKSANAAN</v>
          </cell>
        </row>
        <row r="2750">
          <cell r="B2750">
            <v>1</v>
          </cell>
          <cell r="D2750" t="str">
            <v xml:space="preserve">Wheel Loader memuat Agregat dan Asphalt ke dalam </v>
          </cell>
        </row>
        <row r="2751">
          <cell r="B2751" t="str">
            <v xml:space="preserve"> </v>
          </cell>
          <cell r="D2751" t="str">
            <v>Cold Bin AMP</v>
          </cell>
        </row>
        <row r="2752">
          <cell r="B2752">
            <v>2</v>
          </cell>
          <cell r="D2752" t="str">
            <v>Agregat dan aspal dicampur dan dipanaskan</v>
          </cell>
        </row>
        <row r="2753">
          <cell r="D2753" t="str">
            <v>dengan AMP untuk dimuat langsung ke dalam</v>
          </cell>
        </row>
        <row r="2754">
          <cell r="B2754" t="str">
            <v xml:space="preserve"> </v>
          </cell>
          <cell r="D2754" t="str">
            <v>Dump Truck dan diangkut ke lokasi pekerjaan</v>
          </cell>
        </row>
        <row r="2755">
          <cell r="B2755">
            <v>3</v>
          </cell>
          <cell r="D2755" t="str">
            <v>Campuran panas HRS dihampar dengan Finisher</v>
          </cell>
        </row>
        <row r="2756">
          <cell r="D2756" t="str">
            <v>dan dipadatkan dengan Tandem &amp; Pneumatic</v>
          </cell>
        </row>
        <row r="2757">
          <cell r="B2757" t="str">
            <v xml:space="preserve"> </v>
          </cell>
          <cell r="D2757" t="str">
            <v>Tire Roller</v>
          </cell>
        </row>
        <row r="2758">
          <cell r="B2758">
            <v>4</v>
          </cell>
          <cell r="D2758" t="str">
            <v>Selama pemadatan, sekelompok  pekerja akan</v>
          </cell>
        </row>
        <row r="2759">
          <cell r="B2759" t="str">
            <v xml:space="preserve"> </v>
          </cell>
          <cell r="D2759" t="str">
            <v>merapikan tepi hamparaan dengan menggunakan</v>
          </cell>
        </row>
        <row r="2760">
          <cell r="B2760" t="str">
            <v xml:space="preserve"> </v>
          </cell>
          <cell r="D2760" t="str">
            <v>Alat Bantu</v>
          </cell>
        </row>
        <row r="2762">
          <cell r="B2762" t="str">
            <v>III.</v>
          </cell>
          <cell r="D2762" t="str">
            <v>PEMAKAIAN BAHAN, ALAT DAN TENAGA</v>
          </cell>
        </row>
        <row r="2764">
          <cell r="B2764" t="str">
            <v xml:space="preserve">   1.</v>
          </cell>
          <cell r="D2764" t="str">
            <v>BAHAN</v>
          </cell>
        </row>
        <row r="2765">
          <cell r="B2765" t="str">
            <v>1.a.</v>
          </cell>
          <cell r="D2765" t="str">
            <v>- Coarse Agregat</v>
          </cell>
          <cell r="F2765" t="str">
            <v>= (CA x (D1 x t M3) x Fh1) : D2</v>
          </cell>
          <cell r="I2765" t="str">
            <v>(M03)</v>
          </cell>
          <cell r="J2765">
            <v>1.2114666666666668E-2</v>
          </cell>
          <cell r="K2765" t="str">
            <v>M3</v>
          </cell>
        </row>
        <row r="2766">
          <cell r="B2766" t="str">
            <v>1.b.</v>
          </cell>
          <cell r="D2766" t="str">
            <v>- Fine Agregat</v>
          </cell>
          <cell r="F2766" t="str">
            <v>= (FA x (D1 x t M3) x Fh1) : D2</v>
          </cell>
          <cell r="I2766" t="str">
            <v>(M04)</v>
          </cell>
          <cell r="J2766">
            <v>2.3202666666666667E-2</v>
          </cell>
          <cell r="K2766" t="str">
            <v>M3</v>
          </cell>
        </row>
        <row r="2767">
          <cell r="B2767" t="str">
            <v>1.c.</v>
          </cell>
          <cell r="D2767" t="str">
            <v>- Fraksi Filler</v>
          </cell>
          <cell r="F2767" t="str">
            <v>= (FF x (D1 x t M3) x Fh1) x 1000</v>
          </cell>
          <cell r="I2767" t="str">
            <v>(M05)</v>
          </cell>
          <cell r="J2767">
            <v>4.7974080000000008</v>
          </cell>
          <cell r="K2767" t="str">
            <v>Kg</v>
          </cell>
        </row>
        <row r="2768">
          <cell r="B2768" t="str">
            <v>1.d.</v>
          </cell>
          <cell r="D2768" t="str">
            <v>- Asphalt</v>
          </cell>
          <cell r="F2768" t="str">
            <v>= (AS x (D1 x t M3) x Fh2) x 1000</v>
          </cell>
          <cell r="I2768" t="str">
            <v>(M10)</v>
          </cell>
          <cell r="J2768">
            <v>5.2990560000000011</v>
          </cell>
          <cell r="K2768" t="str">
            <v>Kg</v>
          </cell>
        </row>
        <row r="2770">
          <cell r="B2770" t="str">
            <v>2.</v>
          </cell>
          <cell r="D2770" t="str">
            <v>ALAT</v>
          </cell>
        </row>
        <row r="2771">
          <cell r="B2771" t="str">
            <v>2.a.</v>
          </cell>
          <cell r="D2771" t="str">
            <v>WHEEL LOADER</v>
          </cell>
          <cell r="I2771" t="str">
            <v>(E15)</v>
          </cell>
        </row>
        <row r="2772">
          <cell r="D2772" t="str">
            <v>Kapasitas bucket</v>
          </cell>
          <cell r="I2772" t="str">
            <v>V</v>
          </cell>
          <cell r="J2772">
            <v>1.5</v>
          </cell>
          <cell r="K2772" t="str">
            <v>M3</v>
          </cell>
          <cell r="L2772" t="str">
            <v xml:space="preserve"> Sedang</v>
          </cell>
        </row>
        <row r="2773">
          <cell r="D2773" t="str">
            <v>Faktor bucket</v>
          </cell>
          <cell r="I2773" t="str">
            <v>Fb</v>
          </cell>
          <cell r="J2773">
            <v>0.9</v>
          </cell>
          <cell r="K2773" t="str">
            <v>-</v>
          </cell>
          <cell r="L2773" t="str">
            <v xml:space="preserve"> Pemuatan ringan</v>
          </cell>
        </row>
        <row r="2774">
          <cell r="D2774" t="str">
            <v>Faktor efisiensi alat</v>
          </cell>
          <cell r="I2774" t="str">
            <v>Fa</v>
          </cell>
          <cell r="J2774">
            <v>0.75</v>
          </cell>
          <cell r="K2774" t="str">
            <v>-</v>
          </cell>
          <cell r="L2774" t="str">
            <v xml:space="preserve"> Baik</v>
          </cell>
        </row>
        <row r="2775">
          <cell r="D2775" t="str">
            <v>Waktu Siklus</v>
          </cell>
          <cell r="I2775" t="str">
            <v>Ts1</v>
          </cell>
        </row>
        <row r="2776">
          <cell r="D2776" t="str">
            <v>- Muat</v>
          </cell>
          <cell r="I2776" t="str">
            <v>T1</v>
          </cell>
          <cell r="J2776">
            <v>1.5</v>
          </cell>
          <cell r="K2776" t="str">
            <v>menit</v>
          </cell>
        </row>
        <row r="2777">
          <cell r="D2777" t="str">
            <v>- Lain lain</v>
          </cell>
          <cell r="I2777" t="str">
            <v>T2</v>
          </cell>
          <cell r="J2777">
            <v>0.5</v>
          </cell>
          <cell r="K2777" t="str">
            <v>menit</v>
          </cell>
        </row>
        <row r="2778">
          <cell r="I2778" t="str">
            <v>Ts1</v>
          </cell>
          <cell r="J2778">
            <v>2</v>
          </cell>
          <cell r="K2778" t="str">
            <v>menit</v>
          </cell>
        </row>
        <row r="2779">
          <cell r="D2779" t="str">
            <v xml:space="preserve">Kap. Prod./jam = </v>
          </cell>
          <cell r="F2779" t="str">
            <v>D2 x V x Fb x Fa x 60</v>
          </cell>
          <cell r="I2779" t="str">
            <v>Q1</v>
          </cell>
          <cell r="J2779">
            <v>813.61607142857133</v>
          </cell>
          <cell r="K2779" t="str">
            <v>M3</v>
          </cell>
          <cell r="L2779" t="str">
            <v xml:space="preserve"> </v>
          </cell>
        </row>
        <row r="2780">
          <cell r="F2780" t="str">
            <v>D1 x t x Ts1</v>
          </cell>
        </row>
        <row r="2782">
          <cell r="D2782" t="str">
            <v>Koefisien Alat / M3</v>
          </cell>
          <cell r="F2782" t="str">
            <v xml:space="preserve"> = 1 : Q1</v>
          </cell>
          <cell r="I2782" t="str">
            <v>(E15)</v>
          </cell>
          <cell r="J2782">
            <v>1.2290809327846367E-3</v>
          </cell>
          <cell r="K2782" t="str">
            <v>Jam</v>
          </cell>
        </row>
        <row r="2784">
          <cell r="B2784" t="str">
            <v>2.b.</v>
          </cell>
          <cell r="D2784" t="str">
            <v>ASPHALT MIXING PLANT</v>
          </cell>
          <cell r="I2784" t="str">
            <v>(E01)</v>
          </cell>
        </row>
        <row r="2785">
          <cell r="D2785" t="str">
            <v>Kapasitas produksi</v>
          </cell>
          <cell r="I2785" t="str">
            <v>V</v>
          </cell>
          <cell r="J2785">
            <v>50</v>
          </cell>
          <cell r="K2785" t="str">
            <v>ton / Jam</v>
          </cell>
        </row>
        <row r="2786">
          <cell r="D2786" t="str">
            <v>Faktor Efisiensi alat</v>
          </cell>
          <cell r="I2786" t="str">
            <v>Fa</v>
          </cell>
          <cell r="J2786">
            <v>0.7</v>
          </cell>
          <cell r="K2786" t="str">
            <v>-</v>
          </cell>
          <cell r="L2786" t="str">
            <v xml:space="preserve"> Normal</v>
          </cell>
        </row>
        <row r="2788">
          <cell r="D2788" t="str">
            <v>Kap.Prod. / jam =</v>
          </cell>
          <cell r="F2788" t="str">
            <v>V x Fa</v>
          </cell>
          <cell r="I2788" t="str">
            <v>Q2</v>
          </cell>
          <cell r="J2788">
            <v>520.83333333333326</v>
          </cell>
          <cell r="K2788" t="str">
            <v>M3</v>
          </cell>
        </row>
        <row r="2789">
          <cell r="F2789" t="str">
            <v>D1 x t</v>
          </cell>
        </row>
        <row r="2791">
          <cell r="D2791" t="str">
            <v>Koefisien Alat / M3</v>
          </cell>
          <cell r="F2791" t="str">
            <v xml:space="preserve"> = 1 : Q2</v>
          </cell>
          <cell r="I2791" t="str">
            <v>(E01)</v>
          </cell>
          <cell r="J2791">
            <v>1.9200000000000003E-3</v>
          </cell>
          <cell r="K2791" t="str">
            <v>Jam</v>
          </cell>
        </row>
        <row r="2793">
          <cell r="L2793" t="str">
            <v>Bersambung</v>
          </cell>
        </row>
        <row r="2794">
          <cell r="B2794" t="str">
            <v xml:space="preserve"> URAIAN ANALISA HARGA SATUAN</v>
          </cell>
        </row>
        <row r="2795">
          <cell r="B2795" t="str">
            <v>ITEM PEMBAYARAN NO.</v>
          </cell>
          <cell r="E2795" t="str">
            <v>:  6.3 (3)</v>
          </cell>
        </row>
        <row r="2796">
          <cell r="B2796" t="str">
            <v xml:space="preserve">JENIS PEKERJAAN                                  </v>
          </cell>
          <cell r="E2796" t="str">
            <v>: LATASTON (HRS)</v>
          </cell>
        </row>
        <row r="2797">
          <cell r="B2797" t="str">
            <v>SATUAN PEMBAYARAN</v>
          </cell>
          <cell r="E2797" t="str">
            <v>:  M2</v>
          </cell>
        </row>
        <row r="2799">
          <cell r="B2799" t="str">
            <v>NO.</v>
          </cell>
          <cell r="D2799" t="str">
            <v>U R A I A N</v>
          </cell>
          <cell r="I2799" t="str">
            <v>KODE</v>
          </cell>
          <cell r="J2799" t="str">
            <v>KOEF.</v>
          </cell>
          <cell r="K2799" t="str">
            <v>SATUAN</v>
          </cell>
          <cell r="L2799" t="str">
            <v>KETERANGAN</v>
          </cell>
        </row>
        <row r="2801">
          <cell r="B2801" t="str">
            <v>2.c.</v>
          </cell>
          <cell r="D2801" t="str">
            <v>GENERATOR SET (GENSET)</v>
          </cell>
          <cell r="I2801" t="str">
            <v>(E12)</v>
          </cell>
        </row>
        <row r="2802">
          <cell r="D2802" t="str">
            <v>Kap.Prod. / Jam = SAMA DENGAN AMP</v>
          </cell>
          <cell r="I2802" t="str">
            <v>Q3</v>
          </cell>
          <cell r="J2802">
            <v>520.83333333333326</v>
          </cell>
          <cell r="K2802" t="str">
            <v>M2</v>
          </cell>
        </row>
        <row r="2803">
          <cell r="D2803" t="str">
            <v>Koefisien Alat / M3</v>
          </cell>
          <cell r="F2803" t="str">
            <v xml:space="preserve"> = 1 : Q3</v>
          </cell>
          <cell r="I2803" t="str">
            <v>(E12)</v>
          </cell>
          <cell r="J2803">
            <v>1.9200000000000003E-3</v>
          </cell>
          <cell r="K2803" t="str">
            <v>Jam</v>
          </cell>
        </row>
        <row r="2805">
          <cell r="B2805" t="str">
            <v>2.d.</v>
          </cell>
          <cell r="D2805" t="str">
            <v>DUMP TRUCK</v>
          </cell>
          <cell r="I2805" t="str">
            <v>(E09)</v>
          </cell>
        </row>
        <row r="2806">
          <cell r="D2806" t="str">
            <v>Kapasitas bak</v>
          </cell>
          <cell r="I2806" t="str">
            <v>V</v>
          </cell>
          <cell r="J2806">
            <v>8</v>
          </cell>
          <cell r="K2806" t="str">
            <v>ton</v>
          </cell>
          <cell r="L2806" t="str">
            <v xml:space="preserve"> Sedang</v>
          </cell>
        </row>
        <row r="2807">
          <cell r="D2807" t="str">
            <v>Faktor Efisiensi alat</v>
          </cell>
          <cell r="I2807" t="str">
            <v>Fa</v>
          </cell>
          <cell r="J2807">
            <v>0.75</v>
          </cell>
          <cell r="K2807" t="str">
            <v>-</v>
          </cell>
          <cell r="L2807" t="str">
            <v xml:space="preserve"> Baik</v>
          </cell>
        </row>
        <row r="2808">
          <cell r="D2808" t="str">
            <v>Kecepatan rata-rata bermuatan</v>
          </cell>
          <cell r="I2808" t="str">
            <v>v1</v>
          </cell>
          <cell r="J2808">
            <v>40</v>
          </cell>
          <cell r="K2808" t="str">
            <v>Km / Jam</v>
          </cell>
          <cell r="L2808" t="str">
            <v xml:space="preserve"> Max aman</v>
          </cell>
        </row>
        <row r="2809">
          <cell r="D2809" t="str">
            <v>Kecepatan rata-rata kosong</v>
          </cell>
          <cell r="I2809" t="str">
            <v>v2</v>
          </cell>
          <cell r="J2809">
            <v>50</v>
          </cell>
          <cell r="K2809" t="str">
            <v>Km / Jam</v>
          </cell>
          <cell r="L2809" t="str">
            <v xml:space="preserve"> Max.aman</v>
          </cell>
        </row>
        <row r="2810">
          <cell r="D2810" t="str">
            <v>Kapasitas AMP / batch</v>
          </cell>
          <cell r="I2810" t="str">
            <v>Q2b</v>
          </cell>
          <cell r="J2810">
            <v>0.5</v>
          </cell>
          <cell r="K2810" t="str">
            <v>ton</v>
          </cell>
        </row>
        <row r="2811">
          <cell r="D2811" t="str">
            <v>Waktu menyiapkan 1 batch ATB</v>
          </cell>
          <cell r="I2811" t="str">
            <v>Tb</v>
          </cell>
          <cell r="J2811">
            <v>1</v>
          </cell>
          <cell r="K2811" t="str">
            <v>menit</v>
          </cell>
        </row>
        <row r="2812">
          <cell r="D2812" t="str">
            <v>Waktu Siklus</v>
          </cell>
          <cell r="I2812" t="str">
            <v>Ts2</v>
          </cell>
        </row>
        <row r="2813">
          <cell r="D2813" t="str">
            <v xml:space="preserve">- Mengisi Bak </v>
          </cell>
          <cell r="F2813" t="str">
            <v>= (V : Q2b) x Tb</v>
          </cell>
          <cell r="I2813" t="str">
            <v>T1</v>
          </cell>
          <cell r="J2813">
            <v>16</v>
          </cell>
          <cell r="K2813" t="str">
            <v>menit</v>
          </cell>
        </row>
        <row r="2814">
          <cell r="D2814" t="str">
            <v>- Angkut</v>
          </cell>
          <cell r="F2814" t="str">
            <v>= (L : v1) x 60 menit</v>
          </cell>
          <cell r="I2814" t="str">
            <v>T2</v>
          </cell>
          <cell r="J2814">
            <v>45</v>
          </cell>
          <cell r="K2814" t="str">
            <v>menit</v>
          </cell>
        </row>
        <row r="2815">
          <cell r="D2815" t="str">
            <v>- Tunggu + dump + Putar</v>
          </cell>
          <cell r="I2815" t="str">
            <v>T3</v>
          </cell>
          <cell r="J2815">
            <v>1</v>
          </cell>
          <cell r="K2815" t="str">
            <v>menit</v>
          </cell>
        </row>
        <row r="2816">
          <cell r="D2816" t="str">
            <v>- Kembali</v>
          </cell>
          <cell r="F2816" t="str">
            <v>= (L : v2) x 60 menit</v>
          </cell>
          <cell r="I2816" t="str">
            <v>T4</v>
          </cell>
          <cell r="J2816">
            <v>36</v>
          </cell>
          <cell r="K2816" t="str">
            <v>menit</v>
          </cell>
        </row>
        <row r="2817">
          <cell r="I2817" t="str">
            <v>Ts2</v>
          </cell>
          <cell r="J2817">
            <v>98</v>
          </cell>
          <cell r="K2817" t="str">
            <v>menit</v>
          </cell>
        </row>
        <row r="2819">
          <cell r="D2819" t="str">
            <v>Kap.Prod. / jam =</v>
          </cell>
          <cell r="F2819" t="str">
            <v>V x Fa x 60</v>
          </cell>
          <cell r="I2819" t="str">
            <v>Q4</v>
          </cell>
          <cell r="J2819">
            <v>54.664723032069958</v>
          </cell>
          <cell r="K2819" t="str">
            <v>M3</v>
          </cell>
        </row>
        <row r="2820">
          <cell r="F2820" t="str">
            <v>D1 x t x Ts2</v>
          </cell>
        </row>
        <row r="2822">
          <cell r="D2822" t="str">
            <v>Koefisien Alat / M3</v>
          </cell>
          <cell r="F2822" t="str">
            <v xml:space="preserve"> = 1 : Q4</v>
          </cell>
          <cell r="I2822" t="str">
            <v>(E09)</v>
          </cell>
          <cell r="J2822">
            <v>1.8293333333333339E-2</v>
          </cell>
          <cell r="K2822" t="str">
            <v>Jam</v>
          </cell>
        </row>
        <row r="2824">
          <cell r="B2824" t="str">
            <v>2.e.</v>
          </cell>
          <cell r="D2824" t="str">
            <v>ASPHALT FINISHER</v>
          </cell>
          <cell r="F2824" t="str">
            <v xml:space="preserve"> </v>
          </cell>
          <cell r="I2824" t="str">
            <v>(E02)</v>
          </cell>
        </row>
        <row r="2825">
          <cell r="D2825" t="str">
            <v>Kapasitas produksi</v>
          </cell>
          <cell r="I2825" t="str">
            <v>V</v>
          </cell>
          <cell r="J2825">
            <v>40</v>
          </cell>
          <cell r="K2825" t="str">
            <v>ton / Jam</v>
          </cell>
        </row>
        <row r="2826">
          <cell r="D2826" t="str">
            <v>Faktor efisiensi alat</v>
          </cell>
          <cell r="I2826" t="str">
            <v>Fa</v>
          </cell>
          <cell r="J2826">
            <v>0.75</v>
          </cell>
          <cell r="K2826" t="str">
            <v>-</v>
          </cell>
        </row>
        <row r="2828">
          <cell r="D2828" t="str">
            <v>Kap.Prod. / jam =</v>
          </cell>
          <cell r="F2828" t="str">
            <v xml:space="preserve">V x Fa </v>
          </cell>
          <cell r="I2828" t="str">
            <v>Q5</v>
          </cell>
          <cell r="J2828">
            <v>446.42857142857139</v>
          </cell>
          <cell r="K2828" t="str">
            <v>M3</v>
          </cell>
        </row>
        <row r="2829">
          <cell r="F2829" t="str">
            <v>D1  x t</v>
          </cell>
        </row>
        <row r="2830">
          <cell r="D2830" t="str">
            <v>Koefisien Alat / M3</v>
          </cell>
          <cell r="F2830" t="str">
            <v xml:space="preserve"> = 1 : Q5</v>
          </cell>
          <cell r="I2830" t="str">
            <v>(E02)</v>
          </cell>
          <cell r="J2830">
            <v>2.2400000000000002E-3</v>
          </cell>
          <cell r="K2830" t="str">
            <v>Jam</v>
          </cell>
          <cell r="L2830" t="str">
            <v xml:space="preserve"> </v>
          </cell>
        </row>
        <row r="2832">
          <cell r="B2832" t="str">
            <v>2.f.</v>
          </cell>
          <cell r="D2832" t="str">
            <v>TANDEM ROLLER</v>
          </cell>
          <cell r="I2832" t="str">
            <v>(E17)</v>
          </cell>
        </row>
        <row r="2833">
          <cell r="B2833" t="str">
            <v xml:space="preserve"> </v>
          </cell>
          <cell r="D2833" t="str">
            <v>Kecepatan rata-rata alat</v>
          </cell>
          <cell r="I2833" t="str">
            <v>v</v>
          </cell>
          <cell r="J2833">
            <v>3.5</v>
          </cell>
          <cell r="K2833" t="str">
            <v>Km / Jam</v>
          </cell>
        </row>
        <row r="2834">
          <cell r="D2834" t="str">
            <v>Lebar efektif pemadatan</v>
          </cell>
          <cell r="I2834" t="str">
            <v>b</v>
          </cell>
          <cell r="J2834">
            <v>1.2</v>
          </cell>
          <cell r="K2834" t="str">
            <v>M</v>
          </cell>
        </row>
        <row r="2835">
          <cell r="D2835" t="str">
            <v>Jumlah lintasan</v>
          </cell>
          <cell r="I2835" t="str">
            <v>n</v>
          </cell>
          <cell r="J2835">
            <v>4</v>
          </cell>
          <cell r="K2835" t="str">
            <v>lintasan</v>
          </cell>
        </row>
        <row r="2836">
          <cell r="D2836" t="str">
            <v>Faktor Efisiensi alat</v>
          </cell>
          <cell r="I2836" t="str">
            <v>Fa</v>
          </cell>
          <cell r="J2836">
            <v>0.75</v>
          </cell>
          <cell r="K2836" t="str">
            <v>-</v>
          </cell>
        </row>
        <row r="2838">
          <cell r="C2838" t="str">
            <v xml:space="preserve"> </v>
          </cell>
          <cell r="D2838" t="str">
            <v xml:space="preserve">Kap. Prod./jam = </v>
          </cell>
          <cell r="F2838" t="str">
            <v>(v x 1000) x b x  Fa</v>
          </cell>
          <cell r="I2838" t="str">
            <v>Q6</v>
          </cell>
          <cell r="J2838">
            <v>787.5</v>
          </cell>
          <cell r="K2838" t="str">
            <v>M3</v>
          </cell>
        </row>
        <row r="2839">
          <cell r="F2839" t="str">
            <v>n</v>
          </cell>
        </row>
        <row r="2840">
          <cell r="D2840" t="str">
            <v>Koefisien Alat / M3</v>
          </cell>
          <cell r="F2840" t="str">
            <v xml:space="preserve"> = 1 : Q6</v>
          </cell>
          <cell r="J2840">
            <v>1.2698412698412698E-3</v>
          </cell>
          <cell r="K2840" t="str">
            <v>Jam</v>
          </cell>
        </row>
        <row r="2841">
          <cell r="D2841" t="str">
            <v xml:space="preserve"> </v>
          </cell>
        </row>
        <row r="2842">
          <cell r="B2842" t="str">
            <v>2.g.</v>
          </cell>
          <cell r="D2842" t="str">
            <v>PNEUMATIC TYRED ROLLER</v>
          </cell>
        </row>
        <row r="2843">
          <cell r="D2843" t="str">
            <v>Kecepatan rata-rata</v>
          </cell>
          <cell r="I2843" t="str">
            <v>v</v>
          </cell>
          <cell r="J2843">
            <v>5</v>
          </cell>
          <cell r="K2843" t="str">
            <v>KM / Jam</v>
          </cell>
        </row>
        <row r="2844">
          <cell r="D2844" t="str">
            <v>Lebar efektif pemadatan</v>
          </cell>
          <cell r="I2844" t="str">
            <v>b</v>
          </cell>
          <cell r="J2844">
            <v>1.5</v>
          </cell>
          <cell r="K2844" t="str">
            <v>M</v>
          </cell>
        </row>
        <row r="2845">
          <cell r="D2845" t="str">
            <v>Jumlah lintasan</v>
          </cell>
          <cell r="I2845" t="str">
            <v>n</v>
          </cell>
          <cell r="J2845">
            <v>6</v>
          </cell>
          <cell r="K2845" t="str">
            <v>lintasan</v>
          </cell>
        </row>
        <row r="2846">
          <cell r="D2846" t="str">
            <v>Faktor Efisiensi alat</v>
          </cell>
          <cell r="I2846" t="str">
            <v>Fa</v>
          </cell>
          <cell r="J2846">
            <v>0.75</v>
          </cell>
          <cell r="K2846" t="str">
            <v>-</v>
          </cell>
          <cell r="L2846" t="str">
            <v xml:space="preserve"> Baik</v>
          </cell>
        </row>
        <row r="2848">
          <cell r="D2848" t="str">
            <v>Kap.Prod. / jam =</v>
          </cell>
          <cell r="F2848" t="str">
            <v>(v x 1000) x b x  Fa</v>
          </cell>
          <cell r="I2848" t="str">
            <v>Q7</v>
          </cell>
          <cell r="J2848">
            <v>937.5</v>
          </cell>
          <cell r="K2848" t="str">
            <v>M3</v>
          </cell>
        </row>
        <row r="2849">
          <cell r="F2849" t="str">
            <v>n</v>
          </cell>
        </row>
        <row r="2851">
          <cell r="D2851" t="str">
            <v>Koefisien Alat / M3</v>
          </cell>
          <cell r="F2851" t="str">
            <v xml:space="preserve"> = 1 : Q7</v>
          </cell>
          <cell r="J2851">
            <v>1.0666666666666667E-3</v>
          </cell>
          <cell r="K2851" t="str">
            <v>Jam</v>
          </cell>
        </row>
        <row r="2860">
          <cell r="D2860" t="str">
            <v xml:space="preserve"> </v>
          </cell>
        </row>
        <row r="2862">
          <cell r="B2862" t="str">
            <v xml:space="preserve"> URAIAN ANALISA HARGA SATUAN</v>
          </cell>
        </row>
        <row r="2863">
          <cell r="B2863" t="str">
            <v>ITEM PEMBAYARAN NO.</v>
          </cell>
          <cell r="E2863" t="str">
            <v>:  6.3 (3)</v>
          </cell>
        </row>
        <row r="2864">
          <cell r="B2864" t="str">
            <v>JENIS PEKERJAAN</v>
          </cell>
          <cell r="E2864" t="str">
            <v>: LATASTON (HRS)</v>
          </cell>
        </row>
        <row r="2865">
          <cell r="B2865" t="str">
            <v>SATUAN PEMBAYARAN</v>
          </cell>
          <cell r="E2865" t="str">
            <v>:  M2</v>
          </cell>
        </row>
        <row r="2867">
          <cell r="B2867" t="str">
            <v>NO.</v>
          </cell>
          <cell r="D2867" t="str">
            <v>U R A I A N</v>
          </cell>
          <cell r="I2867" t="str">
            <v>KODE</v>
          </cell>
          <cell r="J2867" t="str">
            <v>KOEF.</v>
          </cell>
          <cell r="K2867" t="str">
            <v>SATUAN</v>
          </cell>
          <cell r="L2867" t="str">
            <v>KETERANGAN</v>
          </cell>
        </row>
        <row r="2869">
          <cell r="B2869" t="str">
            <v>2.h.</v>
          </cell>
          <cell r="D2869" t="str">
            <v>ALAT BANTU</v>
          </cell>
        </row>
        <row r="2870">
          <cell r="D2870" t="str">
            <v>diperlukan :</v>
          </cell>
          <cell r="L2870" t="str">
            <v xml:space="preserve"> Lump Sum</v>
          </cell>
        </row>
        <row r="2871">
          <cell r="D2871" t="str">
            <v>- Kereta dorong   = 2 buah</v>
          </cell>
        </row>
        <row r="2872">
          <cell r="D2872" t="str">
            <v>- Sekop                = 3 buah</v>
          </cell>
        </row>
        <row r="2873">
          <cell r="D2873" t="str">
            <v>- Garpu                = 2 buah</v>
          </cell>
        </row>
        <row r="2874">
          <cell r="D2874" t="str">
            <v>- Tongkat Kontrol ketebalan hanparan</v>
          </cell>
        </row>
        <row r="2876">
          <cell r="B2876" t="str">
            <v xml:space="preserve">   3.</v>
          </cell>
          <cell r="D2876" t="str">
            <v>TENAGA</v>
          </cell>
        </row>
        <row r="2877">
          <cell r="D2877" t="str">
            <v>Produksi menentukan : ASPHALT MIXING PLANT (AMP)</v>
          </cell>
          <cell r="I2877" t="str">
            <v>Q2</v>
          </cell>
          <cell r="J2877">
            <v>520.83333333333326</v>
          </cell>
          <cell r="K2877" t="str">
            <v>M3/Jam</v>
          </cell>
        </row>
        <row r="2878">
          <cell r="D2878" t="str">
            <v>Produksi ATB / hari  =  Tk x Q2</v>
          </cell>
          <cell r="I2878" t="str">
            <v>Qt</v>
          </cell>
          <cell r="J2878">
            <v>3645.833333333333</v>
          </cell>
          <cell r="K2878" t="str">
            <v>M3</v>
          </cell>
        </row>
        <row r="2879">
          <cell r="D2879" t="str">
            <v>Kebutuhan tenaga :</v>
          </cell>
        </row>
        <row r="2880">
          <cell r="E2880" t="str">
            <v>-</v>
          </cell>
          <cell r="F2880" t="str">
            <v>Pekerja</v>
          </cell>
          <cell r="I2880" t="str">
            <v>P</v>
          </cell>
          <cell r="J2880">
            <v>7</v>
          </cell>
          <cell r="K2880" t="str">
            <v>orang</v>
          </cell>
        </row>
        <row r="2881">
          <cell r="E2881" t="str">
            <v>-</v>
          </cell>
          <cell r="F2881" t="str">
            <v>Mandor</v>
          </cell>
          <cell r="I2881" t="str">
            <v>M</v>
          </cell>
          <cell r="J2881">
            <v>1</v>
          </cell>
          <cell r="K2881" t="str">
            <v>orang</v>
          </cell>
        </row>
        <row r="2883">
          <cell r="D2883" t="str">
            <v>Koefisien Tenaga / M3     :</v>
          </cell>
        </row>
        <row r="2884">
          <cell r="E2884" t="str">
            <v>-</v>
          </cell>
          <cell r="F2884" t="str">
            <v>Pekerja</v>
          </cell>
          <cell r="G2884" t="str">
            <v>= (Tk x P) / Qt</v>
          </cell>
          <cell r="I2884" t="str">
            <v>(L01)</v>
          </cell>
          <cell r="J2884">
            <v>1.3440000000000001E-2</v>
          </cell>
          <cell r="K2884" t="str">
            <v>Jam</v>
          </cell>
        </row>
        <row r="2885">
          <cell r="E2885" t="str">
            <v>-</v>
          </cell>
          <cell r="F2885" t="str">
            <v>Mandor</v>
          </cell>
          <cell r="G2885" t="str">
            <v>= (Tk x M) / Qt</v>
          </cell>
          <cell r="I2885" t="str">
            <v>(L03)</v>
          </cell>
          <cell r="J2885">
            <v>1.9200000000000003E-3</v>
          </cell>
          <cell r="K2885" t="str">
            <v>Jam</v>
          </cell>
        </row>
        <row r="2887">
          <cell r="B2887" t="str">
            <v>4.</v>
          </cell>
          <cell r="D2887" t="str">
            <v>HARGA DASAR SATUAN UPAH, BAHAN DAN ALAT</v>
          </cell>
        </row>
        <row r="2888">
          <cell r="D2888" t="str">
            <v>Lihat lampiran.</v>
          </cell>
        </row>
        <row r="2906">
          <cell r="B2906" t="str">
            <v xml:space="preserve"> URAIAN ANALISA HARGA SATUAN</v>
          </cell>
        </row>
        <row r="2907">
          <cell r="B2907" t="str">
            <v>ITEM PEMBAYARAN NO.</v>
          </cell>
          <cell r="E2907" t="str">
            <v>:  6.3 (4)</v>
          </cell>
        </row>
        <row r="2908">
          <cell r="B2908" t="str">
            <v>JENIS PEKERJAAN</v>
          </cell>
          <cell r="E2908" t="str">
            <v>: LASTON (AC)</v>
          </cell>
        </row>
        <row r="2909">
          <cell r="B2909" t="str">
            <v>SATUAN PEMBAYARAN</v>
          </cell>
          <cell r="E2909" t="str">
            <v>:  M2</v>
          </cell>
        </row>
        <row r="2911">
          <cell r="B2911" t="str">
            <v>NO.</v>
          </cell>
          <cell r="D2911" t="str">
            <v>U R A I A N</v>
          </cell>
          <cell r="I2911" t="str">
            <v>KODE</v>
          </cell>
          <cell r="J2911" t="str">
            <v>KOEF.</v>
          </cell>
          <cell r="K2911" t="str">
            <v>SATUAN</v>
          </cell>
          <cell r="L2911" t="str">
            <v>KETERANGAN</v>
          </cell>
        </row>
        <row r="2913">
          <cell r="B2913" t="str">
            <v>I.</v>
          </cell>
          <cell r="D2913" t="str">
            <v>ASUMSI</v>
          </cell>
        </row>
        <row r="2914">
          <cell r="B2914">
            <v>1</v>
          </cell>
          <cell r="D2914" t="str">
            <v>Menggunakan alat berat (cara mekanik)</v>
          </cell>
        </row>
        <row r="2915">
          <cell r="B2915">
            <v>2</v>
          </cell>
          <cell r="D2915" t="str">
            <v>Lokasi pekerjaan : sepanjang jalan</v>
          </cell>
        </row>
        <row r="2916">
          <cell r="B2916">
            <v>3</v>
          </cell>
          <cell r="D2916" t="str">
            <v>Kondisi existing jalan : sedang</v>
          </cell>
        </row>
        <row r="2917">
          <cell r="B2917">
            <v>4</v>
          </cell>
          <cell r="D2917" t="str">
            <v>Jarak rata-rata Base Camp ke lokasi pekerjaan</v>
          </cell>
          <cell r="I2917" t="str">
            <v>L</v>
          </cell>
          <cell r="J2917">
            <v>30</v>
          </cell>
          <cell r="K2917" t="str">
            <v>KM</v>
          </cell>
        </row>
        <row r="2918">
          <cell r="B2918">
            <v>5</v>
          </cell>
          <cell r="D2918" t="str">
            <v>Tebal Lapis (AC) padat</v>
          </cell>
          <cell r="I2918" t="str">
            <v>t</v>
          </cell>
          <cell r="J2918">
            <v>0.04</v>
          </cell>
          <cell r="K2918" t="str">
            <v>M</v>
          </cell>
        </row>
        <row r="2919">
          <cell r="B2919">
            <v>6</v>
          </cell>
          <cell r="D2919" t="str">
            <v>Jam kerja efektif per-hari</v>
          </cell>
          <cell r="I2919" t="str">
            <v>Tk</v>
          </cell>
          <cell r="J2919">
            <v>7</v>
          </cell>
          <cell r="K2919" t="str">
            <v>Jam</v>
          </cell>
        </row>
        <row r="2920">
          <cell r="B2920">
            <v>7</v>
          </cell>
          <cell r="D2920" t="str">
            <v>Faktor kehilanganmaterial :</v>
          </cell>
          <cell r="G2920" t="str">
            <v>- Agregat</v>
          </cell>
          <cell r="I2920" t="str">
            <v>Fh1</v>
          </cell>
          <cell r="J2920">
            <v>1.1000000000000001</v>
          </cell>
          <cell r="K2920" t="str">
            <v>-</v>
          </cell>
        </row>
        <row r="2921">
          <cell r="B2921" t="str">
            <v xml:space="preserve"> </v>
          </cell>
          <cell r="G2921" t="str">
            <v>- Aspal</v>
          </cell>
          <cell r="I2921" t="str">
            <v>Fh2</v>
          </cell>
          <cell r="J2921">
            <v>1.05</v>
          </cell>
          <cell r="K2921" t="str">
            <v>-</v>
          </cell>
        </row>
        <row r="2922">
          <cell r="B2922">
            <v>8</v>
          </cell>
          <cell r="D2922" t="str">
            <v>Komposisi campuran AC (spesifikasi)  :</v>
          </cell>
        </row>
        <row r="2923">
          <cell r="D2923" t="str">
            <v xml:space="preserve">- Coarse Agregat  </v>
          </cell>
          <cell r="F2923" t="str">
            <v>35 - 55 %</v>
          </cell>
          <cell r="I2923" t="str">
            <v>CA</v>
          </cell>
          <cell r="J2923">
            <v>45</v>
          </cell>
          <cell r="K2923" t="str">
            <v>%</v>
          </cell>
        </row>
        <row r="2924">
          <cell r="D2924" t="str">
            <v>- Fine Agregat</v>
          </cell>
          <cell r="F2924" t="str">
            <v>32,5 - 54,25 %</v>
          </cell>
          <cell r="I2924" t="str">
            <v>FA</v>
          </cell>
          <cell r="J2924">
            <v>42</v>
          </cell>
          <cell r="K2924" t="str">
            <v>%</v>
          </cell>
        </row>
        <row r="2925">
          <cell r="D2925" t="str">
            <v>- Fraksi Filler</v>
          </cell>
          <cell r="F2925" t="str">
            <v>4,5 - 7,5 %</v>
          </cell>
          <cell r="I2925" t="str">
            <v>FF</v>
          </cell>
          <cell r="J2925">
            <v>6</v>
          </cell>
          <cell r="K2925" t="str">
            <v>%</v>
          </cell>
        </row>
        <row r="2926">
          <cell r="D2926" t="str">
            <v>- Asphalt</v>
          </cell>
          <cell r="F2926" t="str">
            <v>minimum 5 %</v>
          </cell>
          <cell r="I2926" t="str">
            <v>As</v>
          </cell>
          <cell r="J2926">
            <v>7</v>
          </cell>
          <cell r="K2926" t="str">
            <v>%</v>
          </cell>
        </row>
        <row r="2927">
          <cell r="B2927">
            <v>9</v>
          </cell>
          <cell r="D2927" t="str">
            <v>Berat jenis bahan  :</v>
          </cell>
        </row>
        <row r="2928">
          <cell r="D2928" t="str">
            <v>- AC</v>
          </cell>
          <cell r="I2928" t="str">
            <v>D1</v>
          </cell>
          <cell r="J2928">
            <v>2.25</v>
          </cell>
          <cell r="K2928" t="str">
            <v>ton / M3</v>
          </cell>
        </row>
        <row r="2929">
          <cell r="D2929" t="str">
            <v>- Coarse Agregat &amp; Fine Agregat</v>
          </cell>
          <cell r="I2929" t="str">
            <v>D2</v>
          </cell>
          <cell r="J2929">
            <v>1.8</v>
          </cell>
          <cell r="K2929" t="str">
            <v>ton / M3</v>
          </cell>
        </row>
        <row r="2930">
          <cell r="D2930" t="str">
            <v>- Fraksi Filler</v>
          </cell>
          <cell r="I2930" t="str">
            <v>D3</v>
          </cell>
          <cell r="J2930">
            <v>2</v>
          </cell>
          <cell r="K2930" t="str">
            <v>ton / M3</v>
          </cell>
        </row>
        <row r="2931">
          <cell r="D2931" t="str">
            <v>- Asphalt</v>
          </cell>
          <cell r="I2931" t="str">
            <v>D4</v>
          </cell>
          <cell r="J2931">
            <v>1.03</v>
          </cell>
          <cell r="K2931" t="str">
            <v>ton / M3</v>
          </cell>
        </row>
        <row r="2933">
          <cell r="B2933" t="str">
            <v>II.</v>
          </cell>
          <cell r="D2933" t="str">
            <v>METHODE PELAKSANAAN</v>
          </cell>
        </row>
        <row r="2934">
          <cell r="B2934">
            <v>1</v>
          </cell>
          <cell r="D2934" t="str">
            <v xml:space="preserve">Wheel Loader memuat Agregat dan Asphalt ke dalam </v>
          </cell>
        </row>
        <row r="2935">
          <cell r="B2935" t="str">
            <v xml:space="preserve"> </v>
          </cell>
          <cell r="D2935" t="str">
            <v>Cold Bin AMP</v>
          </cell>
        </row>
        <row r="2936">
          <cell r="B2936">
            <v>2</v>
          </cell>
          <cell r="D2936" t="str">
            <v>Agregat dan aspal dicampur dan dipanaskan</v>
          </cell>
        </row>
        <row r="2937">
          <cell r="D2937" t="str">
            <v>dengan AMP untuk dimuat langsung ke dalam</v>
          </cell>
        </row>
        <row r="2938">
          <cell r="B2938" t="str">
            <v xml:space="preserve"> </v>
          </cell>
          <cell r="D2938" t="str">
            <v>Dump Truck dan diangkut ke lokasi pekerjaan</v>
          </cell>
        </row>
        <row r="2939">
          <cell r="B2939">
            <v>3</v>
          </cell>
          <cell r="D2939" t="str">
            <v>Campuran panas AC dihampar dengan Finisher</v>
          </cell>
        </row>
        <row r="2940">
          <cell r="D2940" t="str">
            <v>dan dipadatkan dengan Tandem &amp; Pneumatic</v>
          </cell>
        </row>
        <row r="2941">
          <cell r="B2941" t="str">
            <v xml:space="preserve"> </v>
          </cell>
          <cell r="D2941" t="str">
            <v>Tire Roller</v>
          </cell>
        </row>
        <row r="2942">
          <cell r="B2942">
            <v>4</v>
          </cell>
          <cell r="D2942" t="str">
            <v>Selama pemadatan, sekelompok  pekerja akan</v>
          </cell>
        </row>
        <row r="2943">
          <cell r="B2943" t="str">
            <v xml:space="preserve"> </v>
          </cell>
          <cell r="D2943" t="str">
            <v>merapikan tepi hamparaan dengan menggunakan</v>
          </cell>
        </row>
        <row r="2944">
          <cell r="B2944" t="str">
            <v xml:space="preserve"> </v>
          </cell>
          <cell r="D2944" t="str">
            <v>Alat Bantu</v>
          </cell>
        </row>
        <row r="2946">
          <cell r="B2946" t="str">
            <v>III.</v>
          </cell>
          <cell r="D2946" t="str">
            <v>PEMAKAIAN BAHAN, ALAT DAN TENAGA</v>
          </cell>
        </row>
        <row r="2948">
          <cell r="B2948" t="str">
            <v xml:space="preserve">   1.</v>
          </cell>
          <cell r="D2948" t="str">
            <v>BAHAN</v>
          </cell>
        </row>
        <row r="2949">
          <cell r="B2949" t="str">
            <v>1.a.</v>
          </cell>
          <cell r="D2949" t="str">
            <v xml:space="preserve">- Coarse Agregat  </v>
          </cell>
          <cell r="F2949" t="str">
            <v>= (CA x (D1 x t M3) x Fh1) : D2</v>
          </cell>
          <cell r="I2949" t="str">
            <v>(M03)</v>
          </cell>
          <cell r="J2949">
            <v>2.4750000000000001E-2</v>
          </cell>
          <cell r="K2949" t="str">
            <v>M3</v>
          </cell>
        </row>
        <row r="2950">
          <cell r="B2950" t="str">
            <v>1.b.</v>
          </cell>
          <cell r="D2950" t="str">
            <v>- Fine Agregat</v>
          </cell>
          <cell r="F2950" t="str">
            <v>= (FA x (D1 x t M3) x Fh1) : D2</v>
          </cell>
          <cell r="I2950" t="str">
            <v>(M04)</v>
          </cell>
          <cell r="J2950">
            <v>2.3100000000000002E-2</v>
          </cell>
          <cell r="K2950" t="str">
            <v>M3</v>
          </cell>
        </row>
        <row r="2951">
          <cell r="B2951" t="str">
            <v>1.c.</v>
          </cell>
          <cell r="D2951" t="str">
            <v>- Fraksi Filler</v>
          </cell>
          <cell r="F2951" t="str">
            <v>= (FF x (D1 x t M3) x Fh1) x 1000</v>
          </cell>
          <cell r="I2951" t="str">
            <v>(M05)</v>
          </cell>
          <cell r="J2951">
            <v>5.9400000000000013</v>
          </cell>
          <cell r="K2951" t="str">
            <v>Kg</v>
          </cell>
        </row>
        <row r="2952">
          <cell r="B2952" t="str">
            <v>1.d.</v>
          </cell>
          <cell r="D2952" t="str">
            <v>- Asphalt</v>
          </cell>
          <cell r="F2952" t="str">
            <v>= (AS x (D1 x t M3) x Fh2) x 1000</v>
          </cell>
          <cell r="I2952" t="str">
            <v>(M10)</v>
          </cell>
          <cell r="J2952">
            <v>6.6150000000000011</v>
          </cell>
          <cell r="K2952" t="str">
            <v>Kg</v>
          </cell>
        </row>
        <row r="2954">
          <cell r="B2954" t="str">
            <v>2.</v>
          </cell>
          <cell r="D2954" t="str">
            <v>ALAT</v>
          </cell>
        </row>
        <row r="2955">
          <cell r="B2955" t="str">
            <v>2.a.</v>
          </cell>
          <cell r="D2955" t="str">
            <v>WHEEL LOADER</v>
          </cell>
          <cell r="I2955" t="str">
            <v>(E15)</v>
          </cell>
        </row>
        <row r="2956">
          <cell r="D2956" t="str">
            <v>Kapasitas bucket</v>
          </cell>
          <cell r="I2956" t="str">
            <v>V</v>
          </cell>
          <cell r="J2956">
            <v>1.5</v>
          </cell>
          <cell r="K2956" t="str">
            <v>M3</v>
          </cell>
          <cell r="L2956" t="str">
            <v xml:space="preserve"> Sedang</v>
          </cell>
        </row>
        <row r="2957">
          <cell r="D2957" t="str">
            <v>Faktor bucket</v>
          </cell>
          <cell r="I2957" t="str">
            <v>Fb</v>
          </cell>
          <cell r="J2957">
            <v>0.9</v>
          </cell>
          <cell r="K2957" t="str">
            <v>-</v>
          </cell>
          <cell r="L2957" t="str">
            <v xml:space="preserve"> Pemuatan ringan</v>
          </cell>
        </row>
        <row r="2958">
          <cell r="D2958" t="str">
            <v>Faktor efisiensi alat</v>
          </cell>
          <cell r="I2958" t="str">
            <v>Fa</v>
          </cell>
          <cell r="J2958">
            <v>0.75</v>
          </cell>
          <cell r="K2958" t="str">
            <v>-</v>
          </cell>
          <cell r="L2958" t="str">
            <v xml:space="preserve"> Baik</v>
          </cell>
        </row>
        <row r="2959">
          <cell r="D2959" t="str">
            <v>Waktu Siklus</v>
          </cell>
          <cell r="I2959" t="str">
            <v>Ts1</v>
          </cell>
        </row>
        <row r="2960">
          <cell r="D2960" t="str">
            <v>- Muat</v>
          </cell>
          <cell r="I2960" t="str">
            <v>T1</v>
          </cell>
          <cell r="J2960">
            <v>1.5</v>
          </cell>
          <cell r="K2960" t="str">
            <v>menit</v>
          </cell>
        </row>
        <row r="2961">
          <cell r="D2961" t="str">
            <v>- Lain lain</v>
          </cell>
          <cell r="I2961" t="str">
            <v>T2</v>
          </cell>
          <cell r="J2961">
            <v>0.5</v>
          </cell>
          <cell r="K2961" t="str">
            <v>menit</v>
          </cell>
        </row>
        <row r="2962">
          <cell r="I2962" t="str">
            <v>Ts1</v>
          </cell>
          <cell r="J2962">
            <v>2</v>
          </cell>
          <cell r="K2962" t="str">
            <v>menit</v>
          </cell>
        </row>
        <row r="2963">
          <cell r="D2963" t="str">
            <v xml:space="preserve">Kap. Prod./jam = </v>
          </cell>
          <cell r="F2963" t="str">
            <v>D2 x V x Fb x Fa x 60</v>
          </cell>
          <cell r="I2963" t="str">
            <v>Q1</v>
          </cell>
          <cell r="J2963">
            <v>607.50000000000011</v>
          </cell>
          <cell r="K2963" t="str">
            <v>M3</v>
          </cell>
          <cell r="L2963" t="str">
            <v xml:space="preserve"> </v>
          </cell>
        </row>
        <row r="2964">
          <cell r="F2964" t="str">
            <v>D1 x t x Ts1</v>
          </cell>
        </row>
        <row r="2966">
          <cell r="D2966" t="str">
            <v>Koefisien Alat / M3</v>
          </cell>
          <cell r="F2966" t="str">
            <v xml:space="preserve"> = 1 : Q1</v>
          </cell>
          <cell r="I2966" t="str">
            <v>(E15)</v>
          </cell>
          <cell r="J2966">
            <v>1.6460905349794236E-3</v>
          </cell>
          <cell r="K2966" t="str">
            <v>Jam</v>
          </cell>
        </row>
        <row r="2968">
          <cell r="B2968" t="str">
            <v>2.b.</v>
          </cell>
          <cell r="D2968" t="str">
            <v>ASPHALT MIXING PLANT</v>
          </cell>
          <cell r="I2968" t="str">
            <v>(E01)</v>
          </cell>
        </row>
        <row r="2969">
          <cell r="D2969" t="str">
            <v>Kapasitas produksi</v>
          </cell>
          <cell r="I2969" t="str">
            <v>V</v>
          </cell>
          <cell r="J2969">
            <v>50</v>
          </cell>
          <cell r="K2969" t="str">
            <v>ton / Jam</v>
          </cell>
        </row>
        <row r="2970">
          <cell r="D2970" t="str">
            <v>Faktor Efisiensi alat</v>
          </cell>
          <cell r="I2970" t="str">
            <v>Fa</v>
          </cell>
          <cell r="J2970">
            <v>0.7</v>
          </cell>
          <cell r="K2970" t="str">
            <v>-</v>
          </cell>
          <cell r="L2970" t="str">
            <v xml:space="preserve"> Normal</v>
          </cell>
        </row>
        <row r="2972">
          <cell r="D2972" t="str">
            <v>Kap.Prod. / jam =</v>
          </cell>
          <cell r="F2972" t="str">
            <v>V x Fa</v>
          </cell>
          <cell r="I2972" t="str">
            <v>Q2</v>
          </cell>
          <cell r="J2972">
            <v>388.88888888888891</v>
          </cell>
          <cell r="K2972" t="str">
            <v>M3</v>
          </cell>
        </row>
        <row r="2973">
          <cell r="F2973" t="str">
            <v>D1 x t</v>
          </cell>
        </row>
        <row r="2975">
          <cell r="D2975" t="str">
            <v>Koefisien Alat / M3</v>
          </cell>
          <cell r="F2975" t="str">
            <v xml:space="preserve"> = 1 : Q2</v>
          </cell>
          <cell r="I2975" t="str">
            <v>(E01)</v>
          </cell>
          <cell r="J2975">
            <v>2.5714285714285713E-3</v>
          </cell>
          <cell r="K2975" t="str">
            <v>Jam</v>
          </cell>
        </row>
        <row r="2978">
          <cell r="L2978" t="str">
            <v>Bersambung</v>
          </cell>
        </row>
        <row r="2979">
          <cell r="B2979" t="str">
            <v xml:space="preserve"> URAIAN ANALISA HARGA SATUAN</v>
          </cell>
        </row>
        <row r="2980">
          <cell r="B2980" t="str">
            <v>ITEM PEMBAYARAN NO.</v>
          </cell>
          <cell r="E2980" t="str">
            <v>:  6.3 (4)</v>
          </cell>
        </row>
        <row r="2981">
          <cell r="B2981" t="str">
            <v xml:space="preserve">JENIS PEKERJAAN                                  </v>
          </cell>
          <cell r="E2981" t="str">
            <v>: LASTON (AC)</v>
          </cell>
        </row>
        <row r="2982">
          <cell r="B2982" t="str">
            <v>SATUAN PEMBAYARAN</v>
          </cell>
          <cell r="E2982" t="str">
            <v>:  M2</v>
          </cell>
        </row>
        <row r="2984">
          <cell r="B2984" t="str">
            <v>NO.</v>
          </cell>
          <cell r="D2984" t="str">
            <v>U R A I A N</v>
          </cell>
          <cell r="I2984" t="str">
            <v>KODE</v>
          </cell>
          <cell r="J2984" t="str">
            <v>KOEF.</v>
          </cell>
          <cell r="K2984" t="str">
            <v>SATUAN</v>
          </cell>
          <cell r="L2984" t="str">
            <v>KETERANGAN</v>
          </cell>
        </row>
        <row r="2986">
          <cell r="B2986" t="str">
            <v>2.c.</v>
          </cell>
          <cell r="D2986" t="str">
            <v>GENERATOR SET</v>
          </cell>
          <cell r="I2986" t="str">
            <v>(E12)</v>
          </cell>
        </row>
        <row r="2987">
          <cell r="D2987" t="str">
            <v>Kap.Prod. / Jam = SAMA DENGAN AMP</v>
          </cell>
          <cell r="I2987" t="str">
            <v>Q3</v>
          </cell>
          <cell r="J2987">
            <v>388.88888888888891</v>
          </cell>
          <cell r="K2987" t="str">
            <v>M2</v>
          </cell>
        </row>
        <row r="2988">
          <cell r="D2988" t="str">
            <v>Koefisien Alat / M3</v>
          </cell>
          <cell r="F2988" t="str">
            <v xml:space="preserve"> = 1 : Q3</v>
          </cell>
          <cell r="I2988" t="str">
            <v>(E12)</v>
          </cell>
          <cell r="J2988">
            <v>2.5714285714285713E-3</v>
          </cell>
          <cell r="K2988" t="str">
            <v>Jam</v>
          </cell>
        </row>
        <row r="2990">
          <cell r="B2990" t="str">
            <v>2.d.</v>
          </cell>
          <cell r="D2990" t="str">
            <v>DUMP TRUCK</v>
          </cell>
          <cell r="I2990" t="str">
            <v>(E09)</v>
          </cell>
        </row>
        <row r="2991">
          <cell r="D2991" t="str">
            <v>Kapasitas bak</v>
          </cell>
          <cell r="I2991" t="str">
            <v>V</v>
          </cell>
          <cell r="J2991">
            <v>8</v>
          </cell>
          <cell r="K2991" t="str">
            <v>ton</v>
          </cell>
        </row>
        <row r="2992">
          <cell r="D2992" t="str">
            <v>Faktor Efisiensi alat</v>
          </cell>
          <cell r="I2992" t="str">
            <v>Fa</v>
          </cell>
          <cell r="J2992">
            <v>0.75</v>
          </cell>
          <cell r="K2992" t="str">
            <v>-</v>
          </cell>
        </row>
        <row r="2993">
          <cell r="D2993" t="str">
            <v>Kecepatan rata-rata bermuatan</v>
          </cell>
          <cell r="I2993" t="str">
            <v>v1</v>
          </cell>
          <cell r="J2993">
            <v>45</v>
          </cell>
          <cell r="K2993" t="str">
            <v>Km / Jam</v>
          </cell>
        </row>
        <row r="2994">
          <cell r="D2994" t="str">
            <v>Kecepatan rata-rata kosong</v>
          </cell>
          <cell r="I2994" t="str">
            <v>v2</v>
          </cell>
          <cell r="J2994">
            <v>60</v>
          </cell>
          <cell r="K2994" t="str">
            <v>Km / Jam</v>
          </cell>
        </row>
        <row r="2995">
          <cell r="D2995" t="str">
            <v>Kapasitas AMP / batch</v>
          </cell>
          <cell r="I2995" t="str">
            <v>Q2b</v>
          </cell>
          <cell r="J2995">
            <v>0.5</v>
          </cell>
          <cell r="K2995" t="str">
            <v>ton</v>
          </cell>
        </row>
        <row r="2996">
          <cell r="D2996" t="str">
            <v>Waktu menyiapkan 1 batch ATB</v>
          </cell>
          <cell r="I2996" t="str">
            <v>Tb</v>
          </cell>
          <cell r="J2996">
            <v>1</v>
          </cell>
          <cell r="K2996" t="str">
            <v>menit</v>
          </cell>
        </row>
        <row r="2997">
          <cell r="D2997" t="str">
            <v>Waktu Siklus</v>
          </cell>
          <cell r="I2997" t="str">
            <v>Ts2</v>
          </cell>
        </row>
        <row r="2998">
          <cell r="D2998" t="str">
            <v xml:space="preserve">- Mengisi Bak </v>
          </cell>
          <cell r="F2998" t="str">
            <v>= (V : Q2b) x Tb</v>
          </cell>
          <cell r="I2998" t="str">
            <v>T1</v>
          </cell>
          <cell r="J2998">
            <v>16</v>
          </cell>
          <cell r="K2998" t="str">
            <v>menit</v>
          </cell>
        </row>
        <row r="2999">
          <cell r="D2999" t="str">
            <v>- Angkut</v>
          </cell>
          <cell r="F2999" t="str">
            <v>= (L : v1) x 60 menit</v>
          </cell>
          <cell r="I2999" t="str">
            <v>T2</v>
          </cell>
          <cell r="J2999">
            <v>40</v>
          </cell>
          <cell r="K2999" t="str">
            <v>menit</v>
          </cell>
        </row>
        <row r="3000">
          <cell r="D3000" t="str">
            <v>- Tunggu + dump + Putar</v>
          </cell>
          <cell r="I3000" t="str">
            <v>T3</v>
          </cell>
          <cell r="J3000">
            <v>15</v>
          </cell>
          <cell r="K3000" t="str">
            <v>menit</v>
          </cell>
        </row>
        <row r="3001">
          <cell r="D3001" t="str">
            <v>- Kembali</v>
          </cell>
          <cell r="F3001" t="str">
            <v>= (L : v2) x 60 menit</v>
          </cell>
          <cell r="I3001" t="str">
            <v>T4</v>
          </cell>
          <cell r="J3001">
            <v>30</v>
          </cell>
          <cell r="K3001" t="str">
            <v>menit</v>
          </cell>
        </row>
        <row r="3002">
          <cell r="I3002" t="str">
            <v>Ts2</v>
          </cell>
          <cell r="J3002">
            <v>101</v>
          </cell>
          <cell r="K3002" t="str">
            <v>menit</v>
          </cell>
        </row>
        <row r="3004">
          <cell r="D3004" t="str">
            <v>Kap.Prod. / jam =</v>
          </cell>
          <cell r="F3004" t="str">
            <v>V x Fa x 60</v>
          </cell>
          <cell r="I3004" t="str">
            <v>Q4</v>
          </cell>
          <cell r="J3004">
            <v>39.603960396039604</v>
          </cell>
          <cell r="K3004" t="str">
            <v>M3</v>
          </cell>
        </row>
        <row r="3005">
          <cell r="F3005" t="str">
            <v>D1 x t x Ts2</v>
          </cell>
        </row>
        <row r="3007">
          <cell r="D3007" t="str">
            <v>Koefisien Alat / M3</v>
          </cell>
          <cell r="F3007" t="str">
            <v xml:space="preserve"> = 1 : Q4</v>
          </cell>
          <cell r="I3007" t="str">
            <v>(E09)</v>
          </cell>
          <cell r="J3007">
            <v>2.5250000000000002E-2</v>
          </cell>
          <cell r="K3007" t="str">
            <v>Jam</v>
          </cell>
        </row>
        <row r="3009">
          <cell r="B3009" t="str">
            <v>2.e.</v>
          </cell>
          <cell r="D3009" t="str">
            <v>ASPHALT FINISHER</v>
          </cell>
          <cell r="F3009" t="str">
            <v xml:space="preserve"> </v>
          </cell>
          <cell r="I3009" t="str">
            <v>(E02)</v>
          </cell>
        </row>
        <row r="3010">
          <cell r="D3010" t="str">
            <v>Kapasitas produksi</v>
          </cell>
          <cell r="I3010" t="str">
            <v>V</v>
          </cell>
          <cell r="J3010">
            <v>40</v>
          </cell>
          <cell r="K3010" t="str">
            <v>ton / Jam</v>
          </cell>
        </row>
        <row r="3011">
          <cell r="D3011" t="str">
            <v>Faktor efisiensi alat</v>
          </cell>
          <cell r="I3011" t="str">
            <v>Fa</v>
          </cell>
          <cell r="J3011">
            <v>0.75</v>
          </cell>
          <cell r="K3011" t="str">
            <v>-</v>
          </cell>
        </row>
        <row r="3013">
          <cell r="D3013" t="str">
            <v>Kap.Prod. / jam =</v>
          </cell>
          <cell r="F3013" t="str">
            <v xml:space="preserve">V x Fa </v>
          </cell>
          <cell r="I3013" t="str">
            <v>Q5</v>
          </cell>
          <cell r="J3013">
            <v>333.33333333333337</v>
          </cell>
          <cell r="K3013" t="str">
            <v>M3</v>
          </cell>
        </row>
        <row r="3014">
          <cell r="F3014" t="str">
            <v>D1  x t</v>
          </cell>
        </row>
        <row r="3015">
          <cell r="D3015" t="str">
            <v>Koefisien Alat / M3</v>
          </cell>
          <cell r="F3015" t="str">
            <v xml:space="preserve"> = 1 : Q5</v>
          </cell>
          <cell r="I3015" t="str">
            <v>(E02)</v>
          </cell>
          <cell r="J3015">
            <v>2.9999999999999996E-3</v>
          </cell>
          <cell r="K3015" t="str">
            <v>Jam</v>
          </cell>
          <cell r="L3015" t="str">
            <v xml:space="preserve"> </v>
          </cell>
        </row>
        <row r="3017">
          <cell r="B3017" t="str">
            <v>2.f.</v>
          </cell>
          <cell r="D3017" t="str">
            <v>TANDEM ROLLER</v>
          </cell>
          <cell r="I3017" t="str">
            <v>(E17)</v>
          </cell>
        </row>
        <row r="3018">
          <cell r="B3018" t="str">
            <v xml:space="preserve"> </v>
          </cell>
          <cell r="D3018" t="str">
            <v>Kecepatan rata-rata alat</v>
          </cell>
          <cell r="I3018" t="str">
            <v>v</v>
          </cell>
          <cell r="J3018">
            <v>2.5</v>
          </cell>
          <cell r="K3018" t="str">
            <v>Km / Jam</v>
          </cell>
        </row>
        <row r="3019">
          <cell r="D3019" t="str">
            <v>Lebar efektif pemadatan</v>
          </cell>
          <cell r="I3019" t="str">
            <v>b</v>
          </cell>
          <cell r="J3019">
            <v>1.2</v>
          </cell>
          <cell r="K3019" t="str">
            <v>M</v>
          </cell>
        </row>
        <row r="3020">
          <cell r="D3020" t="str">
            <v>Jumlah lintasan</v>
          </cell>
          <cell r="I3020" t="str">
            <v>n</v>
          </cell>
          <cell r="J3020">
            <v>4</v>
          </cell>
          <cell r="K3020" t="str">
            <v>lintasan</v>
          </cell>
        </row>
        <row r="3021">
          <cell r="D3021" t="str">
            <v>Faktor Efisiensi alat</v>
          </cell>
          <cell r="I3021" t="str">
            <v>Fa</v>
          </cell>
          <cell r="J3021">
            <v>0.75</v>
          </cell>
          <cell r="K3021" t="str">
            <v>-</v>
          </cell>
        </row>
        <row r="3023">
          <cell r="C3023" t="str">
            <v xml:space="preserve"> </v>
          </cell>
          <cell r="D3023" t="str">
            <v xml:space="preserve">Kap. Prod./jam = </v>
          </cell>
          <cell r="F3023" t="str">
            <v>(v x 1000) x b x  Fa</v>
          </cell>
          <cell r="I3023" t="str">
            <v>Q6</v>
          </cell>
          <cell r="J3023">
            <v>562.5</v>
          </cell>
          <cell r="K3023" t="str">
            <v>M3</v>
          </cell>
        </row>
        <row r="3024">
          <cell r="F3024" t="str">
            <v>n</v>
          </cell>
        </row>
        <row r="3025">
          <cell r="D3025" t="str">
            <v>Koefisien Alat / M3</v>
          </cell>
          <cell r="F3025" t="str">
            <v xml:space="preserve"> = 1 : Q6</v>
          </cell>
          <cell r="I3025" t="str">
            <v>(E17)</v>
          </cell>
          <cell r="J3025">
            <v>1.7777777777777779E-3</v>
          </cell>
          <cell r="K3025" t="str">
            <v>Jam</v>
          </cell>
        </row>
        <row r="3026">
          <cell r="D3026" t="str">
            <v xml:space="preserve"> </v>
          </cell>
        </row>
        <row r="3027">
          <cell r="B3027" t="str">
            <v>2.g.</v>
          </cell>
          <cell r="D3027" t="str">
            <v>PNEUMATIC TYRED ROLLER</v>
          </cell>
          <cell r="I3027" t="str">
            <v>(E18)</v>
          </cell>
        </row>
        <row r="3028">
          <cell r="D3028" t="str">
            <v>Kecepatan rata-rata</v>
          </cell>
          <cell r="I3028" t="str">
            <v>v</v>
          </cell>
          <cell r="J3028">
            <v>3.5</v>
          </cell>
          <cell r="K3028" t="str">
            <v>KM / Jam</v>
          </cell>
        </row>
        <row r="3029">
          <cell r="D3029" t="str">
            <v>Lebar efektif pemadatan</v>
          </cell>
          <cell r="I3029" t="str">
            <v>b</v>
          </cell>
          <cell r="J3029">
            <v>1.5</v>
          </cell>
          <cell r="K3029" t="str">
            <v>M</v>
          </cell>
        </row>
        <row r="3030">
          <cell r="D3030" t="str">
            <v>Jumlah lintasan</v>
          </cell>
          <cell r="I3030" t="str">
            <v>n</v>
          </cell>
          <cell r="J3030">
            <v>6</v>
          </cell>
          <cell r="K3030" t="str">
            <v>lintasan</v>
          </cell>
        </row>
        <row r="3031">
          <cell r="D3031" t="str">
            <v>Faktor Efisiensi alat</v>
          </cell>
          <cell r="I3031" t="str">
            <v>Fa</v>
          </cell>
          <cell r="J3031">
            <v>0.75</v>
          </cell>
          <cell r="K3031" t="str">
            <v>-</v>
          </cell>
          <cell r="L3031" t="str">
            <v xml:space="preserve"> Baik</v>
          </cell>
        </row>
        <row r="3033">
          <cell r="D3033" t="str">
            <v>Kap.Prod. / jam =</v>
          </cell>
          <cell r="F3033" t="str">
            <v>(v x 1000) x b x t x Fa</v>
          </cell>
          <cell r="I3033" t="str">
            <v>Q7</v>
          </cell>
          <cell r="J3033">
            <v>656.25</v>
          </cell>
          <cell r="K3033" t="str">
            <v>M3</v>
          </cell>
        </row>
        <row r="3034">
          <cell r="F3034" t="str">
            <v>n x t</v>
          </cell>
        </row>
        <row r="3036">
          <cell r="D3036" t="str">
            <v>Koefisien Alat / M3</v>
          </cell>
          <cell r="F3036" t="str">
            <v xml:space="preserve"> = 1 : Q7</v>
          </cell>
          <cell r="I3036" t="str">
            <v>(E18)</v>
          </cell>
          <cell r="J3036">
            <v>1.5238095238095239E-3</v>
          </cell>
          <cell r="K3036" t="str">
            <v>Jam</v>
          </cell>
        </row>
        <row r="3039">
          <cell r="D3039" t="str">
            <v xml:space="preserve"> </v>
          </cell>
        </row>
        <row r="3041">
          <cell r="B3041" t="str">
            <v xml:space="preserve"> URAIAN ANALISA HARGA SATUAN</v>
          </cell>
        </row>
        <row r="3042">
          <cell r="B3042" t="str">
            <v>ITEM PEMBAYARAN NO.</v>
          </cell>
          <cell r="E3042" t="str">
            <v>:  6.3 (4)</v>
          </cell>
        </row>
        <row r="3043">
          <cell r="B3043" t="str">
            <v>JENIS PEKERJAAN</v>
          </cell>
          <cell r="E3043" t="str">
            <v>: LASTON (AC)</v>
          </cell>
        </row>
        <row r="3044">
          <cell r="B3044" t="str">
            <v>SATUAN PEMBAYARAN</v>
          </cell>
          <cell r="E3044" t="str">
            <v>:  M2</v>
          </cell>
        </row>
        <row r="3046">
          <cell r="B3046" t="str">
            <v>NO.</v>
          </cell>
          <cell r="D3046" t="str">
            <v>U R A I A N</v>
          </cell>
          <cell r="I3046" t="str">
            <v>KODE</v>
          </cell>
          <cell r="J3046" t="str">
            <v>KOEF.</v>
          </cell>
          <cell r="K3046" t="str">
            <v>SATUAN</v>
          </cell>
          <cell r="L3046" t="str">
            <v>KETERANGAN</v>
          </cell>
        </row>
        <row r="3048">
          <cell r="B3048" t="str">
            <v>2.h.</v>
          </cell>
          <cell r="D3048" t="str">
            <v>ALAT BANTU</v>
          </cell>
        </row>
        <row r="3049">
          <cell r="D3049" t="str">
            <v>diperlukan :</v>
          </cell>
          <cell r="L3049" t="str">
            <v xml:space="preserve"> Lump Sum</v>
          </cell>
        </row>
        <row r="3050">
          <cell r="D3050" t="str">
            <v>- Rambu               = 2 buah</v>
          </cell>
        </row>
        <row r="3051">
          <cell r="D3051" t="str">
            <v>- Kereta dorong   = 2 buah</v>
          </cell>
        </row>
        <row r="3052">
          <cell r="D3052" t="str">
            <v>- Sekop                = 3 buah</v>
          </cell>
        </row>
        <row r="3053">
          <cell r="D3053" t="str">
            <v>- Garpu                = 2 buah</v>
          </cell>
        </row>
        <row r="3054">
          <cell r="D3054" t="str">
            <v>- Tongkat Kontrol ketebalan hanparan</v>
          </cell>
        </row>
        <row r="3056">
          <cell r="B3056" t="str">
            <v xml:space="preserve">   3.</v>
          </cell>
          <cell r="D3056" t="str">
            <v>TENAGA</v>
          </cell>
        </row>
        <row r="3057">
          <cell r="D3057" t="str">
            <v>Produksi menentukan : ASPHALT MIXING PLANT (AMP)</v>
          </cell>
          <cell r="I3057" t="str">
            <v>Q2</v>
          </cell>
          <cell r="J3057">
            <v>388.88888888888891</v>
          </cell>
          <cell r="K3057" t="str">
            <v>M3/Jam</v>
          </cell>
        </row>
        <row r="3058">
          <cell r="D3058" t="str">
            <v>Produksi ATB / hari  =  Tk x Q2</v>
          </cell>
          <cell r="I3058" t="str">
            <v>Qt</v>
          </cell>
          <cell r="J3058">
            <v>2722.2222222222226</v>
          </cell>
          <cell r="K3058" t="str">
            <v>M3</v>
          </cell>
        </row>
        <row r="3059">
          <cell r="D3059" t="str">
            <v>Kebutuhan tenaga :</v>
          </cell>
        </row>
        <row r="3060">
          <cell r="E3060" t="str">
            <v>-</v>
          </cell>
          <cell r="F3060" t="str">
            <v>Pekerja</v>
          </cell>
          <cell r="I3060" t="str">
            <v>P</v>
          </cell>
          <cell r="J3060">
            <v>5</v>
          </cell>
          <cell r="K3060" t="str">
            <v>orang</v>
          </cell>
        </row>
        <row r="3061">
          <cell r="E3061" t="str">
            <v>-</v>
          </cell>
          <cell r="F3061" t="str">
            <v>Mandor</v>
          </cell>
          <cell r="I3061" t="str">
            <v>M</v>
          </cell>
          <cell r="J3061">
            <v>1</v>
          </cell>
          <cell r="K3061" t="str">
            <v>orang</v>
          </cell>
        </row>
        <row r="3063">
          <cell r="D3063" t="str">
            <v>Koefisien Tenaga / M3     :</v>
          </cell>
        </row>
        <row r="3064">
          <cell r="E3064" t="str">
            <v>-</v>
          </cell>
          <cell r="F3064" t="str">
            <v>Pekerja</v>
          </cell>
          <cell r="G3064" t="str">
            <v>= (Tk x P) / Qt</v>
          </cell>
          <cell r="I3064" t="str">
            <v>(L01)</v>
          </cell>
          <cell r="J3064">
            <v>1.2857142857142855E-2</v>
          </cell>
          <cell r="K3064" t="str">
            <v>Jam</v>
          </cell>
        </row>
        <row r="3065">
          <cell r="E3065" t="str">
            <v>-</v>
          </cell>
          <cell r="F3065" t="str">
            <v>Mandor</v>
          </cell>
          <cell r="G3065" t="str">
            <v>= (Tk x M) / Qt</v>
          </cell>
          <cell r="I3065" t="str">
            <v>(L03)</v>
          </cell>
          <cell r="J3065">
            <v>2.5714285714285709E-3</v>
          </cell>
          <cell r="K3065" t="str">
            <v>Jam</v>
          </cell>
        </row>
        <row r="3067">
          <cell r="B3067" t="str">
            <v>4.</v>
          </cell>
          <cell r="D3067" t="str">
            <v>HARGA DASAR SATUAN UPAH, BAHAN DAN ALAT</v>
          </cell>
        </row>
        <row r="3068">
          <cell r="D3068" t="str">
            <v>Lihat lampiran.</v>
          </cell>
        </row>
        <row r="3091">
          <cell r="B3091" t="str">
            <v xml:space="preserve"> URAIAN ANALISA HARGA SATUAN</v>
          </cell>
        </row>
        <row r="3092">
          <cell r="B3092" t="str">
            <v>ITEM PEMBAYARAN NO.</v>
          </cell>
          <cell r="E3092" t="str">
            <v>:  6.3 (5)</v>
          </cell>
        </row>
        <row r="3093">
          <cell r="B3093" t="str">
            <v>JENIS PEKERJAAN</v>
          </cell>
          <cell r="E3093" t="str">
            <v>: ASPHALT TREATED BASE (ATB)</v>
          </cell>
        </row>
        <row r="3094">
          <cell r="B3094" t="str">
            <v>SATUAN PEMBAYARAN</v>
          </cell>
          <cell r="E3094" t="str">
            <v>:  M3</v>
          </cell>
        </row>
        <row r="3096">
          <cell r="B3096" t="str">
            <v>NO.</v>
          </cell>
          <cell r="D3096" t="str">
            <v>U R A I A N</v>
          </cell>
          <cell r="I3096" t="str">
            <v>KODE</v>
          </cell>
          <cell r="J3096" t="str">
            <v>KOEF.</v>
          </cell>
          <cell r="K3096" t="str">
            <v>SATUAN</v>
          </cell>
          <cell r="L3096" t="str">
            <v>KETERANGAN</v>
          </cell>
        </row>
        <row r="3098">
          <cell r="B3098" t="str">
            <v>I.</v>
          </cell>
          <cell r="D3098" t="str">
            <v>ASUMSI</v>
          </cell>
        </row>
        <row r="3099">
          <cell r="B3099">
            <v>1</v>
          </cell>
          <cell r="D3099" t="str">
            <v>Menggunakan alat berat (cara mekanik)</v>
          </cell>
        </row>
        <row r="3100">
          <cell r="B3100">
            <v>2</v>
          </cell>
          <cell r="D3100" t="str">
            <v>Lokasi pekerjaan : sepanjang jalan</v>
          </cell>
        </row>
        <row r="3101">
          <cell r="B3101">
            <v>3</v>
          </cell>
          <cell r="D3101" t="str">
            <v>Kondisi existing jalan : sedang</v>
          </cell>
        </row>
        <row r="3102">
          <cell r="B3102">
            <v>4</v>
          </cell>
          <cell r="D3102" t="str">
            <v>Jarak rata-rata Base Camp ke lokasi pekerjaan</v>
          </cell>
          <cell r="I3102" t="str">
            <v>L</v>
          </cell>
          <cell r="J3102">
            <v>30</v>
          </cell>
          <cell r="K3102" t="str">
            <v>KM</v>
          </cell>
        </row>
        <row r="3103">
          <cell r="B3103">
            <v>5</v>
          </cell>
          <cell r="D3103" t="str">
            <v>Tebal Lapis (ATB) padat</v>
          </cell>
          <cell r="I3103" t="str">
            <v>t</v>
          </cell>
          <cell r="J3103">
            <v>0.04</v>
          </cell>
          <cell r="K3103" t="str">
            <v>M</v>
          </cell>
        </row>
        <row r="3104">
          <cell r="B3104">
            <v>6</v>
          </cell>
          <cell r="D3104" t="str">
            <v>Jam kerja efektif per-hari</v>
          </cell>
          <cell r="I3104" t="str">
            <v>Tk</v>
          </cell>
          <cell r="J3104">
            <v>7</v>
          </cell>
          <cell r="K3104" t="str">
            <v>Jam</v>
          </cell>
        </row>
        <row r="3105">
          <cell r="B3105">
            <v>7</v>
          </cell>
          <cell r="D3105" t="str">
            <v>Faktor kehilanganmaterial :</v>
          </cell>
          <cell r="G3105" t="str">
            <v>- Agregat</v>
          </cell>
          <cell r="I3105" t="str">
            <v>Fh1</v>
          </cell>
          <cell r="J3105">
            <v>1.1000000000000001</v>
          </cell>
          <cell r="K3105" t="str">
            <v>-</v>
          </cell>
        </row>
        <row r="3106">
          <cell r="B3106" t="str">
            <v xml:space="preserve"> </v>
          </cell>
          <cell r="G3106" t="str">
            <v>- Aspal</v>
          </cell>
          <cell r="I3106" t="str">
            <v>Fh2</v>
          </cell>
          <cell r="J3106">
            <v>1.05</v>
          </cell>
          <cell r="K3106" t="str">
            <v>-</v>
          </cell>
        </row>
        <row r="3107">
          <cell r="B3107">
            <v>8</v>
          </cell>
          <cell r="D3107" t="str">
            <v>Komposisi campuran ATB (spesifikasi)  :</v>
          </cell>
        </row>
        <row r="3108">
          <cell r="D3108" t="str">
            <v xml:space="preserve">- Coarse Agregat  </v>
          </cell>
          <cell r="F3108" t="str">
            <v>40 - 60 %</v>
          </cell>
          <cell r="I3108" t="str">
            <v>CA</v>
          </cell>
          <cell r="J3108">
            <v>50</v>
          </cell>
          <cell r="K3108" t="str">
            <v>%</v>
          </cell>
        </row>
        <row r="3109">
          <cell r="D3109" t="str">
            <v>- Fine Agregat</v>
          </cell>
          <cell r="F3109" t="str">
            <v>26 - 49,5 %</v>
          </cell>
          <cell r="I3109" t="str">
            <v>FA</v>
          </cell>
          <cell r="J3109">
            <v>37.75</v>
          </cell>
          <cell r="K3109" t="str">
            <v>%</v>
          </cell>
        </row>
        <row r="3110">
          <cell r="D3110" t="str">
            <v>- Fraksi Filler</v>
          </cell>
          <cell r="F3110" t="str">
            <v>4,5 - 7,5 %</v>
          </cell>
          <cell r="I3110" t="str">
            <v>FF</v>
          </cell>
          <cell r="J3110">
            <v>5.75</v>
          </cell>
          <cell r="K3110" t="str">
            <v>%</v>
          </cell>
        </row>
        <row r="3111">
          <cell r="D3111" t="str">
            <v>- Asphalt</v>
          </cell>
          <cell r="F3111" t="str">
            <v>minimum 5 %</v>
          </cell>
          <cell r="I3111" t="str">
            <v>As</v>
          </cell>
          <cell r="J3111">
            <v>6.5</v>
          </cell>
          <cell r="K3111" t="str">
            <v>%</v>
          </cell>
        </row>
        <row r="3112">
          <cell r="B3112">
            <v>9</v>
          </cell>
          <cell r="D3112" t="str">
            <v>Berat jenis bahan  :</v>
          </cell>
        </row>
        <row r="3113">
          <cell r="D3113" t="str">
            <v>- ATB</v>
          </cell>
          <cell r="I3113" t="str">
            <v>D1</v>
          </cell>
          <cell r="J3113">
            <v>2.2999999999999998</v>
          </cell>
          <cell r="K3113" t="str">
            <v>ton / M3</v>
          </cell>
        </row>
        <row r="3114">
          <cell r="D3114" t="str">
            <v>- Coarse Agregat &amp; Fine Agregat</v>
          </cell>
          <cell r="I3114" t="str">
            <v>D2</v>
          </cell>
          <cell r="J3114">
            <v>1.8</v>
          </cell>
          <cell r="K3114" t="str">
            <v>ton / M3</v>
          </cell>
        </row>
        <row r="3115">
          <cell r="D3115" t="str">
            <v>- Fraksi Filler</v>
          </cell>
          <cell r="I3115" t="str">
            <v>D3</v>
          </cell>
          <cell r="J3115">
            <v>2</v>
          </cell>
          <cell r="K3115" t="str">
            <v>ton / M3</v>
          </cell>
        </row>
        <row r="3116">
          <cell r="D3116" t="str">
            <v>- Asphalt</v>
          </cell>
          <cell r="I3116" t="str">
            <v>D4</v>
          </cell>
          <cell r="J3116">
            <v>1.03</v>
          </cell>
          <cell r="K3116" t="str">
            <v>ton / M3</v>
          </cell>
        </row>
        <row r="3118">
          <cell r="B3118" t="str">
            <v>II.</v>
          </cell>
          <cell r="D3118" t="str">
            <v>METHODE PELAKSANAAN</v>
          </cell>
        </row>
        <row r="3119">
          <cell r="B3119">
            <v>1</v>
          </cell>
          <cell r="D3119" t="str">
            <v xml:space="preserve">Wheel Loader memuat Agregat dan Asphalt ke dalam </v>
          </cell>
        </row>
        <row r="3120">
          <cell r="B3120" t="str">
            <v xml:space="preserve"> </v>
          </cell>
          <cell r="D3120" t="str">
            <v>Cold Bin AMP</v>
          </cell>
        </row>
        <row r="3121">
          <cell r="B3121">
            <v>2</v>
          </cell>
          <cell r="D3121" t="str">
            <v>Agregat dan aspal dicampur dan dipanaskan</v>
          </cell>
        </row>
        <row r="3122">
          <cell r="D3122" t="str">
            <v>dengan AMP untuk dimuat langsung ke dalam</v>
          </cell>
        </row>
        <row r="3123">
          <cell r="B3123" t="str">
            <v xml:space="preserve"> </v>
          </cell>
          <cell r="D3123" t="str">
            <v>Dump Truck dan diangkut ke lokasi pekerjaan</v>
          </cell>
        </row>
        <row r="3124">
          <cell r="B3124">
            <v>3</v>
          </cell>
          <cell r="D3124" t="str">
            <v>Campuran panas ATB dihampar dengan Finisher</v>
          </cell>
        </row>
        <row r="3125">
          <cell r="D3125" t="str">
            <v>dan dipadatkan dengan Tandem &amp; Pneumatic</v>
          </cell>
        </row>
        <row r="3126">
          <cell r="B3126" t="str">
            <v xml:space="preserve"> </v>
          </cell>
          <cell r="D3126" t="str">
            <v>Tire Roller</v>
          </cell>
        </row>
        <row r="3127">
          <cell r="B3127">
            <v>4</v>
          </cell>
          <cell r="D3127" t="str">
            <v>Selama pemadatan, sekelompok  pekerja akan</v>
          </cell>
        </row>
        <row r="3128">
          <cell r="B3128" t="str">
            <v xml:space="preserve"> </v>
          </cell>
          <cell r="D3128" t="str">
            <v>merapikan tepi hamparaan dengan menggunakan</v>
          </cell>
        </row>
        <row r="3129">
          <cell r="B3129" t="str">
            <v xml:space="preserve"> </v>
          </cell>
          <cell r="D3129" t="str">
            <v>Alat Bantu</v>
          </cell>
        </row>
        <row r="3131">
          <cell r="B3131" t="str">
            <v>III.</v>
          </cell>
          <cell r="D3131" t="str">
            <v>PEMAKAIAN BAHAN, ALAT DAN TENAGA</v>
          </cell>
        </row>
        <row r="3133">
          <cell r="B3133" t="str">
            <v xml:space="preserve">   1.</v>
          </cell>
          <cell r="D3133" t="str">
            <v>BAHAN</v>
          </cell>
        </row>
        <row r="3134">
          <cell r="B3134" t="str">
            <v>1.a.</v>
          </cell>
          <cell r="D3134" t="str">
            <v>Agregat Kasar</v>
          </cell>
          <cell r="F3134" t="str">
            <v>= (CA x (D1 x 1 M3) x Fh1) : D2</v>
          </cell>
          <cell r="I3134" t="str">
            <v>(M03)</v>
          </cell>
          <cell r="J3134">
            <v>0.70277777777777772</v>
          </cell>
          <cell r="K3134" t="str">
            <v>M3</v>
          </cell>
        </row>
        <row r="3135">
          <cell r="B3135" t="str">
            <v>1.b.</v>
          </cell>
          <cell r="D3135" t="str">
            <v>Agregat Halus</v>
          </cell>
          <cell r="F3135" t="str">
            <v>= (FA x (D1 x 1 M3) x Fh1) : D2</v>
          </cell>
          <cell r="I3135" t="str">
            <v>(M04)</v>
          </cell>
          <cell r="J3135">
            <v>0.53059722222222216</v>
          </cell>
          <cell r="K3135" t="str">
            <v>M3</v>
          </cell>
        </row>
        <row r="3136">
          <cell r="B3136" t="str">
            <v>1.c.</v>
          </cell>
          <cell r="D3136" t="str">
            <v>Filler</v>
          </cell>
          <cell r="F3136" t="str">
            <v>= (FF x (D1 x 1 M3) x Fh1) x 1000</v>
          </cell>
          <cell r="I3136" t="str">
            <v>(M05)</v>
          </cell>
          <cell r="J3136">
            <v>145.47500000000002</v>
          </cell>
          <cell r="K3136" t="str">
            <v>Kg</v>
          </cell>
        </row>
        <row r="3137">
          <cell r="B3137" t="str">
            <v>1.d.</v>
          </cell>
          <cell r="D3137" t="str">
            <v>Pasir</v>
          </cell>
          <cell r="F3137" t="str">
            <v>= (AS x (D1 x 1 M3) x Fh2) x 1000</v>
          </cell>
          <cell r="I3137" t="str">
            <v>(M10)</v>
          </cell>
          <cell r="J3137">
            <v>156.97499999999999</v>
          </cell>
          <cell r="K3137" t="str">
            <v>Kg</v>
          </cell>
        </row>
        <row r="3139">
          <cell r="B3139" t="str">
            <v>2.</v>
          </cell>
          <cell r="D3139" t="str">
            <v>ALAT</v>
          </cell>
        </row>
        <row r="3140">
          <cell r="B3140" t="str">
            <v>2.a.</v>
          </cell>
          <cell r="D3140" t="str">
            <v>WHEEL LOADER</v>
          </cell>
          <cell r="I3140" t="str">
            <v>(E15)</v>
          </cell>
        </row>
        <row r="3141">
          <cell r="D3141" t="str">
            <v>Kapasitas bucket</v>
          </cell>
          <cell r="I3141" t="str">
            <v>V</v>
          </cell>
          <cell r="J3141">
            <v>1.5</v>
          </cell>
          <cell r="K3141" t="str">
            <v>M3</v>
          </cell>
          <cell r="L3141" t="str">
            <v xml:space="preserve"> Sedang</v>
          </cell>
        </row>
        <row r="3142">
          <cell r="D3142" t="str">
            <v>Faktor bucket</v>
          </cell>
          <cell r="I3142" t="str">
            <v>Fb</v>
          </cell>
          <cell r="J3142">
            <v>0.9</v>
          </cell>
          <cell r="K3142" t="str">
            <v>-</v>
          </cell>
          <cell r="L3142" t="str">
            <v xml:space="preserve"> Pemuatan ringan</v>
          </cell>
        </row>
        <row r="3143">
          <cell r="D3143" t="str">
            <v>Faktor efisiensi alat</v>
          </cell>
          <cell r="I3143" t="str">
            <v>Fa</v>
          </cell>
          <cell r="J3143">
            <v>0.75</v>
          </cell>
          <cell r="K3143" t="str">
            <v>-</v>
          </cell>
          <cell r="L3143" t="str">
            <v xml:space="preserve"> Baik</v>
          </cell>
        </row>
        <row r="3144">
          <cell r="D3144" t="str">
            <v>Waktu Siklus</v>
          </cell>
          <cell r="I3144" t="str">
            <v>Ts1</v>
          </cell>
        </row>
        <row r="3145">
          <cell r="D3145" t="str">
            <v>- Muat</v>
          </cell>
          <cell r="I3145" t="str">
            <v>T1</v>
          </cell>
          <cell r="J3145">
            <v>1.5</v>
          </cell>
          <cell r="K3145" t="str">
            <v>menit</v>
          </cell>
        </row>
        <row r="3146">
          <cell r="D3146" t="str">
            <v>- Lain lain</v>
          </cell>
          <cell r="I3146" t="str">
            <v>T2</v>
          </cell>
          <cell r="J3146">
            <v>0.5</v>
          </cell>
          <cell r="K3146" t="str">
            <v>menit</v>
          </cell>
        </row>
        <row r="3147">
          <cell r="I3147" t="str">
            <v>Ts1</v>
          </cell>
          <cell r="J3147">
            <v>2</v>
          </cell>
          <cell r="K3147" t="str">
            <v>menit</v>
          </cell>
        </row>
        <row r="3149">
          <cell r="D3149" t="str">
            <v xml:space="preserve">Kap. Prod./jam = </v>
          </cell>
          <cell r="F3149" t="str">
            <v>D2 x V x Fb x Fa x 60</v>
          </cell>
          <cell r="I3149" t="str">
            <v>Q1</v>
          </cell>
          <cell r="J3149">
            <v>23.771739130434785</v>
          </cell>
          <cell r="K3149" t="str">
            <v>M3</v>
          </cell>
          <cell r="L3149" t="str">
            <v xml:space="preserve"> </v>
          </cell>
        </row>
        <row r="3150">
          <cell r="F3150" t="str">
            <v>D1 x Ts1</v>
          </cell>
        </row>
        <row r="3152">
          <cell r="D3152" t="str">
            <v>Koefisien Alat / M3</v>
          </cell>
          <cell r="F3152" t="str">
            <v xml:space="preserve"> = 1 : Q1</v>
          </cell>
          <cell r="I3152" t="str">
            <v>(E15)</v>
          </cell>
          <cell r="J3152">
            <v>4.2066758116140829E-2</v>
          </cell>
          <cell r="K3152" t="str">
            <v>Jam</v>
          </cell>
        </row>
        <row r="3154">
          <cell r="B3154" t="str">
            <v>2.b.</v>
          </cell>
          <cell r="D3154" t="str">
            <v>ASPHALT MIXING PLANT</v>
          </cell>
          <cell r="I3154" t="str">
            <v>(E01)</v>
          </cell>
        </row>
        <row r="3155">
          <cell r="D3155" t="str">
            <v>Kapasitas produksi</v>
          </cell>
          <cell r="I3155" t="str">
            <v>V</v>
          </cell>
          <cell r="J3155">
            <v>50</v>
          </cell>
          <cell r="K3155" t="str">
            <v>ton / Jam</v>
          </cell>
        </row>
        <row r="3156">
          <cell r="D3156" t="str">
            <v>Faktor Efisiensi alat</v>
          </cell>
          <cell r="I3156" t="str">
            <v>Fa</v>
          </cell>
          <cell r="J3156">
            <v>0.7</v>
          </cell>
          <cell r="K3156" t="str">
            <v>-</v>
          </cell>
          <cell r="L3156" t="str">
            <v xml:space="preserve"> Normal</v>
          </cell>
        </row>
        <row r="3158">
          <cell r="D3158" t="str">
            <v>Kap.Prod. / jam =</v>
          </cell>
          <cell r="F3158" t="str">
            <v>V x Fa</v>
          </cell>
          <cell r="I3158" t="str">
            <v>Q2</v>
          </cell>
          <cell r="J3158">
            <v>15.217391304347828</v>
          </cell>
          <cell r="K3158" t="str">
            <v>M3</v>
          </cell>
        </row>
        <row r="3159">
          <cell r="F3159" t="str">
            <v xml:space="preserve">D1 </v>
          </cell>
        </row>
        <row r="3161">
          <cell r="D3161" t="str">
            <v>Koefisien Alat / M3</v>
          </cell>
          <cell r="F3161" t="str">
            <v xml:space="preserve"> = 1 : Q2</v>
          </cell>
          <cell r="I3161" t="str">
            <v>(E01)</v>
          </cell>
          <cell r="J3161">
            <v>6.5714285714285711E-2</v>
          </cell>
          <cell r="K3161" t="str">
            <v>Jam</v>
          </cell>
        </row>
        <row r="3163">
          <cell r="L3163" t="str">
            <v>Bersambung</v>
          </cell>
        </row>
        <row r="3164">
          <cell r="B3164" t="str">
            <v xml:space="preserve"> URAIAN ANALISA HARGA SATUAN</v>
          </cell>
        </row>
        <row r="3165">
          <cell r="B3165" t="str">
            <v>ITEM PEMBAYARAN NO.</v>
          </cell>
          <cell r="E3165" t="str">
            <v>:  6.3 (5)</v>
          </cell>
        </row>
        <row r="3166">
          <cell r="B3166" t="str">
            <v xml:space="preserve">JENIS PEKERJAAN                                  </v>
          </cell>
          <cell r="E3166" t="str">
            <v>: ASPHALT TREATED BASE (ATB)</v>
          </cell>
        </row>
        <row r="3167">
          <cell r="B3167" t="str">
            <v>SATUAN PEMBAYARAN</v>
          </cell>
          <cell r="E3167" t="str">
            <v>:  M3</v>
          </cell>
        </row>
        <row r="3169">
          <cell r="B3169" t="str">
            <v>NO.</v>
          </cell>
          <cell r="D3169" t="str">
            <v>U R A I A N</v>
          </cell>
          <cell r="I3169" t="str">
            <v>KODE</v>
          </cell>
          <cell r="J3169" t="str">
            <v>KOEF.</v>
          </cell>
          <cell r="K3169" t="str">
            <v>SATUAN</v>
          </cell>
          <cell r="L3169" t="str">
            <v>KETERANGAN</v>
          </cell>
        </row>
        <row r="3171">
          <cell r="B3171" t="str">
            <v>2.c.</v>
          </cell>
          <cell r="D3171" t="str">
            <v>GENERATOR SET</v>
          </cell>
          <cell r="I3171" t="str">
            <v>(E12)</v>
          </cell>
        </row>
        <row r="3172">
          <cell r="D3172" t="str">
            <v>Kap.Prod. / Jam = SAMA DENGAN AMP</v>
          </cell>
          <cell r="I3172" t="str">
            <v>Q3</v>
          </cell>
          <cell r="J3172">
            <v>15.217391304347828</v>
          </cell>
          <cell r="K3172" t="str">
            <v>M2</v>
          </cell>
        </row>
        <row r="3173">
          <cell r="D3173" t="str">
            <v>Koefisien Alat / M3</v>
          </cell>
          <cell r="F3173" t="str">
            <v xml:space="preserve"> = 1 : Q3</v>
          </cell>
          <cell r="I3173" t="str">
            <v>(E12)</v>
          </cell>
          <cell r="J3173">
            <v>6.5714285714285711E-2</v>
          </cell>
          <cell r="K3173" t="str">
            <v>Jam</v>
          </cell>
        </row>
        <row r="3175">
          <cell r="B3175" t="str">
            <v>2.d.</v>
          </cell>
          <cell r="D3175" t="str">
            <v>DUMP TRUCK</v>
          </cell>
          <cell r="I3175" t="str">
            <v>(E09)</v>
          </cell>
        </row>
        <row r="3176">
          <cell r="D3176" t="str">
            <v>Kapasitas bak</v>
          </cell>
          <cell r="I3176" t="str">
            <v>V</v>
          </cell>
          <cell r="J3176">
            <v>8</v>
          </cell>
          <cell r="K3176" t="str">
            <v>ton</v>
          </cell>
          <cell r="L3176" t="str">
            <v xml:space="preserve"> Sedang</v>
          </cell>
        </row>
        <row r="3177">
          <cell r="D3177" t="str">
            <v>Faktor Efisiensi alat</v>
          </cell>
          <cell r="I3177" t="str">
            <v>Fa</v>
          </cell>
          <cell r="J3177">
            <v>0.75</v>
          </cell>
          <cell r="K3177" t="str">
            <v>-</v>
          </cell>
          <cell r="L3177" t="str">
            <v xml:space="preserve"> Baik</v>
          </cell>
        </row>
        <row r="3178">
          <cell r="D3178" t="str">
            <v>Kecepatan rata-rata bermuatan</v>
          </cell>
          <cell r="I3178" t="str">
            <v>v1</v>
          </cell>
          <cell r="J3178">
            <v>45</v>
          </cell>
          <cell r="K3178" t="str">
            <v>Km / Jam</v>
          </cell>
          <cell r="L3178" t="str">
            <v xml:space="preserve"> Max aman</v>
          </cell>
        </row>
        <row r="3179">
          <cell r="D3179" t="str">
            <v>Kecepatan rata-rata kosong</v>
          </cell>
          <cell r="I3179" t="str">
            <v>v2</v>
          </cell>
          <cell r="J3179">
            <v>60</v>
          </cell>
          <cell r="K3179" t="str">
            <v>Km / Jam</v>
          </cell>
          <cell r="L3179" t="str">
            <v xml:space="preserve"> Max.aman</v>
          </cell>
        </row>
        <row r="3180">
          <cell r="D3180" t="str">
            <v>Kapasitas AMP / batch</v>
          </cell>
          <cell r="I3180" t="str">
            <v>Q2b</v>
          </cell>
          <cell r="J3180">
            <v>0.5</v>
          </cell>
          <cell r="K3180" t="str">
            <v>ton</v>
          </cell>
        </row>
        <row r="3181">
          <cell r="D3181" t="str">
            <v>Waktu menyiapkan 1 batch ATB</v>
          </cell>
          <cell r="I3181" t="str">
            <v>Tb</v>
          </cell>
          <cell r="J3181">
            <v>1</v>
          </cell>
          <cell r="K3181" t="str">
            <v>menit</v>
          </cell>
        </row>
        <row r="3182">
          <cell r="D3182" t="str">
            <v>Waktu Siklus</v>
          </cell>
          <cell r="I3182" t="str">
            <v>Ts2</v>
          </cell>
        </row>
        <row r="3183">
          <cell r="D3183" t="str">
            <v xml:space="preserve">- Mengisi Bak </v>
          </cell>
          <cell r="F3183" t="str">
            <v>= (V : Q2b) x Tb</v>
          </cell>
          <cell r="I3183" t="str">
            <v>T1</v>
          </cell>
          <cell r="J3183">
            <v>16</v>
          </cell>
          <cell r="K3183" t="str">
            <v>menit</v>
          </cell>
        </row>
        <row r="3184">
          <cell r="D3184" t="str">
            <v>- Angkut</v>
          </cell>
          <cell r="F3184" t="str">
            <v>= (L : v1) x 60 menit</v>
          </cell>
          <cell r="I3184" t="str">
            <v>T2</v>
          </cell>
          <cell r="J3184">
            <v>40</v>
          </cell>
          <cell r="K3184" t="str">
            <v>menit</v>
          </cell>
        </row>
        <row r="3185">
          <cell r="D3185" t="str">
            <v>- Tunggu + dump + Putar</v>
          </cell>
          <cell r="I3185" t="str">
            <v>T3</v>
          </cell>
          <cell r="J3185">
            <v>15</v>
          </cell>
          <cell r="K3185" t="str">
            <v>menit</v>
          </cell>
        </row>
        <row r="3186">
          <cell r="D3186" t="str">
            <v>- Kembali</v>
          </cell>
          <cell r="F3186" t="str">
            <v>= (L : v2) x 60 menit</v>
          </cell>
          <cell r="I3186" t="str">
            <v>T4</v>
          </cell>
          <cell r="J3186">
            <v>30</v>
          </cell>
          <cell r="K3186" t="str">
            <v>menit</v>
          </cell>
        </row>
        <row r="3187">
          <cell r="I3187" t="str">
            <v>Ts2</v>
          </cell>
          <cell r="J3187">
            <v>101</v>
          </cell>
          <cell r="K3187" t="str">
            <v>menit</v>
          </cell>
        </row>
        <row r="3189">
          <cell r="D3189" t="str">
            <v>Kap.Prod. / jam =</v>
          </cell>
          <cell r="F3189" t="str">
            <v>V x Fa x 60</v>
          </cell>
          <cell r="I3189" t="str">
            <v>Q4</v>
          </cell>
          <cell r="J3189">
            <v>1.5497201894102455</v>
          </cell>
          <cell r="K3189" t="str">
            <v>M3</v>
          </cell>
        </row>
        <row r="3190">
          <cell r="F3190" t="str">
            <v>D1 x Ts2</v>
          </cell>
        </row>
        <row r="3192">
          <cell r="D3192" t="str">
            <v>Koefisien Alat / M3</v>
          </cell>
          <cell r="F3192" t="str">
            <v xml:space="preserve"> = 1 : Q4</v>
          </cell>
          <cell r="I3192" t="str">
            <v>(E09)</v>
          </cell>
          <cell r="J3192">
            <v>0.64527777777777773</v>
          </cell>
          <cell r="K3192" t="str">
            <v>Jam</v>
          </cell>
        </row>
        <row r="3194">
          <cell r="B3194" t="str">
            <v>2.e.</v>
          </cell>
          <cell r="D3194" t="str">
            <v>ASPHALT FINISHER</v>
          </cell>
          <cell r="F3194" t="str">
            <v xml:space="preserve"> </v>
          </cell>
          <cell r="I3194" t="str">
            <v>(E02)</v>
          </cell>
        </row>
        <row r="3195">
          <cell r="D3195" t="str">
            <v>Kapasitas produksi</v>
          </cell>
          <cell r="I3195" t="str">
            <v>V</v>
          </cell>
          <cell r="J3195">
            <v>40</v>
          </cell>
          <cell r="K3195" t="str">
            <v>ton / Jam</v>
          </cell>
        </row>
        <row r="3196">
          <cell r="D3196" t="str">
            <v>Faktor efisiensi alat</v>
          </cell>
          <cell r="I3196" t="str">
            <v>Fa</v>
          </cell>
          <cell r="J3196">
            <v>0.75</v>
          </cell>
          <cell r="K3196" t="str">
            <v>-</v>
          </cell>
        </row>
        <row r="3198">
          <cell r="D3198" t="str">
            <v>Kap.Prod. / jam =</v>
          </cell>
          <cell r="F3198" t="str">
            <v xml:space="preserve">V x Fa </v>
          </cell>
          <cell r="I3198" t="str">
            <v>Q5</v>
          </cell>
          <cell r="J3198">
            <v>13.043478260869566</v>
          </cell>
          <cell r="K3198" t="str">
            <v>M3</v>
          </cell>
        </row>
        <row r="3199">
          <cell r="F3199" t="str">
            <v xml:space="preserve">D1  </v>
          </cell>
        </row>
        <row r="3200">
          <cell r="D3200" t="str">
            <v>Koefisien Alat / M3</v>
          </cell>
          <cell r="F3200" t="str">
            <v xml:space="preserve"> = 1 : Q5</v>
          </cell>
          <cell r="I3200" t="str">
            <v>(E02)</v>
          </cell>
          <cell r="J3200">
            <v>7.6666666666666661E-2</v>
          </cell>
          <cell r="K3200" t="str">
            <v>Jam</v>
          </cell>
          <cell r="L3200" t="str">
            <v xml:space="preserve"> </v>
          </cell>
        </row>
        <row r="3202">
          <cell r="B3202" t="str">
            <v>2.f.</v>
          </cell>
          <cell r="D3202" t="str">
            <v>TANDEM ROLLER</v>
          </cell>
          <cell r="I3202" t="str">
            <v>(E17)</v>
          </cell>
        </row>
        <row r="3203">
          <cell r="B3203" t="str">
            <v xml:space="preserve"> </v>
          </cell>
          <cell r="D3203" t="str">
            <v>Kecepatan rata-rata alat</v>
          </cell>
          <cell r="I3203" t="str">
            <v>v</v>
          </cell>
          <cell r="J3203">
            <v>5</v>
          </cell>
          <cell r="K3203" t="str">
            <v>Km / Jam</v>
          </cell>
        </row>
        <row r="3204">
          <cell r="D3204" t="str">
            <v>Lebar efektif pemadatan</v>
          </cell>
          <cell r="I3204" t="str">
            <v>b</v>
          </cell>
          <cell r="J3204">
            <v>1.5</v>
          </cell>
          <cell r="K3204" t="str">
            <v>M</v>
          </cell>
        </row>
        <row r="3205">
          <cell r="D3205" t="str">
            <v>Jumlah lintasan</v>
          </cell>
          <cell r="I3205" t="str">
            <v>n</v>
          </cell>
          <cell r="J3205">
            <v>6</v>
          </cell>
          <cell r="K3205" t="str">
            <v>lintasan</v>
          </cell>
        </row>
        <row r="3206">
          <cell r="D3206" t="str">
            <v>Faktor Efisiensi alat</v>
          </cell>
          <cell r="I3206" t="str">
            <v>Fa</v>
          </cell>
          <cell r="J3206">
            <v>0.75</v>
          </cell>
          <cell r="K3206" t="str">
            <v>-</v>
          </cell>
        </row>
        <row r="3208">
          <cell r="C3208" t="str">
            <v xml:space="preserve"> </v>
          </cell>
          <cell r="D3208" t="str">
            <v xml:space="preserve">Kap. Prod./jam = </v>
          </cell>
          <cell r="F3208" t="str">
            <v>(v x 1000) x b x t x Fa</v>
          </cell>
          <cell r="I3208" t="str">
            <v>Q6</v>
          </cell>
          <cell r="J3208">
            <v>37.5</v>
          </cell>
          <cell r="K3208" t="str">
            <v>M3</v>
          </cell>
        </row>
        <row r="3209">
          <cell r="F3209" t="str">
            <v>n</v>
          </cell>
        </row>
        <row r="3210">
          <cell r="D3210" t="str">
            <v>Koefisien Alat / M3</v>
          </cell>
          <cell r="F3210" t="str">
            <v xml:space="preserve"> = 1 : Q6</v>
          </cell>
          <cell r="I3210" t="str">
            <v>(E17)</v>
          </cell>
          <cell r="J3210">
            <v>2.6666666666666668E-2</v>
          </cell>
          <cell r="K3210" t="str">
            <v>Jam</v>
          </cell>
        </row>
        <row r="3211">
          <cell r="D3211" t="str">
            <v xml:space="preserve"> </v>
          </cell>
        </row>
        <row r="3212">
          <cell r="B3212" t="str">
            <v>2.g.</v>
          </cell>
          <cell r="D3212" t="str">
            <v>PNEUMATIC TYRE ROLLER</v>
          </cell>
          <cell r="I3212" t="str">
            <v>(E18)</v>
          </cell>
        </row>
        <row r="3213">
          <cell r="D3213" t="str">
            <v>Kecepatan rata-rata</v>
          </cell>
          <cell r="I3213" t="str">
            <v>v</v>
          </cell>
          <cell r="J3213">
            <v>5</v>
          </cell>
          <cell r="K3213" t="str">
            <v>KM / Jam</v>
          </cell>
        </row>
        <row r="3214">
          <cell r="D3214" t="str">
            <v>Lebar efektif pemadatan</v>
          </cell>
          <cell r="I3214" t="str">
            <v>b</v>
          </cell>
          <cell r="J3214">
            <v>1.5</v>
          </cell>
          <cell r="K3214" t="str">
            <v>M</v>
          </cell>
        </row>
        <row r="3215">
          <cell r="D3215" t="str">
            <v>Jumlah lintasan</v>
          </cell>
          <cell r="I3215" t="str">
            <v>n</v>
          </cell>
          <cell r="J3215">
            <v>8</v>
          </cell>
          <cell r="K3215" t="str">
            <v>lintasan</v>
          </cell>
        </row>
        <row r="3216">
          <cell r="D3216" t="str">
            <v>Faktor Efisiensi alat</v>
          </cell>
          <cell r="I3216" t="str">
            <v>Fa</v>
          </cell>
          <cell r="J3216">
            <v>0.75</v>
          </cell>
          <cell r="K3216" t="str">
            <v>-</v>
          </cell>
          <cell r="L3216" t="str">
            <v xml:space="preserve"> Baik</v>
          </cell>
        </row>
        <row r="3218">
          <cell r="D3218" t="str">
            <v>Kap.Prod. / jam =</v>
          </cell>
          <cell r="F3218" t="str">
            <v>(v x 1000) x b x t x Fa</v>
          </cell>
          <cell r="I3218" t="str">
            <v>Q7</v>
          </cell>
          <cell r="J3218">
            <v>28.125</v>
          </cell>
          <cell r="K3218" t="str">
            <v>M3</v>
          </cell>
        </row>
        <row r="3219">
          <cell r="F3219" t="str">
            <v>n</v>
          </cell>
        </row>
        <row r="3221">
          <cell r="D3221" t="str">
            <v>Koefisien Alat / M3</v>
          </cell>
          <cell r="F3221" t="str">
            <v xml:space="preserve"> = 1 : Q7</v>
          </cell>
          <cell r="I3221" t="str">
            <v>(E18)</v>
          </cell>
          <cell r="J3221">
            <v>3.5555555555555556E-2</v>
          </cell>
          <cell r="K3221" t="str">
            <v>Jam</v>
          </cell>
        </row>
        <row r="3223">
          <cell r="B3223" t="str">
            <v>2.h.</v>
          </cell>
          <cell r="D3223" t="str">
            <v>ALAT BANTU</v>
          </cell>
        </row>
        <row r="3224">
          <cell r="D3224" t="str">
            <v>diperlukan :</v>
          </cell>
          <cell r="L3224" t="str">
            <v xml:space="preserve"> Lump Sum</v>
          </cell>
        </row>
        <row r="3225">
          <cell r="D3225" t="str">
            <v>- Kereta dorong   = 2 buah</v>
          </cell>
        </row>
        <row r="3226">
          <cell r="D3226" t="str">
            <v>- Sekop                = 3 buah</v>
          </cell>
        </row>
        <row r="3227">
          <cell r="D3227" t="str">
            <v>- Garpu                = 2 buah</v>
          </cell>
        </row>
        <row r="3228">
          <cell r="D3228" t="str">
            <v>- Tongkat Kontrol ketebalan hanparan</v>
          </cell>
        </row>
        <row r="3230">
          <cell r="B3230" t="str">
            <v xml:space="preserve">   3.</v>
          </cell>
          <cell r="D3230" t="str">
            <v>TENAGA</v>
          </cell>
        </row>
        <row r="3231">
          <cell r="D3231" t="str">
            <v>Produksi menentukan : ASPHALT MIXING PLANT (AMP)</v>
          </cell>
          <cell r="I3231" t="str">
            <v>Q2</v>
          </cell>
          <cell r="J3231">
            <v>15.217391304347828</v>
          </cell>
          <cell r="K3231" t="str">
            <v>M3/Jam</v>
          </cell>
        </row>
        <row r="3232">
          <cell r="D3232" t="str">
            <v>Produksi ATB / hari  =  Tk x Q2</v>
          </cell>
          <cell r="I3232" t="str">
            <v>Qt</v>
          </cell>
          <cell r="J3232">
            <v>106.5217391304348</v>
          </cell>
          <cell r="K3232" t="str">
            <v>M3</v>
          </cell>
        </row>
        <row r="3233">
          <cell r="D3233" t="str">
            <v>Kebutuhan tenaga :</v>
          </cell>
        </row>
        <row r="3234">
          <cell r="E3234" t="str">
            <v>-</v>
          </cell>
          <cell r="F3234" t="str">
            <v>Pekerja</v>
          </cell>
          <cell r="I3234" t="str">
            <v>P</v>
          </cell>
          <cell r="J3234">
            <v>5</v>
          </cell>
          <cell r="K3234" t="str">
            <v>orang</v>
          </cell>
        </row>
        <row r="3235">
          <cell r="E3235" t="str">
            <v>-</v>
          </cell>
          <cell r="F3235" t="str">
            <v>Mandor</v>
          </cell>
          <cell r="I3235" t="str">
            <v>M</v>
          </cell>
          <cell r="J3235">
            <v>1</v>
          </cell>
          <cell r="K3235" t="str">
            <v>orang</v>
          </cell>
        </row>
        <row r="3237">
          <cell r="D3237" t="str">
            <v>Koefisien Tenaga / M3     :</v>
          </cell>
        </row>
        <row r="3238">
          <cell r="E3238" t="str">
            <v>-</v>
          </cell>
          <cell r="F3238" t="str">
            <v>Pekerja</v>
          </cell>
          <cell r="G3238" t="str">
            <v>= (Tk x P) / Qt</v>
          </cell>
          <cell r="I3238" t="str">
            <v>(L01)</v>
          </cell>
          <cell r="J3238">
            <v>0.32857142857142851</v>
          </cell>
          <cell r="K3238" t="str">
            <v>Jam</v>
          </cell>
        </row>
        <row r="3239">
          <cell r="E3239" t="str">
            <v>-</v>
          </cell>
          <cell r="F3239" t="str">
            <v>Mandor</v>
          </cell>
          <cell r="G3239" t="str">
            <v>= (Tk x M) / Qt</v>
          </cell>
          <cell r="I3239" t="str">
            <v>(L03)</v>
          </cell>
          <cell r="J3239">
            <v>6.5714285714285711E-2</v>
          </cell>
          <cell r="K3239" t="str">
            <v>Jam</v>
          </cell>
        </row>
        <row r="3241">
          <cell r="B3241" t="str">
            <v>4.</v>
          </cell>
          <cell r="D3241" t="str">
            <v>HARGA DASAR SATUAN UPAH, BAHAN DAN ALAT</v>
          </cell>
        </row>
        <row r="3242">
          <cell r="D3242" t="str">
            <v>Lihat lampiran.</v>
          </cell>
        </row>
        <row r="3245">
          <cell r="B3245" t="str">
            <v xml:space="preserve"> URAIAN ANALISA HARGA SATUAN</v>
          </cell>
        </row>
        <row r="3246">
          <cell r="B3246" t="str">
            <v>ITEM PEMBAYARAN NO.</v>
          </cell>
          <cell r="E3246" t="str">
            <v>:  6.3 (5)a.</v>
          </cell>
        </row>
        <row r="3247">
          <cell r="B3247" t="str">
            <v>JENIS PEKERJAAN</v>
          </cell>
          <cell r="E3247" t="str">
            <v>: ASPHALT TREATED BASE LEV. (ATBL)</v>
          </cell>
        </row>
        <row r="3248">
          <cell r="B3248" t="str">
            <v>SATUAN PEMBAYARAN</v>
          </cell>
          <cell r="E3248" t="str">
            <v>: TON</v>
          </cell>
        </row>
        <row r="3250">
          <cell r="B3250" t="str">
            <v>NO.</v>
          </cell>
          <cell r="D3250" t="str">
            <v>U R A I A N</v>
          </cell>
          <cell r="I3250" t="str">
            <v>KODE</v>
          </cell>
          <cell r="J3250" t="str">
            <v>KOEF.</v>
          </cell>
          <cell r="K3250" t="str">
            <v>SATUAN</v>
          </cell>
          <cell r="L3250" t="str">
            <v>KETERANGAN</v>
          </cell>
        </row>
        <row r="3252">
          <cell r="B3252" t="str">
            <v>I.</v>
          </cell>
          <cell r="D3252" t="str">
            <v>ASUMSI</v>
          </cell>
        </row>
        <row r="3253">
          <cell r="B3253">
            <v>1</v>
          </cell>
          <cell r="D3253" t="str">
            <v>Menggunakan alat berat (cara mekanik)</v>
          </cell>
        </row>
        <row r="3254">
          <cell r="B3254">
            <v>2</v>
          </cell>
          <cell r="D3254" t="str">
            <v>Lokasi pekerjaan : sepanjang jalan</v>
          </cell>
        </row>
        <row r="3255">
          <cell r="B3255">
            <v>3</v>
          </cell>
          <cell r="D3255" t="str">
            <v>Kondisi existing jalan : sedang</v>
          </cell>
        </row>
        <row r="3256">
          <cell r="B3256">
            <v>4</v>
          </cell>
          <cell r="D3256" t="str">
            <v>Jarak rata-rata Base Camp ke lokasi pekerjaan</v>
          </cell>
          <cell r="I3256" t="str">
            <v>L</v>
          </cell>
          <cell r="J3256">
            <v>30</v>
          </cell>
          <cell r="K3256" t="str">
            <v>KM</v>
          </cell>
        </row>
        <row r="3257">
          <cell r="B3257">
            <v>5</v>
          </cell>
          <cell r="D3257" t="str">
            <v>Tebal Lapis (ATB) padat</v>
          </cell>
          <cell r="I3257" t="str">
            <v>t</v>
          </cell>
          <cell r="J3257">
            <v>0.03</v>
          </cell>
          <cell r="K3257" t="str">
            <v>M</v>
          </cell>
        </row>
        <row r="3258">
          <cell r="B3258">
            <v>6</v>
          </cell>
          <cell r="D3258" t="str">
            <v>Jam kerja efektif per-hari</v>
          </cell>
          <cell r="I3258" t="str">
            <v>Tk</v>
          </cell>
          <cell r="J3258">
            <v>7</v>
          </cell>
          <cell r="K3258" t="str">
            <v>Jam</v>
          </cell>
        </row>
        <row r="3259">
          <cell r="B3259">
            <v>7</v>
          </cell>
          <cell r="D3259" t="str">
            <v>Faktor kehilanganmaterial :</v>
          </cell>
          <cell r="G3259" t="str">
            <v>- Agregat</v>
          </cell>
          <cell r="I3259" t="str">
            <v>Fh1</v>
          </cell>
          <cell r="J3259">
            <v>1.1000000000000001</v>
          </cell>
          <cell r="K3259" t="str">
            <v>-</v>
          </cell>
        </row>
        <row r="3260">
          <cell r="B3260" t="str">
            <v xml:space="preserve"> </v>
          </cell>
          <cell r="G3260" t="str">
            <v>- Aspal</v>
          </cell>
          <cell r="I3260" t="str">
            <v>Fh2</v>
          </cell>
          <cell r="J3260">
            <v>1.05</v>
          </cell>
          <cell r="K3260" t="str">
            <v>-</v>
          </cell>
        </row>
        <row r="3261">
          <cell r="B3261">
            <v>8</v>
          </cell>
          <cell r="D3261" t="str">
            <v>Komposisi campuran ATB (spesifikasi)  :</v>
          </cell>
        </row>
        <row r="3262">
          <cell r="D3262" t="str">
            <v xml:space="preserve">- Coarse Agregat  </v>
          </cell>
          <cell r="F3262" t="str">
            <v>40 -60 %</v>
          </cell>
          <cell r="I3262" t="str">
            <v>CA</v>
          </cell>
          <cell r="J3262">
            <v>50</v>
          </cell>
          <cell r="K3262" t="str">
            <v>%</v>
          </cell>
        </row>
        <row r="3263">
          <cell r="D3263" t="str">
            <v>- Fine Agregat</v>
          </cell>
          <cell r="F3263" t="str">
            <v>26 - 49,5 %</v>
          </cell>
          <cell r="I3263" t="str">
            <v>FA</v>
          </cell>
          <cell r="J3263">
            <v>37.75</v>
          </cell>
          <cell r="K3263" t="str">
            <v>%</v>
          </cell>
        </row>
        <row r="3264">
          <cell r="D3264" t="str">
            <v>- Fraksi Filler</v>
          </cell>
          <cell r="F3264" t="str">
            <v>4,5 - 7,5 %</v>
          </cell>
          <cell r="I3264" t="str">
            <v>FF</v>
          </cell>
          <cell r="J3264">
            <v>5.75</v>
          </cell>
          <cell r="K3264" t="str">
            <v>%</v>
          </cell>
        </row>
        <row r="3265">
          <cell r="D3265" t="str">
            <v>- Asphalt</v>
          </cell>
          <cell r="F3265" t="str">
            <v>minimum 6,0 %</v>
          </cell>
          <cell r="I3265" t="str">
            <v>As</v>
          </cell>
          <cell r="J3265">
            <v>6.5</v>
          </cell>
          <cell r="K3265" t="str">
            <v>%</v>
          </cell>
        </row>
        <row r="3266">
          <cell r="B3266">
            <v>9</v>
          </cell>
          <cell r="D3266" t="str">
            <v>Berat jenis bahan  :</v>
          </cell>
        </row>
        <row r="3267">
          <cell r="D3267" t="str">
            <v>- ATB</v>
          </cell>
          <cell r="I3267" t="str">
            <v>D1</v>
          </cell>
          <cell r="J3267">
            <v>2.2999999999999998</v>
          </cell>
          <cell r="K3267" t="str">
            <v>ton / M3</v>
          </cell>
        </row>
        <row r="3268">
          <cell r="D3268" t="str">
            <v>- Coarse Agregat &amp; Fine Agregat</v>
          </cell>
          <cell r="I3268" t="str">
            <v>D2</v>
          </cell>
          <cell r="J3268">
            <v>1.8</v>
          </cell>
          <cell r="K3268" t="str">
            <v>ton / M3</v>
          </cell>
        </row>
        <row r="3269">
          <cell r="D3269" t="str">
            <v>- Fraksi Filler</v>
          </cell>
          <cell r="I3269" t="str">
            <v>D3</v>
          </cell>
          <cell r="J3269">
            <v>2</v>
          </cell>
          <cell r="K3269" t="str">
            <v>ton / M3</v>
          </cell>
        </row>
        <row r="3270">
          <cell r="D3270" t="str">
            <v>- Asphalt</v>
          </cell>
          <cell r="I3270" t="str">
            <v>D4</v>
          </cell>
          <cell r="J3270">
            <v>1</v>
          </cell>
          <cell r="K3270" t="str">
            <v>ton / M3</v>
          </cell>
        </row>
        <row r="3272">
          <cell r="B3272" t="str">
            <v>II.</v>
          </cell>
          <cell r="D3272" t="str">
            <v>METHODE PELAKSANAAN</v>
          </cell>
        </row>
        <row r="3273">
          <cell r="B3273">
            <v>1</v>
          </cell>
          <cell r="D3273" t="str">
            <v xml:space="preserve">Wheel Loader memuat Agregat dan Asphalt ke dalam </v>
          </cell>
        </row>
        <row r="3274">
          <cell r="B3274" t="str">
            <v xml:space="preserve"> </v>
          </cell>
          <cell r="D3274" t="str">
            <v>Cold Bin AMP</v>
          </cell>
        </row>
        <row r="3275">
          <cell r="B3275">
            <v>2</v>
          </cell>
          <cell r="D3275" t="str">
            <v>Agregat dan aspal dicampur dan dipanaskan</v>
          </cell>
        </row>
        <row r="3276">
          <cell r="D3276" t="str">
            <v>dengan AMP untuk dimuat langsung ke dalam</v>
          </cell>
        </row>
        <row r="3277">
          <cell r="B3277" t="str">
            <v xml:space="preserve"> </v>
          </cell>
          <cell r="D3277" t="str">
            <v>Dump Truck dan diangkut ke lokasi pekerjaan</v>
          </cell>
        </row>
        <row r="3278">
          <cell r="B3278">
            <v>3</v>
          </cell>
          <cell r="D3278" t="str">
            <v>Campuran panas ATBL dihampar dengan Finisher</v>
          </cell>
        </row>
        <row r="3279">
          <cell r="D3279" t="str">
            <v>dan dipadatkan dengan Tandem &amp; Pneumatic</v>
          </cell>
        </row>
        <row r="3280">
          <cell r="B3280" t="str">
            <v xml:space="preserve"> </v>
          </cell>
          <cell r="D3280" t="str">
            <v>Tire Roller</v>
          </cell>
        </row>
        <row r="3281">
          <cell r="B3281">
            <v>4</v>
          </cell>
          <cell r="D3281" t="str">
            <v>Selama pemadatan, sekelompok  pekerja akan</v>
          </cell>
        </row>
        <row r="3282">
          <cell r="B3282" t="str">
            <v xml:space="preserve"> </v>
          </cell>
          <cell r="D3282" t="str">
            <v>merapikan tepi hamparaan dengan menggunakan</v>
          </cell>
        </row>
        <row r="3283">
          <cell r="B3283" t="str">
            <v xml:space="preserve"> </v>
          </cell>
          <cell r="D3283" t="str">
            <v>Alat Bantu</v>
          </cell>
        </row>
        <row r="3285">
          <cell r="B3285" t="str">
            <v>III.</v>
          </cell>
          <cell r="D3285" t="str">
            <v>PEMAKAIAN BAHAN, ALAT DAN TENAGA</v>
          </cell>
        </row>
        <row r="3287">
          <cell r="B3287" t="str">
            <v xml:space="preserve">   1.</v>
          </cell>
          <cell r="D3287" t="str">
            <v>BAHAN</v>
          </cell>
        </row>
        <row r="3288">
          <cell r="B3288" t="str">
            <v>1.a.</v>
          </cell>
          <cell r="D3288" t="str">
            <v>Agregat Kasar</v>
          </cell>
          <cell r="F3288" t="str">
            <v>= (CA x ( 1 TON) x Fh1) : D2</v>
          </cell>
          <cell r="I3288" t="str">
            <v>(M03)</v>
          </cell>
          <cell r="J3288">
            <v>0.30555555555555558</v>
          </cell>
          <cell r="K3288" t="str">
            <v>M3</v>
          </cell>
        </row>
        <row r="3289">
          <cell r="B3289" t="str">
            <v>1.b.</v>
          </cell>
          <cell r="D3289" t="str">
            <v>Agregat Halus</v>
          </cell>
          <cell r="F3289" t="str">
            <v>= (FA x ( 1 TON) x Fh1) : D2</v>
          </cell>
          <cell r="I3289" t="str">
            <v>(M04)</v>
          </cell>
          <cell r="J3289">
            <v>0.23069444444444448</v>
          </cell>
          <cell r="K3289" t="str">
            <v>M3</v>
          </cell>
        </row>
        <row r="3290">
          <cell r="B3290" t="str">
            <v>1.c.</v>
          </cell>
          <cell r="D3290" t="str">
            <v>Filler</v>
          </cell>
          <cell r="F3290" t="str">
            <v>= (FF x ( 1 TON x Fh1) x 1000</v>
          </cell>
          <cell r="I3290" t="str">
            <v>(M05)</v>
          </cell>
          <cell r="J3290">
            <v>63.250000000000014</v>
          </cell>
          <cell r="K3290" t="str">
            <v>Kg</v>
          </cell>
        </row>
        <row r="3291">
          <cell r="B3291" t="str">
            <v>1.d.</v>
          </cell>
          <cell r="D3291" t="str">
            <v>Pasir</v>
          </cell>
          <cell r="F3291" t="str">
            <v>= (AS x (1 TON) x Fh2) x 1000</v>
          </cell>
          <cell r="I3291" t="str">
            <v>(M10)</v>
          </cell>
          <cell r="J3291">
            <v>68.25</v>
          </cell>
          <cell r="K3291" t="str">
            <v>Kg</v>
          </cell>
        </row>
        <row r="3293">
          <cell r="B3293" t="str">
            <v>2.</v>
          </cell>
          <cell r="D3293" t="str">
            <v>ALAT</v>
          </cell>
        </row>
        <row r="3294">
          <cell r="B3294" t="str">
            <v>2.a.</v>
          </cell>
          <cell r="D3294" t="str">
            <v>WHEEL LOADER</v>
          </cell>
          <cell r="I3294" t="str">
            <v>(E15)</v>
          </cell>
        </row>
        <row r="3295">
          <cell r="D3295" t="str">
            <v>Kapasitas bucket</v>
          </cell>
          <cell r="I3295" t="str">
            <v>V</v>
          </cell>
          <cell r="J3295">
            <v>1.5</v>
          </cell>
          <cell r="K3295" t="str">
            <v>M3</v>
          </cell>
          <cell r="L3295" t="str">
            <v xml:space="preserve"> Sedang</v>
          </cell>
        </row>
        <row r="3296">
          <cell r="D3296" t="str">
            <v>Faktor bucket</v>
          </cell>
          <cell r="I3296" t="str">
            <v>Fb</v>
          </cell>
          <cell r="J3296">
            <v>0.9</v>
          </cell>
          <cell r="K3296" t="str">
            <v>-</v>
          </cell>
          <cell r="L3296" t="str">
            <v xml:space="preserve"> Pemuatan ringan</v>
          </cell>
        </row>
        <row r="3297">
          <cell r="D3297" t="str">
            <v>Faktor efisiensi alat</v>
          </cell>
          <cell r="I3297" t="str">
            <v>Fa</v>
          </cell>
          <cell r="J3297">
            <v>0.75</v>
          </cell>
          <cell r="K3297" t="str">
            <v>-</v>
          </cell>
          <cell r="L3297" t="str">
            <v xml:space="preserve"> Baik</v>
          </cell>
        </row>
        <row r="3298">
          <cell r="D3298" t="str">
            <v>Waktu Siklus</v>
          </cell>
          <cell r="I3298" t="str">
            <v>Ts1</v>
          </cell>
        </row>
        <row r="3299">
          <cell r="D3299" t="str">
            <v>- Muat</v>
          </cell>
          <cell r="I3299" t="str">
            <v>T1</v>
          </cell>
          <cell r="J3299">
            <v>1.5</v>
          </cell>
          <cell r="K3299" t="str">
            <v>menit</v>
          </cell>
        </row>
        <row r="3300">
          <cell r="D3300" t="str">
            <v>- Lain lain</v>
          </cell>
          <cell r="I3300" t="str">
            <v>T2</v>
          </cell>
          <cell r="J3300">
            <v>0.5</v>
          </cell>
          <cell r="K3300" t="str">
            <v>menit</v>
          </cell>
        </row>
        <row r="3301">
          <cell r="I3301" t="str">
            <v>Ts1</v>
          </cell>
          <cell r="J3301">
            <v>2</v>
          </cell>
          <cell r="K3301" t="str">
            <v>menit</v>
          </cell>
        </row>
        <row r="3303">
          <cell r="D3303" t="str">
            <v xml:space="preserve">Kap. Prod./jam = </v>
          </cell>
          <cell r="F3303" t="str">
            <v>D2 x V x Fb x Fa x 60 x D1</v>
          </cell>
          <cell r="I3303" t="str">
            <v>Q1</v>
          </cell>
          <cell r="J3303">
            <v>54.675000000000004</v>
          </cell>
          <cell r="K3303" t="str">
            <v>M3</v>
          </cell>
          <cell r="L3303" t="str">
            <v xml:space="preserve"> </v>
          </cell>
        </row>
        <row r="3304">
          <cell r="F3304" t="str">
            <v>D1 x Ts1</v>
          </cell>
        </row>
        <row r="3306">
          <cell r="D3306" t="str">
            <v>Koefisien Alat / M3</v>
          </cell>
          <cell r="F3306" t="str">
            <v xml:space="preserve"> = 1 : Q1</v>
          </cell>
          <cell r="I3306" t="str">
            <v>(E15)</v>
          </cell>
          <cell r="J3306">
            <v>1.8289894833104708E-2</v>
          </cell>
          <cell r="K3306" t="str">
            <v>Jam</v>
          </cell>
        </row>
        <row r="3308">
          <cell r="B3308" t="str">
            <v>2.b.</v>
          </cell>
          <cell r="D3308" t="str">
            <v>ASPHALT MIXING PLANT</v>
          </cell>
          <cell r="I3308" t="str">
            <v>(E01)</v>
          </cell>
        </row>
        <row r="3309">
          <cell r="D3309" t="str">
            <v>Kapasitas produksi</v>
          </cell>
          <cell r="I3309" t="str">
            <v>V</v>
          </cell>
          <cell r="J3309">
            <v>50</v>
          </cell>
          <cell r="K3309" t="str">
            <v>ton / Jam</v>
          </cell>
        </row>
        <row r="3310">
          <cell r="D3310" t="str">
            <v>Faktor Efisiensi alat</v>
          </cell>
          <cell r="I3310" t="str">
            <v>Fa</v>
          </cell>
          <cell r="J3310">
            <v>0.7</v>
          </cell>
          <cell r="K3310" t="str">
            <v>-</v>
          </cell>
          <cell r="L3310" t="str">
            <v xml:space="preserve"> Normal</v>
          </cell>
        </row>
        <row r="3312">
          <cell r="D3312" t="str">
            <v>Kap.Prod. / jam =</v>
          </cell>
          <cell r="F3312" t="str">
            <v>V x Fa</v>
          </cell>
          <cell r="I3312" t="str">
            <v>Q2</v>
          </cell>
          <cell r="J3312">
            <v>35</v>
          </cell>
          <cell r="K3312" t="str">
            <v>M3</v>
          </cell>
        </row>
        <row r="3315">
          <cell r="D3315" t="str">
            <v>Koefisien Alat / M3</v>
          </cell>
          <cell r="F3315" t="str">
            <v xml:space="preserve"> = 1 : Q2</v>
          </cell>
          <cell r="I3315" t="str">
            <v>(E01)</v>
          </cell>
          <cell r="J3315">
            <v>2.8571428571428571E-2</v>
          </cell>
          <cell r="K3315" t="str">
            <v>Jam</v>
          </cell>
        </row>
        <row r="3317">
          <cell r="L3317" t="str">
            <v>Bersambung</v>
          </cell>
        </row>
        <row r="3318">
          <cell r="B3318" t="str">
            <v xml:space="preserve"> URAIAN ANALISA HARGA SATUAN</v>
          </cell>
        </row>
        <row r="3319">
          <cell r="B3319" t="str">
            <v>ITEM PEMBAYARAN NO.</v>
          </cell>
          <cell r="E3319" t="str">
            <v>:  6.3 (5)a.</v>
          </cell>
        </row>
        <row r="3320">
          <cell r="B3320" t="str">
            <v xml:space="preserve">JENIS PEKERJAAN                                  </v>
          </cell>
          <cell r="E3320" t="str">
            <v>: ASPHALT TREATED BASE LEV. (ATBL)</v>
          </cell>
        </row>
        <row r="3321">
          <cell r="B3321" t="str">
            <v>SATUAN PEMBAYARAN</v>
          </cell>
          <cell r="E3321" t="str">
            <v>: TON</v>
          </cell>
        </row>
        <row r="3323">
          <cell r="B3323" t="str">
            <v>NO.</v>
          </cell>
          <cell r="D3323" t="str">
            <v>U R A I A N</v>
          </cell>
          <cell r="I3323" t="str">
            <v>KODE</v>
          </cell>
          <cell r="J3323" t="str">
            <v>KOEF.</v>
          </cell>
          <cell r="K3323" t="str">
            <v>SATUAN</v>
          </cell>
          <cell r="L3323" t="str">
            <v>KETERANGAN</v>
          </cell>
        </row>
        <row r="3325">
          <cell r="B3325" t="str">
            <v>2.c.</v>
          </cell>
          <cell r="D3325" t="str">
            <v>GENERATOR SET</v>
          </cell>
          <cell r="I3325" t="str">
            <v>(E12)</v>
          </cell>
        </row>
        <row r="3326">
          <cell r="D3326" t="str">
            <v>Kap.Prod. / Jam = SAMA DENGAN AMP</v>
          </cell>
          <cell r="I3326" t="str">
            <v>Q3</v>
          </cell>
          <cell r="J3326">
            <v>35</v>
          </cell>
          <cell r="K3326" t="str">
            <v>M2</v>
          </cell>
        </row>
        <row r="3327">
          <cell r="D3327" t="str">
            <v>Koefisien Alat / M3</v>
          </cell>
          <cell r="F3327" t="str">
            <v xml:space="preserve"> = 1 : Q3</v>
          </cell>
          <cell r="I3327" t="str">
            <v>(E12)</v>
          </cell>
          <cell r="J3327">
            <v>2.8571428571428571E-2</v>
          </cell>
          <cell r="K3327" t="str">
            <v>Jam</v>
          </cell>
        </row>
        <row r="3329">
          <cell r="B3329" t="str">
            <v>2.d.</v>
          </cell>
          <cell r="D3329" t="str">
            <v>DUMP TRUCK</v>
          </cell>
          <cell r="I3329" t="str">
            <v>(E09)</v>
          </cell>
        </row>
        <row r="3330">
          <cell r="D3330" t="str">
            <v>Kapasitas bak</v>
          </cell>
          <cell r="I3330" t="str">
            <v>V</v>
          </cell>
          <cell r="J3330">
            <v>8</v>
          </cell>
          <cell r="K3330" t="str">
            <v>ton</v>
          </cell>
          <cell r="L3330" t="str">
            <v xml:space="preserve"> Sedang</v>
          </cell>
        </row>
        <row r="3331">
          <cell r="D3331" t="str">
            <v>Faktor Efisiensi alat</v>
          </cell>
          <cell r="I3331" t="str">
            <v>Fa</v>
          </cell>
          <cell r="J3331">
            <v>0.75</v>
          </cell>
          <cell r="K3331" t="str">
            <v>-</v>
          </cell>
          <cell r="L3331" t="str">
            <v xml:space="preserve"> Baik</v>
          </cell>
        </row>
        <row r="3332">
          <cell r="D3332" t="str">
            <v>Kecepatan rata-rata bermuatan</v>
          </cell>
          <cell r="I3332" t="str">
            <v>v1</v>
          </cell>
          <cell r="J3332">
            <v>45</v>
          </cell>
          <cell r="K3332" t="str">
            <v>Km / Jam</v>
          </cell>
          <cell r="L3332" t="str">
            <v xml:space="preserve"> Max aman</v>
          </cell>
        </row>
        <row r="3333">
          <cell r="D3333" t="str">
            <v>Kecepatan rata-rata kosong</v>
          </cell>
          <cell r="I3333" t="str">
            <v>v2</v>
          </cell>
          <cell r="J3333">
            <v>60</v>
          </cell>
          <cell r="K3333" t="str">
            <v>Km / Jam</v>
          </cell>
          <cell r="L3333" t="str">
            <v xml:space="preserve"> Max.aman</v>
          </cell>
        </row>
        <row r="3334">
          <cell r="D3334" t="str">
            <v>Kapasitas AMP / batch</v>
          </cell>
          <cell r="I3334" t="str">
            <v>Q2b</v>
          </cell>
          <cell r="J3334">
            <v>0.5</v>
          </cell>
          <cell r="K3334" t="str">
            <v>ton</v>
          </cell>
        </row>
        <row r="3335">
          <cell r="D3335" t="str">
            <v>Waktu menyiapkan 1 batch ATB</v>
          </cell>
          <cell r="I3335" t="str">
            <v>Tb</v>
          </cell>
          <cell r="J3335">
            <v>1</v>
          </cell>
          <cell r="K3335" t="str">
            <v>menit</v>
          </cell>
        </row>
        <row r="3336">
          <cell r="D3336" t="str">
            <v>Waktu Siklus</v>
          </cell>
          <cell r="I3336" t="str">
            <v>Ts2</v>
          </cell>
        </row>
        <row r="3337">
          <cell r="D3337" t="str">
            <v xml:space="preserve">- Mengisi Bak </v>
          </cell>
          <cell r="F3337" t="str">
            <v>= (V : Q2b) x Tb</v>
          </cell>
          <cell r="I3337" t="str">
            <v>T1</v>
          </cell>
          <cell r="J3337">
            <v>16</v>
          </cell>
          <cell r="K3337" t="str">
            <v>menit</v>
          </cell>
        </row>
        <row r="3338">
          <cell r="D3338" t="str">
            <v>- Angkut</v>
          </cell>
          <cell r="F3338" t="str">
            <v>= (L : v1) x 60 menit</v>
          </cell>
          <cell r="I3338" t="str">
            <v>T2</v>
          </cell>
          <cell r="J3338">
            <v>40</v>
          </cell>
          <cell r="K3338" t="str">
            <v>menit</v>
          </cell>
        </row>
        <row r="3339">
          <cell r="D3339" t="str">
            <v>- Tunggu + dump + Putar</v>
          </cell>
          <cell r="I3339" t="str">
            <v>T3</v>
          </cell>
          <cell r="J3339">
            <v>15</v>
          </cell>
          <cell r="K3339" t="str">
            <v>menit</v>
          </cell>
        </row>
        <row r="3340">
          <cell r="D3340" t="str">
            <v>- Kembali</v>
          </cell>
          <cell r="F3340" t="str">
            <v>= (L : v2) x 60 menit</v>
          </cell>
          <cell r="I3340" t="str">
            <v>T4</v>
          </cell>
          <cell r="J3340">
            <v>30</v>
          </cell>
          <cell r="K3340" t="str">
            <v>menit</v>
          </cell>
        </row>
        <row r="3341">
          <cell r="I3341" t="str">
            <v>Ts2</v>
          </cell>
          <cell r="J3341">
            <v>101</v>
          </cell>
          <cell r="K3341" t="str">
            <v>menit</v>
          </cell>
        </row>
        <row r="3343">
          <cell r="D3343" t="str">
            <v>Kap.Prod. / jam =</v>
          </cell>
          <cell r="F3343" t="str">
            <v>V x Fa x 60</v>
          </cell>
          <cell r="I3343" t="str">
            <v>Q4</v>
          </cell>
          <cell r="J3343">
            <v>3.5643564356435644</v>
          </cell>
          <cell r="K3343" t="str">
            <v>M3</v>
          </cell>
        </row>
        <row r="3344">
          <cell r="F3344" t="str">
            <v xml:space="preserve"> Ts2</v>
          </cell>
        </row>
        <row r="3346">
          <cell r="D3346" t="str">
            <v>Koefisien Alat / M3</v>
          </cell>
          <cell r="F3346" t="str">
            <v xml:space="preserve"> = 1 : Q4</v>
          </cell>
          <cell r="I3346" t="str">
            <v>(E09)</v>
          </cell>
          <cell r="J3346">
            <v>0.28055555555555556</v>
          </cell>
          <cell r="K3346" t="str">
            <v>Jam</v>
          </cell>
        </row>
        <row r="3348">
          <cell r="B3348" t="str">
            <v>2.e.</v>
          </cell>
          <cell r="D3348" t="str">
            <v>ASPHALT FINISHER</v>
          </cell>
          <cell r="F3348" t="str">
            <v xml:space="preserve"> </v>
          </cell>
          <cell r="I3348" t="str">
            <v>(E02)</v>
          </cell>
        </row>
        <row r="3349">
          <cell r="D3349" t="str">
            <v>Kapasitas produksi</v>
          </cell>
          <cell r="I3349" t="str">
            <v>V</v>
          </cell>
          <cell r="J3349">
            <v>40</v>
          </cell>
          <cell r="K3349" t="str">
            <v>ton / Jam</v>
          </cell>
        </row>
        <row r="3350">
          <cell r="D3350" t="str">
            <v>Faktor efisiensi alat</v>
          </cell>
          <cell r="I3350" t="str">
            <v>Fa</v>
          </cell>
          <cell r="J3350">
            <v>0.75</v>
          </cell>
          <cell r="K3350" t="str">
            <v>-</v>
          </cell>
        </row>
        <row r="3352">
          <cell r="D3352" t="str">
            <v>Kap.Prod. / jam =</v>
          </cell>
          <cell r="F3352" t="str">
            <v xml:space="preserve">V x Fa </v>
          </cell>
          <cell r="I3352" t="str">
            <v>Q5</v>
          </cell>
          <cell r="J3352">
            <v>30</v>
          </cell>
          <cell r="K3352" t="str">
            <v>M3</v>
          </cell>
        </row>
        <row r="3354">
          <cell r="D3354" t="str">
            <v>Koefisien Alat / M3</v>
          </cell>
          <cell r="F3354" t="str">
            <v xml:space="preserve"> = 1 : Q5</v>
          </cell>
          <cell r="I3354" t="str">
            <v>(E02)</v>
          </cell>
          <cell r="J3354">
            <v>3.3333333333333333E-2</v>
          </cell>
          <cell r="K3354" t="str">
            <v>Jam</v>
          </cell>
          <cell r="L3354" t="str">
            <v xml:space="preserve"> </v>
          </cell>
        </row>
        <row r="3356">
          <cell r="B3356" t="str">
            <v>2.f.</v>
          </cell>
          <cell r="D3356" t="str">
            <v>TANDEM ROLLER</v>
          </cell>
          <cell r="I3356" t="str">
            <v>(E17)</v>
          </cell>
        </row>
        <row r="3357">
          <cell r="B3357" t="str">
            <v xml:space="preserve"> </v>
          </cell>
          <cell r="D3357" t="str">
            <v>Kecepatan rata-rata alat</v>
          </cell>
          <cell r="I3357" t="str">
            <v>v</v>
          </cell>
          <cell r="J3357">
            <v>3.5</v>
          </cell>
          <cell r="K3357" t="str">
            <v>Km / Jam</v>
          </cell>
        </row>
        <row r="3358">
          <cell r="D3358" t="str">
            <v>Lebar efektif pemadatan</v>
          </cell>
          <cell r="I3358" t="str">
            <v>b</v>
          </cell>
          <cell r="J3358">
            <v>1.2</v>
          </cell>
          <cell r="K3358" t="str">
            <v>M</v>
          </cell>
        </row>
        <row r="3359">
          <cell r="D3359" t="str">
            <v>Jumlah lintasan</v>
          </cell>
          <cell r="I3359" t="str">
            <v>n</v>
          </cell>
          <cell r="J3359">
            <v>4</v>
          </cell>
          <cell r="K3359" t="str">
            <v>lintasan</v>
          </cell>
        </row>
        <row r="3360">
          <cell r="D3360" t="str">
            <v>Faktor Efisiensi alat</v>
          </cell>
          <cell r="I3360" t="str">
            <v>Fa</v>
          </cell>
          <cell r="J3360">
            <v>0.75</v>
          </cell>
          <cell r="K3360" t="str">
            <v>-</v>
          </cell>
        </row>
        <row r="3362">
          <cell r="C3362" t="str">
            <v xml:space="preserve"> </v>
          </cell>
          <cell r="D3362" t="str">
            <v xml:space="preserve">Kap. Prod./jam = </v>
          </cell>
          <cell r="F3362" t="str">
            <v>(v x 1000) x b x t x Fa x D1</v>
          </cell>
          <cell r="I3362" t="str">
            <v>Q6</v>
          </cell>
          <cell r="J3362">
            <v>54.337499999999999</v>
          </cell>
          <cell r="K3362" t="str">
            <v>M3</v>
          </cell>
        </row>
        <row r="3363">
          <cell r="F3363" t="str">
            <v>n</v>
          </cell>
        </row>
        <row r="3364">
          <cell r="D3364" t="str">
            <v>Koefisien Alat / M3</v>
          </cell>
          <cell r="F3364" t="str">
            <v xml:space="preserve"> = 1 : Q6</v>
          </cell>
          <cell r="I3364" t="str">
            <v>(E17)</v>
          </cell>
          <cell r="J3364">
            <v>1.8403496664366231E-2</v>
          </cell>
          <cell r="K3364" t="str">
            <v>Jam</v>
          </cell>
        </row>
        <row r="3365">
          <cell r="D3365" t="str">
            <v xml:space="preserve"> </v>
          </cell>
        </row>
        <row r="3366">
          <cell r="B3366" t="str">
            <v>2.g.</v>
          </cell>
          <cell r="D3366" t="str">
            <v>PNEUMATIC TYRE ROLLER</v>
          </cell>
          <cell r="I3366" t="str">
            <v>(E18)</v>
          </cell>
        </row>
        <row r="3367">
          <cell r="D3367" t="str">
            <v>Kecepatan rata-rata</v>
          </cell>
          <cell r="I3367" t="str">
            <v>v</v>
          </cell>
          <cell r="J3367">
            <v>5</v>
          </cell>
          <cell r="K3367" t="str">
            <v>KM / Jam</v>
          </cell>
        </row>
        <row r="3368">
          <cell r="D3368" t="str">
            <v>Lebar efektif pemadatan</v>
          </cell>
          <cell r="I3368" t="str">
            <v>b</v>
          </cell>
          <cell r="J3368">
            <v>1.5</v>
          </cell>
          <cell r="K3368" t="str">
            <v>M</v>
          </cell>
        </row>
        <row r="3369">
          <cell r="D3369" t="str">
            <v>Jumlah lintasan</v>
          </cell>
          <cell r="I3369" t="str">
            <v>n</v>
          </cell>
          <cell r="J3369">
            <v>7</v>
          </cell>
          <cell r="K3369" t="str">
            <v>lintasan</v>
          </cell>
        </row>
        <row r="3370">
          <cell r="D3370" t="str">
            <v>Faktor Efisiensi alat</v>
          </cell>
          <cell r="I3370" t="str">
            <v>Fa</v>
          </cell>
          <cell r="J3370">
            <v>0.75</v>
          </cell>
          <cell r="K3370" t="str">
            <v>-</v>
          </cell>
          <cell r="L3370" t="str">
            <v xml:space="preserve"> Baik</v>
          </cell>
        </row>
        <row r="3372">
          <cell r="D3372" t="str">
            <v>Kap.Prod. / jam =</v>
          </cell>
          <cell r="F3372" t="str">
            <v>(v x 1000) x b x t x Fa x D1</v>
          </cell>
          <cell r="I3372" t="str">
            <v>Q7</v>
          </cell>
          <cell r="J3372">
            <v>55.446428571428562</v>
          </cell>
          <cell r="K3372" t="str">
            <v>M3</v>
          </cell>
        </row>
        <row r="3373">
          <cell r="F3373" t="str">
            <v>n</v>
          </cell>
        </row>
        <row r="3375">
          <cell r="D3375" t="str">
            <v>Koefisien Alat / M3</v>
          </cell>
          <cell r="F3375" t="str">
            <v xml:space="preserve"> = 1 : Q7</v>
          </cell>
          <cell r="I3375" t="str">
            <v>(E18)</v>
          </cell>
          <cell r="J3375">
            <v>1.8035426731078909E-2</v>
          </cell>
          <cell r="K3375" t="str">
            <v>Jam</v>
          </cell>
        </row>
        <row r="3377">
          <cell r="B3377" t="str">
            <v>2.h.</v>
          </cell>
          <cell r="D3377" t="str">
            <v>ALAT BANTU</v>
          </cell>
        </row>
        <row r="3378">
          <cell r="D3378" t="str">
            <v>diperlukan :</v>
          </cell>
          <cell r="L3378" t="str">
            <v xml:space="preserve"> Lump Sum</v>
          </cell>
        </row>
        <row r="3379">
          <cell r="D3379" t="str">
            <v>- Kereta dorong   = 2 buah</v>
          </cell>
        </row>
        <row r="3380">
          <cell r="D3380" t="str">
            <v>- Sekop                = 3 buah</v>
          </cell>
        </row>
        <row r="3381">
          <cell r="D3381" t="str">
            <v>- Garpu                = 2 buah</v>
          </cell>
        </row>
        <row r="3382">
          <cell r="D3382" t="str">
            <v>- Tongkat Kontrol ketebalan hanparan</v>
          </cell>
        </row>
        <row r="3384">
          <cell r="B3384" t="str">
            <v xml:space="preserve">   3.</v>
          </cell>
          <cell r="D3384" t="str">
            <v>TENAGA</v>
          </cell>
        </row>
        <row r="3385">
          <cell r="D3385" t="str">
            <v>Produksi menentukan : ASPHALT MIXING PLANT (AMP)</v>
          </cell>
          <cell r="I3385" t="str">
            <v>Q2</v>
          </cell>
          <cell r="J3385">
            <v>35</v>
          </cell>
          <cell r="K3385" t="str">
            <v>M3/Jam</v>
          </cell>
        </row>
        <row r="3386">
          <cell r="D3386" t="str">
            <v>Produksi ATB / hari  =  Tk x Q2</v>
          </cell>
          <cell r="I3386" t="str">
            <v>Qt</v>
          </cell>
          <cell r="J3386">
            <v>245</v>
          </cell>
          <cell r="K3386" t="str">
            <v>M3</v>
          </cell>
        </row>
        <row r="3387">
          <cell r="D3387" t="str">
            <v>Kebutuhan tenaga :</v>
          </cell>
        </row>
        <row r="3388">
          <cell r="E3388" t="str">
            <v>-</v>
          </cell>
          <cell r="F3388" t="str">
            <v>Pekerja</v>
          </cell>
          <cell r="I3388" t="str">
            <v>P</v>
          </cell>
          <cell r="J3388">
            <v>5</v>
          </cell>
          <cell r="K3388" t="str">
            <v>orang</v>
          </cell>
        </row>
        <row r="3389">
          <cell r="E3389" t="str">
            <v>-</v>
          </cell>
          <cell r="F3389" t="str">
            <v>Mandor</v>
          </cell>
          <cell r="I3389" t="str">
            <v>M</v>
          </cell>
          <cell r="J3389">
            <v>1</v>
          </cell>
          <cell r="K3389" t="str">
            <v>orang</v>
          </cell>
        </row>
        <row r="3390">
          <cell r="D3390" t="str">
            <v>Koefisien Tenaga / M3     :</v>
          </cell>
        </row>
        <row r="3391">
          <cell r="E3391" t="str">
            <v>-</v>
          </cell>
          <cell r="F3391" t="str">
            <v>Pekerja</v>
          </cell>
          <cell r="G3391" t="str">
            <v>= (Tk x P) / Qt</v>
          </cell>
          <cell r="I3391" t="str">
            <v>(L01)</v>
          </cell>
          <cell r="J3391">
            <v>0.14285714285714285</v>
          </cell>
          <cell r="K3391" t="str">
            <v>Jam</v>
          </cell>
        </row>
        <row r="3392">
          <cell r="E3392" t="str">
            <v>-</v>
          </cell>
          <cell r="F3392" t="str">
            <v>Mandor</v>
          </cell>
          <cell r="G3392" t="str">
            <v>= (Tk x M) / Qt</v>
          </cell>
          <cell r="I3392" t="str">
            <v>(L03)</v>
          </cell>
          <cell r="J3392">
            <v>2.8571428571428571E-2</v>
          </cell>
          <cell r="K3392" t="str">
            <v>Jam</v>
          </cell>
        </row>
        <row r="3394">
          <cell r="B3394" t="str">
            <v>4.</v>
          </cell>
          <cell r="D3394" t="str">
            <v>HARGA DASAR SATUAN UPAH, BAHAN DAN ALAT</v>
          </cell>
        </row>
        <row r="3395">
          <cell r="D3395" t="str">
            <v>Lihat lampiran.</v>
          </cell>
        </row>
        <row r="3398">
          <cell r="B3398" t="str">
            <v xml:space="preserve"> URAIAN ANALISA HARGA SATUAN</v>
          </cell>
        </row>
        <row r="3399">
          <cell r="B3399" t="str">
            <v>ITEM PEMBAYARAN NO.</v>
          </cell>
          <cell r="E3399" t="str">
            <v>:  6.3 (5)</v>
          </cell>
        </row>
        <row r="3400">
          <cell r="B3400" t="str">
            <v>JENIS PEKERJAAN</v>
          </cell>
          <cell r="E3400" t="str">
            <v>:  LASTON - LAPIS AUS ASPAL BETON (AC-WC)</v>
          </cell>
        </row>
        <row r="3401">
          <cell r="B3401" t="str">
            <v>SATUAN PEMBAYARAN</v>
          </cell>
          <cell r="E3401" t="str">
            <v>:  M2</v>
          </cell>
        </row>
        <row r="3403">
          <cell r="B3403" t="str">
            <v>NO.</v>
          </cell>
          <cell r="D3403" t="str">
            <v>U R A I A N</v>
          </cell>
          <cell r="I3403" t="str">
            <v>KODE</v>
          </cell>
          <cell r="J3403" t="str">
            <v>KOEF.</v>
          </cell>
          <cell r="K3403" t="str">
            <v>SATUAN</v>
          </cell>
          <cell r="L3403" t="str">
            <v>KETERANGAN</v>
          </cell>
        </row>
        <row r="3405">
          <cell r="B3405" t="str">
            <v>I.</v>
          </cell>
          <cell r="D3405" t="str">
            <v>ASUMSI</v>
          </cell>
        </row>
        <row r="3406">
          <cell r="B3406">
            <v>1</v>
          </cell>
          <cell r="D3406" t="str">
            <v>Menggunakan alat berat (cara mekanik)</v>
          </cell>
        </row>
        <row r="3407">
          <cell r="B3407">
            <v>2</v>
          </cell>
          <cell r="D3407" t="str">
            <v>Lokasi pekerjaan : sepanjang jalan</v>
          </cell>
        </row>
        <row r="3408">
          <cell r="B3408">
            <v>3</v>
          </cell>
          <cell r="D3408" t="str">
            <v>Kondisi existing jalan : sedang</v>
          </cell>
        </row>
        <row r="3409">
          <cell r="B3409">
            <v>4</v>
          </cell>
          <cell r="D3409" t="str">
            <v>Jarak rata-rata Base Camp ke lokasi pekerjaan</v>
          </cell>
          <cell r="I3409" t="str">
            <v>L</v>
          </cell>
          <cell r="J3409">
            <v>45.71</v>
          </cell>
          <cell r="K3409" t="str">
            <v>KM</v>
          </cell>
        </row>
        <row r="3410">
          <cell r="B3410">
            <v>5</v>
          </cell>
          <cell r="D3410" t="str">
            <v>Tebal Lapis (AC-WC) padat</v>
          </cell>
          <cell r="I3410" t="str">
            <v>t</v>
          </cell>
          <cell r="J3410">
            <v>0.04</v>
          </cell>
          <cell r="K3410" t="str">
            <v>M</v>
          </cell>
        </row>
        <row r="3411">
          <cell r="B3411">
            <v>6</v>
          </cell>
          <cell r="D3411" t="str">
            <v>Jam kerja efektif per-hari</v>
          </cell>
          <cell r="I3411" t="str">
            <v>Tk</v>
          </cell>
          <cell r="J3411">
            <v>7</v>
          </cell>
          <cell r="K3411" t="str">
            <v>Jam</v>
          </cell>
        </row>
        <row r="3412">
          <cell r="B3412">
            <v>7</v>
          </cell>
          <cell r="D3412" t="str">
            <v>Faktor kehilanganmaterial :</v>
          </cell>
          <cell r="G3412" t="str">
            <v>- Agregat</v>
          </cell>
          <cell r="I3412" t="str">
            <v>Fh1</v>
          </cell>
          <cell r="J3412">
            <v>1.1000000000000001</v>
          </cell>
          <cell r="K3412" t="str">
            <v>-</v>
          </cell>
        </row>
        <row r="3413">
          <cell r="B3413" t="str">
            <v xml:space="preserve"> </v>
          </cell>
          <cell r="G3413" t="str">
            <v>- Aspal</v>
          </cell>
          <cell r="I3413" t="str">
            <v>Fh2</v>
          </cell>
          <cell r="J3413">
            <v>1.05</v>
          </cell>
          <cell r="K3413" t="str">
            <v>-</v>
          </cell>
        </row>
        <row r="3414">
          <cell r="B3414">
            <v>8</v>
          </cell>
          <cell r="D3414" t="str">
            <v>Komposisi campuran ATB (spesifikasi)  :</v>
          </cell>
        </row>
        <row r="3415">
          <cell r="D3415" t="str">
            <v xml:space="preserve">- Coarse Agregat  </v>
          </cell>
          <cell r="F3415" t="str">
            <v>42 -72 %</v>
          </cell>
          <cell r="I3415" t="str">
            <v>CA</v>
          </cell>
          <cell r="J3415">
            <v>36.209999999999994</v>
          </cell>
          <cell r="K3415" t="str">
            <v>%</v>
          </cell>
        </row>
        <row r="3416">
          <cell r="D3416" t="str">
            <v>- Fine Agregat</v>
          </cell>
          <cell r="F3416" t="str">
            <v>28 - 58 %</v>
          </cell>
          <cell r="I3416" t="str">
            <v>FA</v>
          </cell>
          <cell r="J3416">
            <v>51</v>
          </cell>
          <cell r="K3416" t="str">
            <v>%</v>
          </cell>
        </row>
        <row r="3417">
          <cell r="D3417" t="str">
            <v>- Fraksi Filler</v>
          </cell>
          <cell r="F3417" t="str">
            <v>2 - 6 %</v>
          </cell>
          <cell r="I3417" t="str">
            <v>FF</v>
          </cell>
          <cell r="J3417">
            <v>6.59</v>
          </cell>
          <cell r="K3417" t="str">
            <v>%</v>
          </cell>
        </row>
        <row r="3418">
          <cell r="D3418" t="str">
            <v>- Asphalt</v>
          </cell>
          <cell r="F3418" t="str">
            <v>minimum 6,0 %</v>
          </cell>
          <cell r="I3418" t="str">
            <v>As</v>
          </cell>
          <cell r="J3418">
            <v>6.2</v>
          </cell>
          <cell r="K3418" t="str">
            <v>%</v>
          </cell>
        </row>
        <row r="3419">
          <cell r="B3419">
            <v>9</v>
          </cell>
          <cell r="D3419" t="str">
            <v>Berat jenis bahan  :</v>
          </cell>
        </row>
        <row r="3420">
          <cell r="D3420" t="str">
            <v>- AC - BC</v>
          </cell>
          <cell r="I3420" t="str">
            <v>D1</v>
          </cell>
          <cell r="J3420">
            <v>2.25</v>
          </cell>
          <cell r="K3420" t="str">
            <v>ton / M3</v>
          </cell>
        </row>
        <row r="3421">
          <cell r="D3421" t="str">
            <v>- Coarse Agregat &amp; Fine Agregat</v>
          </cell>
          <cell r="I3421" t="str">
            <v>D2</v>
          </cell>
          <cell r="J3421">
            <v>1.8</v>
          </cell>
          <cell r="K3421" t="str">
            <v>ton / M3</v>
          </cell>
        </row>
        <row r="3422">
          <cell r="D3422" t="str">
            <v>- Fraksi Filler</v>
          </cell>
          <cell r="I3422" t="str">
            <v>D3</v>
          </cell>
          <cell r="J3422">
            <v>2</v>
          </cell>
          <cell r="K3422" t="str">
            <v>ton / M3</v>
          </cell>
        </row>
        <row r="3423">
          <cell r="D3423" t="str">
            <v>- Asphalt</v>
          </cell>
          <cell r="I3423" t="str">
            <v>D4</v>
          </cell>
          <cell r="J3423">
            <v>1.0269999999999999</v>
          </cell>
          <cell r="K3423" t="str">
            <v>ton / M3</v>
          </cell>
        </row>
        <row r="3425">
          <cell r="B3425" t="str">
            <v>II.</v>
          </cell>
          <cell r="D3425" t="str">
            <v>METHODE PELAKSANAAN</v>
          </cell>
        </row>
        <row r="3426">
          <cell r="B3426">
            <v>1</v>
          </cell>
          <cell r="D3426" t="str">
            <v xml:space="preserve">Wheel Loader memuat Agregat dan Asphalt ke dalam </v>
          </cell>
        </row>
        <row r="3427">
          <cell r="B3427" t="str">
            <v xml:space="preserve"> </v>
          </cell>
          <cell r="D3427" t="str">
            <v>Cold Bin AMP</v>
          </cell>
        </row>
        <row r="3428">
          <cell r="B3428">
            <v>2</v>
          </cell>
          <cell r="D3428" t="str">
            <v>Agregat dan aspal dicampur dan dipanaskan</v>
          </cell>
        </row>
        <row r="3429">
          <cell r="D3429" t="str">
            <v>dengan AMP untuk dimuat langsung ke dalam</v>
          </cell>
        </row>
        <row r="3430">
          <cell r="B3430" t="str">
            <v xml:space="preserve"> </v>
          </cell>
          <cell r="D3430" t="str">
            <v>Dump Truck dan diangkut ke lokasi pekerjaan</v>
          </cell>
        </row>
        <row r="3431">
          <cell r="B3431">
            <v>3</v>
          </cell>
          <cell r="D3431" t="str">
            <v>Campuran panas AC dihampar dengan Finisher</v>
          </cell>
        </row>
        <row r="3432">
          <cell r="D3432" t="str">
            <v>dan dipadatkan dengan Tandem &amp; Tire Roller</v>
          </cell>
        </row>
        <row r="3433">
          <cell r="B3433">
            <v>4</v>
          </cell>
          <cell r="D3433" t="str">
            <v>Selama pemadatan, sekelompok  pekerja akan</v>
          </cell>
        </row>
        <row r="3434">
          <cell r="B3434" t="str">
            <v xml:space="preserve"> </v>
          </cell>
          <cell r="D3434" t="str">
            <v>merapikan tepi hamparaan dengan menggunakan</v>
          </cell>
        </row>
        <row r="3435">
          <cell r="B3435" t="str">
            <v xml:space="preserve"> </v>
          </cell>
          <cell r="D3435" t="str">
            <v>Alat Bantu</v>
          </cell>
        </row>
        <row r="3437">
          <cell r="B3437" t="str">
            <v>III.</v>
          </cell>
          <cell r="D3437" t="str">
            <v>PEMAKAIAN BAHAN, ALAT DAN TENAGA</v>
          </cell>
        </row>
        <row r="3439">
          <cell r="B3439" t="str">
            <v xml:space="preserve">   1.</v>
          </cell>
          <cell r="D3439" t="str">
            <v>BAHAN</v>
          </cell>
        </row>
        <row r="3440">
          <cell r="B3440" t="str">
            <v>1.a.</v>
          </cell>
          <cell r="D3440" t="str">
            <v xml:space="preserve">- Coarse Agregat  </v>
          </cell>
          <cell r="F3440" t="str">
            <v>= (CA x (D1 x t M3) x Fh1) : D2</v>
          </cell>
          <cell r="J3440">
            <v>1.9900000000000001E-2</v>
          </cell>
          <cell r="K3440" t="str">
            <v>M3</v>
          </cell>
        </row>
        <row r="3441">
          <cell r="B3441" t="str">
            <v>1.b.</v>
          </cell>
          <cell r="D3441" t="str">
            <v>- Fine Agregat</v>
          </cell>
          <cell r="F3441" t="str">
            <v>= (FA x (D1 x t M3) x Fh1) : D2</v>
          </cell>
          <cell r="J3441">
            <v>2.81E-2</v>
          </cell>
          <cell r="K3441" t="str">
            <v>M3</v>
          </cell>
        </row>
        <row r="3442">
          <cell r="B3442" t="str">
            <v>1.c.</v>
          </cell>
          <cell r="D3442" t="str">
            <v>- Fraksi Filler</v>
          </cell>
          <cell r="F3442" t="str">
            <v>= (FF x (D1 x t M3) x Fh1) x 1000</v>
          </cell>
          <cell r="J3442">
            <v>6.5241000000000007</v>
          </cell>
          <cell r="K3442" t="str">
            <v>Kg</v>
          </cell>
        </row>
        <row r="3443">
          <cell r="B3443" t="str">
            <v>1.d.</v>
          </cell>
          <cell r="D3443" t="str">
            <v>- Asphalt</v>
          </cell>
          <cell r="F3443" t="str">
            <v>= (AS x (D1 x t M3) x Fh2) x 1000</v>
          </cell>
          <cell r="J3443">
            <v>5.859</v>
          </cell>
          <cell r="K3443" t="str">
            <v>Kg</v>
          </cell>
        </row>
        <row r="3445">
          <cell r="B3445" t="str">
            <v>2.</v>
          </cell>
          <cell r="D3445" t="str">
            <v>ALAT</v>
          </cell>
        </row>
        <row r="3446">
          <cell r="B3446" t="str">
            <v>2.a.</v>
          </cell>
          <cell r="D3446" t="str">
            <v>WHEEL LOADER</v>
          </cell>
        </row>
        <row r="3447">
          <cell r="D3447" t="str">
            <v>Kapasitas bucket</v>
          </cell>
          <cell r="I3447" t="str">
            <v>V</v>
          </cell>
          <cell r="J3447">
            <v>2.5</v>
          </cell>
          <cell r="K3447" t="str">
            <v>M3</v>
          </cell>
          <cell r="L3447" t="str">
            <v xml:space="preserve"> Sedang</v>
          </cell>
        </row>
        <row r="3448">
          <cell r="D3448" t="str">
            <v>Faktor bucket</v>
          </cell>
          <cell r="I3448" t="str">
            <v>Fb</v>
          </cell>
          <cell r="J3448">
            <v>0.9</v>
          </cell>
          <cell r="K3448" t="str">
            <v>-</v>
          </cell>
          <cell r="L3448" t="str">
            <v xml:space="preserve"> Pemuatan ringan</v>
          </cell>
        </row>
        <row r="3449">
          <cell r="D3449" t="str">
            <v>Faktor efisiensi alat</v>
          </cell>
          <cell r="I3449" t="str">
            <v>Fa</v>
          </cell>
          <cell r="J3449">
            <v>0.8</v>
          </cell>
          <cell r="K3449" t="str">
            <v>-</v>
          </cell>
          <cell r="L3449" t="str">
            <v xml:space="preserve"> Baik</v>
          </cell>
        </row>
        <row r="3450">
          <cell r="D3450" t="str">
            <v>Waktu Siklus</v>
          </cell>
          <cell r="I3450" t="str">
            <v>Ts1</v>
          </cell>
        </row>
        <row r="3451">
          <cell r="D3451" t="str">
            <v>- Muat</v>
          </cell>
          <cell r="I3451" t="str">
            <v>T1</v>
          </cell>
          <cell r="J3451">
            <v>0.5</v>
          </cell>
          <cell r="K3451" t="str">
            <v>menit</v>
          </cell>
        </row>
        <row r="3452">
          <cell r="D3452" t="str">
            <v>- Lain lain</v>
          </cell>
          <cell r="I3452" t="str">
            <v>T2</v>
          </cell>
          <cell r="J3452">
            <v>0.25</v>
          </cell>
          <cell r="K3452" t="str">
            <v>menit</v>
          </cell>
        </row>
        <row r="3453">
          <cell r="I3453" t="str">
            <v>Ts1</v>
          </cell>
          <cell r="J3453">
            <v>0.75</v>
          </cell>
          <cell r="K3453" t="str">
            <v>menit</v>
          </cell>
        </row>
        <row r="3455">
          <cell r="D3455" t="str">
            <v xml:space="preserve">Kap. Prod./jam = </v>
          </cell>
          <cell r="F3455" t="str">
            <v>D2 x V x Fb x Fa x 60</v>
          </cell>
          <cell r="I3455" t="str">
            <v>Q1</v>
          </cell>
          <cell r="J3455">
            <v>2880</v>
          </cell>
          <cell r="K3455" t="str">
            <v>M3</v>
          </cell>
          <cell r="L3455" t="str">
            <v xml:space="preserve"> </v>
          </cell>
        </row>
        <row r="3456">
          <cell r="F3456" t="str">
            <v>D1 x t x Ts1</v>
          </cell>
        </row>
        <row r="3458">
          <cell r="D3458" t="str">
            <v>Koefisien Alat / M3</v>
          </cell>
          <cell r="F3458" t="str">
            <v xml:space="preserve"> = 1 : Q1</v>
          </cell>
          <cell r="J3458">
            <v>3.4722222222222224E-4</v>
          </cell>
          <cell r="K3458" t="str">
            <v>Jam</v>
          </cell>
        </row>
        <row r="3460">
          <cell r="B3460" t="str">
            <v>2.b.</v>
          </cell>
          <cell r="D3460" t="str">
            <v>ASPHALT MIXING PLANT</v>
          </cell>
        </row>
        <row r="3461">
          <cell r="D3461" t="str">
            <v>Kapasitas produksi</v>
          </cell>
          <cell r="I3461" t="str">
            <v>V</v>
          </cell>
          <cell r="J3461">
            <v>50</v>
          </cell>
          <cell r="K3461" t="str">
            <v>ton / Jam</v>
          </cell>
        </row>
        <row r="3462">
          <cell r="D3462" t="str">
            <v>Faktor Efisiensi alat</v>
          </cell>
          <cell r="I3462" t="str">
            <v>Fa</v>
          </cell>
          <cell r="J3462">
            <v>0.8</v>
          </cell>
          <cell r="K3462" t="str">
            <v>-</v>
          </cell>
          <cell r="L3462" t="str">
            <v xml:space="preserve"> Normal</v>
          </cell>
        </row>
        <row r="3464">
          <cell r="D3464" t="str">
            <v>Kap.Prod. / jam =</v>
          </cell>
          <cell r="F3464" t="str">
            <v>V x Fa</v>
          </cell>
          <cell r="I3464" t="str">
            <v>Q2</v>
          </cell>
          <cell r="J3464">
            <v>444.44444444444446</v>
          </cell>
          <cell r="K3464" t="str">
            <v>M3</v>
          </cell>
        </row>
        <row r="3465">
          <cell r="F3465" t="str">
            <v>D1 x t</v>
          </cell>
        </row>
        <row r="3467">
          <cell r="D3467" t="str">
            <v>Koefisien Alat / M3</v>
          </cell>
          <cell r="F3467" t="str">
            <v xml:space="preserve"> = 1 : Q2</v>
          </cell>
          <cell r="J3467">
            <v>2.2499999999999998E-3</v>
          </cell>
          <cell r="K3467" t="str">
            <v>Jam</v>
          </cell>
        </row>
        <row r="3469">
          <cell r="L3469" t="str">
            <v>Bersambung</v>
          </cell>
        </row>
        <row r="3470">
          <cell r="B3470" t="str">
            <v xml:space="preserve"> URAIAN ANALISA HARGA SATUAN</v>
          </cell>
        </row>
        <row r="3471">
          <cell r="B3471" t="str">
            <v>ITEM PEMBAYARAN NO.</v>
          </cell>
          <cell r="E3471" t="str">
            <v>:  6.3 (5)</v>
          </cell>
        </row>
        <row r="3472">
          <cell r="B3472" t="str">
            <v xml:space="preserve">JENIS PEKERJAAN                                  </v>
          </cell>
          <cell r="E3472" t="str">
            <v>:  LASTON - LAPIS AUS ASPAL BETON (AC-WC)</v>
          </cell>
        </row>
        <row r="3473">
          <cell r="B3473" t="str">
            <v>SATUAN PEMBAYARAN</v>
          </cell>
          <cell r="E3473" t="str">
            <v>:  M2</v>
          </cell>
        </row>
        <row r="3475">
          <cell r="B3475" t="str">
            <v>NO.</v>
          </cell>
          <cell r="D3475" t="str">
            <v>U R A I A N</v>
          </cell>
          <cell r="I3475" t="str">
            <v>KODE</v>
          </cell>
          <cell r="J3475" t="str">
            <v>KOEF.</v>
          </cell>
          <cell r="K3475" t="str">
            <v>SATUAN</v>
          </cell>
          <cell r="L3475" t="str">
            <v>KETERANGAN</v>
          </cell>
        </row>
        <row r="3477">
          <cell r="B3477" t="str">
            <v>2.c.</v>
          </cell>
          <cell r="D3477" t="str">
            <v>GENERATOR SET</v>
          </cell>
        </row>
        <row r="3478">
          <cell r="D3478" t="str">
            <v>Kap.Prod. / Jam = SAMA DENGAN AMP</v>
          </cell>
          <cell r="I3478" t="str">
            <v>Q3</v>
          </cell>
          <cell r="J3478">
            <v>444.44444444444446</v>
          </cell>
          <cell r="K3478" t="str">
            <v>M2</v>
          </cell>
        </row>
        <row r="3479">
          <cell r="D3479" t="str">
            <v>Koefisien Alat / M3</v>
          </cell>
          <cell r="F3479" t="str">
            <v xml:space="preserve"> = 1 : Q3</v>
          </cell>
          <cell r="J3479">
            <v>2.2499999999999998E-3</v>
          </cell>
          <cell r="K3479" t="str">
            <v>Jam</v>
          </cell>
        </row>
        <row r="3481">
          <cell r="B3481" t="str">
            <v>2.d.</v>
          </cell>
          <cell r="D3481" t="str">
            <v>DUMP TRUCK</v>
          </cell>
        </row>
        <row r="3482">
          <cell r="D3482" t="str">
            <v>Kapasitas bak</v>
          </cell>
          <cell r="I3482" t="str">
            <v>V</v>
          </cell>
          <cell r="J3482">
            <v>13</v>
          </cell>
          <cell r="K3482" t="str">
            <v>ton</v>
          </cell>
        </row>
        <row r="3483">
          <cell r="D3483" t="str">
            <v>Faktor Efisiensi alat</v>
          </cell>
          <cell r="I3483" t="str">
            <v>Fa</v>
          </cell>
          <cell r="J3483">
            <v>0.8</v>
          </cell>
          <cell r="K3483" t="str">
            <v>-</v>
          </cell>
        </row>
        <row r="3484">
          <cell r="D3484" t="str">
            <v>Kecepatan rata-rata bermuatan</v>
          </cell>
          <cell r="I3484" t="str">
            <v>v1</v>
          </cell>
          <cell r="J3484">
            <v>45</v>
          </cell>
          <cell r="K3484" t="str">
            <v>Km / Jam</v>
          </cell>
        </row>
        <row r="3485">
          <cell r="D3485" t="str">
            <v>Kecepatan rata-rata kosong</v>
          </cell>
          <cell r="I3485" t="str">
            <v>v2</v>
          </cell>
          <cell r="J3485">
            <v>60</v>
          </cell>
          <cell r="K3485" t="str">
            <v>Km / Jam</v>
          </cell>
        </row>
        <row r="3486">
          <cell r="D3486" t="str">
            <v>Kapasitas AMP / batch</v>
          </cell>
          <cell r="I3486" t="str">
            <v>Q2b</v>
          </cell>
          <cell r="J3486">
            <v>0.5</v>
          </cell>
          <cell r="K3486" t="str">
            <v>ton</v>
          </cell>
        </row>
        <row r="3487">
          <cell r="D3487" t="str">
            <v>Waktu menyiapkan 1 batch AC-WC</v>
          </cell>
          <cell r="I3487" t="str">
            <v>Tb</v>
          </cell>
          <cell r="J3487">
            <v>2</v>
          </cell>
          <cell r="K3487" t="str">
            <v>menit</v>
          </cell>
        </row>
        <row r="3488">
          <cell r="D3488" t="str">
            <v>Waktu Siklus</v>
          </cell>
          <cell r="I3488" t="str">
            <v>Ts2</v>
          </cell>
        </row>
        <row r="3489">
          <cell r="D3489" t="str">
            <v xml:space="preserve">- Mengisi Bak </v>
          </cell>
          <cell r="F3489" t="str">
            <v>= (V : Q2b) x Tb</v>
          </cell>
          <cell r="I3489" t="str">
            <v>T1</v>
          </cell>
          <cell r="J3489">
            <v>52</v>
          </cell>
          <cell r="K3489" t="str">
            <v>menit</v>
          </cell>
        </row>
        <row r="3490">
          <cell r="D3490" t="str">
            <v>- Angkut</v>
          </cell>
          <cell r="F3490" t="str">
            <v>= (L : v1) x 60 menit</v>
          </cell>
          <cell r="I3490" t="str">
            <v>T2</v>
          </cell>
          <cell r="J3490">
            <v>60.946666666666673</v>
          </cell>
          <cell r="K3490" t="str">
            <v>menit</v>
          </cell>
        </row>
        <row r="3491">
          <cell r="D3491" t="str">
            <v>- Tunggu + dump + Putar</v>
          </cell>
          <cell r="I3491" t="str">
            <v>T3</v>
          </cell>
          <cell r="J3491">
            <v>5</v>
          </cell>
          <cell r="K3491" t="str">
            <v>menit</v>
          </cell>
        </row>
        <row r="3492">
          <cell r="D3492" t="str">
            <v>- Kembali</v>
          </cell>
          <cell r="F3492" t="str">
            <v>= (L : v2) x 60 menit</v>
          </cell>
          <cell r="I3492" t="str">
            <v>T4</v>
          </cell>
          <cell r="J3492">
            <v>45.71</v>
          </cell>
          <cell r="K3492" t="str">
            <v>menit</v>
          </cell>
        </row>
        <row r="3493">
          <cell r="I3493" t="str">
            <v>Ts2</v>
          </cell>
          <cell r="J3493">
            <v>163.65666666666667</v>
          </cell>
          <cell r="K3493" t="str">
            <v>menit</v>
          </cell>
        </row>
        <row r="3495">
          <cell r="D3495" t="str">
            <v>Kap.Prod. / jam =</v>
          </cell>
          <cell r="F3495" t="str">
            <v>V x Fa x 60</v>
          </cell>
          <cell r="I3495" t="str">
            <v>Q4</v>
          </cell>
          <cell r="J3495">
            <v>42.365113958082979</v>
          </cell>
          <cell r="K3495" t="str">
            <v>M3</v>
          </cell>
        </row>
        <row r="3496">
          <cell r="F3496" t="str">
            <v>D1 x t x Ts2</v>
          </cell>
        </row>
        <row r="3498">
          <cell r="D3498" t="str">
            <v>Koefisien Alat / M3</v>
          </cell>
          <cell r="F3498" t="str">
            <v xml:space="preserve"> = 1 : Q4</v>
          </cell>
          <cell r="J3498">
            <v>2.3604326923076922E-2</v>
          </cell>
          <cell r="K3498" t="str">
            <v>Jam</v>
          </cell>
        </row>
        <row r="3500">
          <cell r="B3500" t="str">
            <v>2.e.</v>
          </cell>
          <cell r="D3500" t="str">
            <v>ASPHALT FINISHER</v>
          </cell>
          <cell r="F3500" t="str">
            <v xml:space="preserve"> </v>
          </cell>
        </row>
        <row r="3501">
          <cell r="D3501" t="str">
            <v>Kapasitas produksi</v>
          </cell>
          <cell r="I3501" t="str">
            <v>V</v>
          </cell>
          <cell r="J3501">
            <v>40</v>
          </cell>
          <cell r="K3501" t="str">
            <v>ton / Jam</v>
          </cell>
        </row>
        <row r="3502">
          <cell r="D3502" t="str">
            <v>Faktor efisiensi alat</v>
          </cell>
          <cell r="I3502" t="str">
            <v>Fa</v>
          </cell>
          <cell r="J3502">
            <v>0.8</v>
          </cell>
          <cell r="K3502" t="str">
            <v>-</v>
          </cell>
        </row>
        <row r="3504">
          <cell r="D3504" t="str">
            <v>Kap.Prod. / jam =</v>
          </cell>
          <cell r="F3504" t="str">
            <v xml:space="preserve">V x Fa </v>
          </cell>
          <cell r="I3504" t="str">
            <v>Q5</v>
          </cell>
          <cell r="J3504">
            <v>355.55555555555554</v>
          </cell>
          <cell r="K3504" t="str">
            <v>M3</v>
          </cell>
        </row>
        <row r="3505">
          <cell r="F3505" t="str">
            <v>D1  x t</v>
          </cell>
        </row>
        <row r="3506">
          <cell r="D3506" t="str">
            <v>Koefisien Alat / M3</v>
          </cell>
          <cell r="F3506" t="str">
            <v xml:space="preserve"> = 1 : Q5</v>
          </cell>
          <cell r="J3506">
            <v>2.8124999999999999E-3</v>
          </cell>
          <cell r="K3506" t="str">
            <v>Jam</v>
          </cell>
          <cell r="L3506" t="str">
            <v xml:space="preserve"> </v>
          </cell>
        </row>
        <row r="3508">
          <cell r="B3508" t="str">
            <v>2.f.</v>
          </cell>
          <cell r="D3508" t="str">
            <v>TANDEM ROLLER</v>
          </cell>
        </row>
        <row r="3509">
          <cell r="B3509" t="str">
            <v xml:space="preserve"> </v>
          </cell>
          <cell r="D3509" t="str">
            <v>Kecepatan rata-rata alat</v>
          </cell>
          <cell r="I3509" t="str">
            <v>v</v>
          </cell>
          <cell r="J3509">
            <v>4</v>
          </cell>
          <cell r="K3509" t="str">
            <v>Km / Jam</v>
          </cell>
        </row>
        <row r="3510">
          <cell r="D3510" t="str">
            <v>Lebar efektif pemadatan</v>
          </cell>
          <cell r="I3510" t="str">
            <v>b</v>
          </cell>
          <cell r="J3510">
            <v>1.2</v>
          </cell>
          <cell r="K3510" t="str">
            <v>M</v>
          </cell>
        </row>
        <row r="3511">
          <cell r="D3511" t="str">
            <v>Jumlah lintasan</v>
          </cell>
          <cell r="I3511" t="str">
            <v>n</v>
          </cell>
          <cell r="J3511">
            <v>6</v>
          </cell>
          <cell r="K3511" t="str">
            <v>lintasan</v>
          </cell>
        </row>
        <row r="3512">
          <cell r="D3512" t="str">
            <v>Faktor Efisiensi alat</v>
          </cell>
          <cell r="I3512" t="str">
            <v>Fa</v>
          </cell>
          <cell r="J3512">
            <v>0.8</v>
          </cell>
          <cell r="K3512" t="str">
            <v>-</v>
          </cell>
        </row>
        <row r="3514">
          <cell r="C3514" t="str">
            <v xml:space="preserve"> </v>
          </cell>
          <cell r="D3514" t="str">
            <v xml:space="preserve">Kap. Prod./jam = </v>
          </cell>
          <cell r="F3514" t="str">
            <v>(v x 1000) x b x  Fa</v>
          </cell>
          <cell r="I3514" t="str">
            <v>Q6</v>
          </cell>
          <cell r="J3514">
            <v>640</v>
          </cell>
          <cell r="K3514" t="str">
            <v>M3</v>
          </cell>
        </row>
        <row r="3515">
          <cell r="F3515" t="str">
            <v>n</v>
          </cell>
        </row>
        <row r="3516">
          <cell r="D3516" t="str">
            <v>Koefisien Alat / M3</v>
          </cell>
          <cell r="F3516" t="str">
            <v xml:space="preserve"> = 1 : Q6</v>
          </cell>
          <cell r="J3516">
            <v>1.5625000000000001E-3</v>
          </cell>
          <cell r="K3516" t="str">
            <v>Jam</v>
          </cell>
        </row>
        <row r="3517">
          <cell r="D3517" t="str">
            <v xml:space="preserve"> </v>
          </cell>
        </row>
        <row r="3518">
          <cell r="B3518" t="str">
            <v>2.g.</v>
          </cell>
          <cell r="D3518" t="str">
            <v>TIRE ROLLER</v>
          </cell>
        </row>
        <row r="3519">
          <cell r="D3519" t="str">
            <v>Kecepatan rata-rata</v>
          </cell>
          <cell r="I3519" t="str">
            <v>v</v>
          </cell>
          <cell r="J3519">
            <v>4</v>
          </cell>
          <cell r="K3519" t="str">
            <v>KM / Jam</v>
          </cell>
        </row>
        <row r="3520">
          <cell r="D3520" t="str">
            <v>Lebar efektif pemadatan</v>
          </cell>
          <cell r="I3520" t="str">
            <v>b</v>
          </cell>
          <cell r="J3520">
            <v>1.2</v>
          </cell>
          <cell r="K3520" t="str">
            <v>M</v>
          </cell>
        </row>
        <row r="3521">
          <cell r="D3521" t="str">
            <v>Jumlah lintasan</v>
          </cell>
          <cell r="I3521" t="str">
            <v>n</v>
          </cell>
          <cell r="J3521">
            <v>6</v>
          </cell>
          <cell r="K3521" t="str">
            <v>lintasan</v>
          </cell>
        </row>
        <row r="3522">
          <cell r="D3522" t="str">
            <v>Faktor Efisiensi alat</v>
          </cell>
          <cell r="I3522" t="str">
            <v>Fa</v>
          </cell>
          <cell r="J3522">
            <v>0.8</v>
          </cell>
          <cell r="K3522" t="str">
            <v>-</v>
          </cell>
          <cell r="L3522" t="str">
            <v xml:space="preserve"> Baik</v>
          </cell>
        </row>
        <row r="3524">
          <cell r="D3524" t="str">
            <v>Kap.Prod. / jam =</v>
          </cell>
          <cell r="F3524" t="str">
            <v>(v x 1000) x b x t x Fa</v>
          </cell>
          <cell r="I3524" t="str">
            <v>Q7</v>
          </cell>
          <cell r="J3524">
            <v>640.00000000000011</v>
          </cell>
          <cell r="K3524" t="str">
            <v>M3</v>
          </cell>
        </row>
        <row r="3525">
          <cell r="F3525" t="str">
            <v>n x t</v>
          </cell>
        </row>
        <row r="3527">
          <cell r="D3527" t="str">
            <v>Koefisien Alat / M3</v>
          </cell>
          <cell r="F3527" t="str">
            <v xml:space="preserve"> = 1 : Q7</v>
          </cell>
          <cell r="J3527">
            <v>1.5624999999999997E-3</v>
          </cell>
          <cell r="K3527" t="str">
            <v>Jam</v>
          </cell>
        </row>
        <row r="3529">
          <cell r="B3529" t="str">
            <v>2.h.</v>
          </cell>
          <cell r="D3529" t="str">
            <v>ALAT BANTU</v>
          </cell>
        </row>
        <row r="3530">
          <cell r="D3530" t="str">
            <v>diperlukan :</v>
          </cell>
          <cell r="L3530" t="str">
            <v xml:space="preserve"> Lump Sum</v>
          </cell>
        </row>
        <row r="3531">
          <cell r="D3531" t="str">
            <v>- Rambu               = 3 buah</v>
          </cell>
        </row>
        <row r="3532">
          <cell r="D3532" t="str">
            <v>- Kereta dorong   = 4 buah</v>
          </cell>
        </row>
        <row r="3533">
          <cell r="D3533" t="str">
            <v>- Sekop                = 3 buah</v>
          </cell>
        </row>
        <row r="3534">
          <cell r="D3534" t="str">
            <v>- Garpu                = 3 buah</v>
          </cell>
        </row>
        <row r="3535">
          <cell r="D3535" t="str">
            <v>- Tongkat Kontrol ketebalan hanparan</v>
          </cell>
        </row>
        <row r="3537">
          <cell r="B3537" t="str">
            <v xml:space="preserve">   3.</v>
          </cell>
          <cell r="D3537" t="str">
            <v>TENAGA</v>
          </cell>
        </row>
        <row r="3538">
          <cell r="D3538" t="str">
            <v>Produksi menentukan : ASPHALT MIXING PLANT (AMP)</v>
          </cell>
          <cell r="I3538" t="str">
            <v>Q2</v>
          </cell>
          <cell r="J3538">
            <v>444.44444444444446</v>
          </cell>
          <cell r="K3538" t="str">
            <v>M3/Jam</v>
          </cell>
        </row>
        <row r="3539">
          <cell r="D3539" t="str">
            <v>Produksi ATB / hari  =  Tk x Q2</v>
          </cell>
          <cell r="I3539" t="str">
            <v>Qt</v>
          </cell>
          <cell r="J3539">
            <v>3111.1111111111113</v>
          </cell>
          <cell r="K3539" t="str">
            <v>M3</v>
          </cell>
        </row>
        <row r="3540">
          <cell r="D3540" t="str">
            <v>Kebutuhan tenaga :</v>
          </cell>
        </row>
        <row r="3541">
          <cell r="E3541" t="str">
            <v>-</v>
          </cell>
          <cell r="F3541" t="str">
            <v>Pekerja</v>
          </cell>
          <cell r="I3541" t="str">
            <v>P</v>
          </cell>
          <cell r="J3541">
            <v>3</v>
          </cell>
          <cell r="K3541" t="str">
            <v>orang</v>
          </cell>
        </row>
        <row r="3542">
          <cell r="E3542" t="str">
            <v>-</v>
          </cell>
          <cell r="F3542" t="str">
            <v>Mandor</v>
          </cell>
          <cell r="I3542" t="str">
            <v>M</v>
          </cell>
          <cell r="J3542">
            <v>1</v>
          </cell>
          <cell r="K3542" t="str">
            <v>orang</v>
          </cell>
        </row>
        <row r="3544">
          <cell r="D3544" t="str">
            <v>Koefisien Tenaga / M3     :</v>
          </cell>
        </row>
        <row r="3545">
          <cell r="E3545" t="str">
            <v>-</v>
          </cell>
          <cell r="F3545" t="str">
            <v>Pekerja</v>
          </cell>
          <cell r="G3545" t="str">
            <v>= (Tk x P) / Qt</v>
          </cell>
          <cell r="J3545">
            <v>6.7499999999999999E-3</v>
          </cell>
          <cell r="K3545" t="str">
            <v>Jam</v>
          </cell>
        </row>
        <row r="3546">
          <cell r="E3546" t="str">
            <v>-</v>
          </cell>
          <cell r="F3546" t="str">
            <v>Mandor</v>
          </cell>
          <cell r="G3546" t="str">
            <v>= (Tk x M) / Qt</v>
          </cell>
          <cell r="J3546">
            <v>2.2499999999999998E-3</v>
          </cell>
          <cell r="K3546" t="str">
            <v>Jam</v>
          </cell>
        </row>
        <row r="3547">
          <cell r="B3547" t="str">
            <v>4.</v>
          </cell>
          <cell r="D3547" t="str">
            <v>HARGA DASAR SATUAN UPAH, BAHAN DAN ALAT</v>
          </cell>
        </row>
        <row r="3548">
          <cell r="D3548" t="str">
            <v>Lihat lampiran.</v>
          </cell>
        </row>
        <row r="3551">
          <cell r="B3551" t="str">
            <v xml:space="preserve"> URAIAN ANALISA HARGA SATUAN</v>
          </cell>
        </row>
        <row r="3552">
          <cell r="B3552" t="str">
            <v>ITEM PEMBAYARAN NO.</v>
          </cell>
          <cell r="E3552" t="str">
            <v>:  6.3 (5)a</v>
          </cell>
        </row>
        <row r="3553">
          <cell r="B3553" t="str">
            <v>JENIS PEKERJAAN</v>
          </cell>
          <cell r="E3553" t="str">
            <v>:  LASTON - LAPIS AUS ASPHALT BETON (AC-WC) LEVELING</v>
          </cell>
        </row>
        <row r="3554">
          <cell r="B3554" t="str">
            <v>SATUAN PEMBAYARAN</v>
          </cell>
          <cell r="E3554" t="str">
            <v>:  TON</v>
          </cell>
        </row>
        <row r="3556">
          <cell r="B3556" t="str">
            <v>NO.</v>
          </cell>
          <cell r="D3556" t="str">
            <v>U R A I A N</v>
          </cell>
          <cell r="I3556" t="str">
            <v>KODE</v>
          </cell>
          <cell r="J3556" t="str">
            <v>KOEF.</v>
          </cell>
          <cell r="K3556" t="str">
            <v>SATUAN</v>
          </cell>
          <cell r="L3556" t="str">
            <v>KETERANGAN</v>
          </cell>
        </row>
        <row r="3558">
          <cell r="B3558" t="str">
            <v>I.</v>
          </cell>
          <cell r="D3558" t="str">
            <v>ASUMSI</v>
          </cell>
        </row>
        <row r="3559">
          <cell r="B3559">
            <v>1</v>
          </cell>
          <cell r="D3559" t="str">
            <v>Menggunakan alat berat (cara mekanik)</v>
          </cell>
        </row>
        <row r="3560">
          <cell r="B3560">
            <v>2</v>
          </cell>
          <cell r="D3560" t="str">
            <v>Lokasi pekerjaan : sepanjang jalan</v>
          </cell>
        </row>
        <row r="3561">
          <cell r="B3561">
            <v>3</v>
          </cell>
          <cell r="D3561" t="str">
            <v>Kondisi existing jalan : sedang</v>
          </cell>
        </row>
        <row r="3562">
          <cell r="B3562">
            <v>4</v>
          </cell>
          <cell r="D3562" t="str">
            <v>Jarak rata-rata Base Camp ke lokasi pekerjaan</v>
          </cell>
          <cell r="I3562" t="str">
            <v>L</v>
          </cell>
          <cell r="J3562">
            <v>45.71</v>
          </cell>
          <cell r="K3562" t="str">
            <v>KM</v>
          </cell>
        </row>
        <row r="3563">
          <cell r="B3563">
            <v>5</v>
          </cell>
          <cell r="D3563" t="str">
            <v>Tebal Lapis (AC-WCL) padat</v>
          </cell>
          <cell r="I3563" t="str">
            <v>t</v>
          </cell>
          <cell r="J3563">
            <v>0.04</v>
          </cell>
          <cell r="K3563" t="str">
            <v>M</v>
          </cell>
        </row>
        <row r="3564">
          <cell r="B3564">
            <v>6</v>
          </cell>
          <cell r="D3564" t="str">
            <v>Jam kerja efektif per-hari</v>
          </cell>
          <cell r="I3564" t="str">
            <v>Tk</v>
          </cell>
          <cell r="J3564">
            <v>7</v>
          </cell>
          <cell r="K3564" t="str">
            <v>Jam</v>
          </cell>
        </row>
        <row r="3565">
          <cell r="B3565">
            <v>7</v>
          </cell>
          <cell r="D3565" t="str">
            <v>Faktor kehilanganmaterial :</v>
          </cell>
          <cell r="G3565" t="str">
            <v>- Agregat</v>
          </cell>
          <cell r="I3565" t="str">
            <v>Fh1</v>
          </cell>
          <cell r="J3565">
            <v>1.1000000000000001</v>
          </cell>
          <cell r="K3565" t="str">
            <v>-</v>
          </cell>
        </row>
        <row r="3566">
          <cell r="B3566" t="str">
            <v xml:space="preserve"> </v>
          </cell>
          <cell r="G3566" t="str">
            <v>- Aspal</v>
          </cell>
          <cell r="I3566" t="str">
            <v>Fh2</v>
          </cell>
          <cell r="J3566">
            <v>1.05</v>
          </cell>
          <cell r="K3566" t="str">
            <v>-</v>
          </cell>
        </row>
        <row r="3567">
          <cell r="B3567">
            <v>8</v>
          </cell>
          <cell r="D3567" t="str">
            <v>Komposisi campuran ATB (spesifikasi)  :</v>
          </cell>
        </row>
        <row r="3568">
          <cell r="D3568" t="str">
            <v xml:space="preserve">- Coarse Agregat  </v>
          </cell>
          <cell r="F3568" t="str">
            <v xml:space="preserve"> 61,0 - 77,0 %</v>
          </cell>
          <cell r="I3568" t="str">
            <v>CA</v>
          </cell>
          <cell r="J3568">
            <v>45</v>
          </cell>
          <cell r="K3568" t="str">
            <v>%</v>
          </cell>
        </row>
        <row r="3569">
          <cell r="D3569" t="str">
            <v>- Fine Agregat</v>
          </cell>
          <cell r="F3569" t="str">
            <v xml:space="preserve"> 23,0 - 39,0 %</v>
          </cell>
          <cell r="I3569" t="str">
            <v>FA</v>
          </cell>
          <cell r="J3569">
            <v>46.5</v>
          </cell>
          <cell r="K3569" t="str">
            <v>%</v>
          </cell>
        </row>
        <row r="3570">
          <cell r="D3570" t="str">
            <v>- Fraksi Filler</v>
          </cell>
          <cell r="F3570" t="str">
            <v xml:space="preserve">   2,0 -  6,0 %</v>
          </cell>
          <cell r="I3570" t="str">
            <v>FF</v>
          </cell>
          <cell r="J3570">
            <v>1</v>
          </cell>
          <cell r="K3570" t="str">
            <v>%</v>
          </cell>
        </row>
        <row r="3571">
          <cell r="D3571" t="str">
            <v>- Asphalt</v>
          </cell>
          <cell r="F3571" t="str">
            <v>minimum 5 %</v>
          </cell>
          <cell r="I3571" t="str">
            <v>As</v>
          </cell>
          <cell r="J3571">
            <v>7.5</v>
          </cell>
          <cell r="K3571" t="str">
            <v>%</v>
          </cell>
        </row>
        <row r="3572">
          <cell r="B3572">
            <v>9</v>
          </cell>
          <cell r="D3572" t="str">
            <v>Berat jenis bahan  :</v>
          </cell>
        </row>
        <row r="3573">
          <cell r="D3573" t="str">
            <v>- AC-WCL</v>
          </cell>
          <cell r="I3573" t="str">
            <v>D1</v>
          </cell>
          <cell r="J3573">
            <v>2.2999999999999998</v>
          </cell>
          <cell r="K3573" t="str">
            <v>ton / M3</v>
          </cell>
        </row>
        <row r="3574">
          <cell r="D3574" t="str">
            <v>- Coarse Agregat &amp; Fine Agregat</v>
          </cell>
          <cell r="I3574" t="str">
            <v>D2</v>
          </cell>
          <cell r="J3574">
            <v>1.8</v>
          </cell>
          <cell r="K3574" t="str">
            <v>ton / M3</v>
          </cell>
        </row>
        <row r="3575">
          <cell r="D3575" t="str">
            <v>- Fraksi Filler</v>
          </cell>
          <cell r="I3575" t="str">
            <v>D3</v>
          </cell>
          <cell r="J3575">
            <v>2</v>
          </cell>
          <cell r="K3575" t="str">
            <v>ton / M3</v>
          </cell>
        </row>
        <row r="3576">
          <cell r="D3576" t="str">
            <v>- Asphalt</v>
          </cell>
          <cell r="I3576" t="str">
            <v>D4</v>
          </cell>
          <cell r="J3576">
            <v>1</v>
          </cell>
          <cell r="K3576" t="str">
            <v>ton / M3</v>
          </cell>
        </row>
        <row r="3578">
          <cell r="B3578" t="str">
            <v>II.</v>
          </cell>
          <cell r="D3578" t="str">
            <v>METHODE PELAKSANAAN</v>
          </cell>
        </row>
        <row r="3579">
          <cell r="B3579">
            <v>1</v>
          </cell>
          <cell r="D3579" t="str">
            <v xml:space="preserve">Wheel Loader memuat Agregat dan Asphalt ke dalam </v>
          </cell>
        </row>
        <row r="3580">
          <cell r="B3580" t="str">
            <v xml:space="preserve"> </v>
          </cell>
          <cell r="D3580" t="str">
            <v>Cold Bin AMP</v>
          </cell>
        </row>
        <row r="3581">
          <cell r="B3581">
            <v>2</v>
          </cell>
          <cell r="D3581" t="str">
            <v>Agregat dan aspal dicampur dan dipanaskan</v>
          </cell>
        </row>
        <row r="3582">
          <cell r="D3582" t="str">
            <v>dengan AMP untuk dimuat langsung ke dalam</v>
          </cell>
        </row>
        <row r="3583">
          <cell r="B3583" t="str">
            <v xml:space="preserve"> </v>
          </cell>
          <cell r="D3583" t="str">
            <v>Dump Truck dan diangkut ke lokasi pekerjaan</v>
          </cell>
        </row>
        <row r="3584">
          <cell r="B3584">
            <v>3</v>
          </cell>
          <cell r="D3584" t="str">
            <v>Campuran panas ATB dihampar dengan Finisher</v>
          </cell>
        </row>
        <row r="3585">
          <cell r="D3585" t="str">
            <v>dan dipadatkan dengan Tandem &amp; Pneumatic</v>
          </cell>
        </row>
        <row r="3586">
          <cell r="B3586" t="str">
            <v xml:space="preserve"> </v>
          </cell>
          <cell r="D3586" t="str">
            <v>Tire Roller</v>
          </cell>
        </row>
        <row r="3587">
          <cell r="B3587">
            <v>4</v>
          </cell>
          <cell r="D3587" t="str">
            <v>Selama pemadatan, sekelompok  pekerja akan</v>
          </cell>
        </row>
        <row r="3588">
          <cell r="B3588" t="str">
            <v xml:space="preserve"> </v>
          </cell>
          <cell r="D3588" t="str">
            <v>merapikan tepi hamparaan dengan menggunakan</v>
          </cell>
        </row>
        <row r="3589">
          <cell r="B3589" t="str">
            <v xml:space="preserve"> </v>
          </cell>
          <cell r="D3589" t="str">
            <v>Alat Bantu</v>
          </cell>
        </row>
        <row r="3591">
          <cell r="B3591" t="str">
            <v>III.</v>
          </cell>
          <cell r="D3591" t="str">
            <v>PEMAKAIAN BAHAN, ALAT DAN TENAGA</v>
          </cell>
        </row>
        <row r="3593">
          <cell r="B3593" t="str">
            <v xml:space="preserve">   1.</v>
          </cell>
          <cell r="D3593" t="str">
            <v>BAHAN</v>
          </cell>
        </row>
        <row r="3594">
          <cell r="B3594" t="str">
            <v>1.a.</v>
          </cell>
          <cell r="D3594" t="str">
            <v>Agregat Kasar</v>
          </cell>
          <cell r="F3594" t="str">
            <v>= (CA x (1 Ton) x Fh1) : D2</v>
          </cell>
          <cell r="J3594">
            <v>0.27500000000000002</v>
          </cell>
          <cell r="K3594" t="str">
            <v>M3</v>
          </cell>
        </row>
        <row r="3595">
          <cell r="B3595" t="str">
            <v>1.b.</v>
          </cell>
          <cell r="D3595" t="str">
            <v>Agregat Halus</v>
          </cell>
          <cell r="F3595" t="str">
            <v>= (FA x (1 Ton) x Fh1) : D2</v>
          </cell>
          <cell r="J3595">
            <v>0.28420000000000001</v>
          </cell>
          <cell r="K3595" t="str">
            <v>M3</v>
          </cell>
        </row>
        <row r="3596">
          <cell r="B3596" t="str">
            <v>1.c.</v>
          </cell>
          <cell r="D3596" t="str">
            <v>Filler</v>
          </cell>
          <cell r="F3596" t="str">
            <v>= (FF x (1 Ton) x Fh1) x 1000</v>
          </cell>
          <cell r="J3596">
            <v>11</v>
          </cell>
          <cell r="K3596" t="str">
            <v>Kg</v>
          </cell>
        </row>
        <row r="3597">
          <cell r="B3597" t="str">
            <v>1.d.</v>
          </cell>
          <cell r="D3597" t="str">
            <v>Aspal</v>
          </cell>
          <cell r="F3597" t="str">
            <v>= (AS x (1 Ton) x Fh2) x 1000</v>
          </cell>
          <cell r="J3597">
            <v>78.75</v>
          </cell>
          <cell r="K3597" t="str">
            <v>Kg</v>
          </cell>
        </row>
        <row r="3599">
          <cell r="B3599" t="str">
            <v>2.</v>
          </cell>
          <cell r="D3599" t="str">
            <v>ALAT</v>
          </cell>
        </row>
        <row r="3600">
          <cell r="B3600" t="str">
            <v>2.a.</v>
          </cell>
          <cell r="D3600" t="str">
            <v>WHEEL LOADER</v>
          </cell>
        </row>
        <row r="3601">
          <cell r="D3601" t="str">
            <v>Kapasitas bucket</v>
          </cell>
          <cell r="I3601" t="str">
            <v>V</v>
          </cell>
          <cell r="J3601">
            <v>1.5</v>
          </cell>
          <cell r="K3601" t="str">
            <v>M3</v>
          </cell>
          <cell r="L3601" t="str">
            <v xml:space="preserve"> Sedang</v>
          </cell>
        </row>
        <row r="3602">
          <cell r="D3602" t="str">
            <v>Faktor bucket</v>
          </cell>
          <cell r="I3602" t="str">
            <v>Fb</v>
          </cell>
          <cell r="J3602">
            <v>0.9</v>
          </cell>
          <cell r="K3602" t="str">
            <v>-</v>
          </cell>
          <cell r="L3602" t="str">
            <v xml:space="preserve"> Pemuatan ringan</v>
          </cell>
        </row>
        <row r="3603">
          <cell r="D3603" t="str">
            <v>Faktor efisiensi alat</v>
          </cell>
          <cell r="I3603" t="str">
            <v>Fa</v>
          </cell>
          <cell r="J3603">
            <v>0.8</v>
          </cell>
          <cell r="K3603" t="str">
            <v>-</v>
          </cell>
          <cell r="L3603" t="str">
            <v xml:space="preserve"> Baik</v>
          </cell>
        </row>
        <row r="3604">
          <cell r="D3604" t="str">
            <v>Waktu Siklus</v>
          </cell>
          <cell r="I3604" t="str">
            <v>Ts1</v>
          </cell>
        </row>
        <row r="3605">
          <cell r="D3605" t="str">
            <v>- Muat</v>
          </cell>
          <cell r="I3605" t="str">
            <v>T1</v>
          </cell>
          <cell r="J3605">
            <v>1.2</v>
          </cell>
          <cell r="K3605" t="str">
            <v>menit</v>
          </cell>
        </row>
        <row r="3606">
          <cell r="D3606" t="str">
            <v>- Lain lain</v>
          </cell>
          <cell r="I3606" t="str">
            <v>T2</v>
          </cell>
          <cell r="J3606">
            <v>0.75</v>
          </cell>
          <cell r="K3606" t="str">
            <v>menit</v>
          </cell>
        </row>
        <row r="3607">
          <cell r="I3607" t="str">
            <v>Ts1</v>
          </cell>
          <cell r="J3607">
            <v>1.95</v>
          </cell>
          <cell r="K3607" t="str">
            <v>menit</v>
          </cell>
        </row>
        <row r="3609">
          <cell r="D3609" t="str">
            <v xml:space="preserve">Kap. Prod./jam = </v>
          </cell>
          <cell r="F3609" t="str">
            <v>D2 x V x Fb x Fa x 60 x D1</v>
          </cell>
          <cell r="I3609" t="str">
            <v>Q1</v>
          </cell>
          <cell r="J3609">
            <v>59.815384615384623</v>
          </cell>
          <cell r="K3609" t="str">
            <v>M3</v>
          </cell>
        </row>
        <row r="3610">
          <cell r="F3610" t="str">
            <v>D1 x Ts1</v>
          </cell>
        </row>
        <row r="3612">
          <cell r="D3612" t="str">
            <v>Koefisien Alat / M3</v>
          </cell>
          <cell r="F3612" t="str">
            <v xml:space="preserve"> = 1 : Q1</v>
          </cell>
          <cell r="J3612">
            <v>1.671810699588477E-2</v>
          </cell>
          <cell r="K3612" t="str">
            <v>Jam</v>
          </cell>
        </row>
        <row r="3614">
          <cell r="B3614" t="str">
            <v>2.b.</v>
          </cell>
          <cell r="D3614" t="str">
            <v>ASPHALT MIXING PLANT</v>
          </cell>
        </row>
        <row r="3615">
          <cell r="D3615" t="str">
            <v>Kapasitas produksi</v>
          </cell>
          <cell r="I3615" t="str">
            <v>V</v>
          </cell>
          <cell r="J3615">
            <v>50</v>
          </cell>
          <cell r="K3615" t="str">
            <v>ton / Jam</v>
          </cell>
        </row>
        <row r="3616">
          <cell r="D3616" t="str">
            <v>Faktor Efisiensi alat</v>
          </cell>
          <cell r="I3616" t="str">
            <v>Fa</v>
          </cell>
          <cell r="J3616">
            <v>0.8</v>
          </cell>
          <cell r="K3616" t="str">
            <v>-</v>
          </cell>
        </row>
        <row r="3618">
          <cell r="D3618" t="str">
            <v>Kap.Prod. / jam =</v>
          </cell>
          <cell r="F3618" t="str">
            <v>V x Fa</v>
          </cell>
          <cell r="I3618" t="str">
            <v>Q2</v>
          </cell>
          <cell r="J3618">
            <v>40</v>
          </cell>
          <cell r="K3618" t="str">
            <v>Ton</v>
          </cell>
        </row>
        <row r="3620">
          <cell r="D3620" t="str">
            <v>Koefisien Alat / M3</v>
          </cell>
          <cell r="F3620" t="str">
            <v xml:space="preserve"> = 1 : Q2</v>
          </cell>
          <cell r="J3620">
            <v>2.5000000000000001E-2</v>
          </cell>
          <cell r="K3620" t="str">
            <v>Jam</v>
          </cell>
        </row>
        <row r="3622">
          <cell r="L3622" t="str">
            <v>Bersambung</v>
          </cell>
        </row>
        <row r="3623">
          <cell r="B3623" t="str">
            <v xml:space="preserve"> URAIAN ANALISA HARGA SATUAN</v>
          </cell>
        </row>
        <row r="3624">
          <cell r="B3624" t="str">
            <v>ITEM PEMBAYARAN NO.</v>
          </cell>
          <cell r="E3624" t="str">
            <v>:  6.3 (5)a</v>
          </cell>
        </row>
        <row r="3625">
          <cell r="B3625" t="str">
            <v xml:space="preserve">JENIS PEKERJAAN                                  </v>
          </cell>
          <cell r="E3625" t="str">
            <v>:  LASTON - LAPIS AUS ASPHALT BETON (AC-WC) LEVELING</v>
          </cell>
        </row>
        <row r="3626">
          <cell r="B3626" t="str">
            <v>SATUAN PEMBAYARAN</v>
          </cell>
          <cell r="E3626" t="str">
            <v>:  TON</v>
          </cell>
        </row>
        <row r="3628">
          <cell r="B3628" t="str">
            <v>NO.</v>
          </cell>
          <cell r="D3628" t="str">
            <v>U R A I A N</v>
          </cell>
          <cell r="I3628" t="str">
            <v>KODE</v>
          </cell>
          <cell r="J3628" t="str">
            <v>KOEF.</v>
          </cell>
          <cell r="K3628" t="str">
            <v>SATUAN</v>
          </cell>
          <cell r="L3628" t="str">
            <v>KETERANGAN</v>
          </cell>
        </row>
        <row r="3630">
          <cell r="B3630" t="str">
            <v>2.c.</v>
          </cell>
          <cell r="D3630" t="str">
            <v>GENERATOR SET</v>
          </cell>
        </row>
        <row r="3631">
          <cell r="D3631" t="str">
            <v>Kap.Prod. / Jam = SAMA DENGAN AMP</v>
          </cell>
          <cell r="I3631" t="str">
            <v>Q3</v>
          </cell>
          <cell r="J3631">
            <v>40</v>
          </cell>
          <cell r="K3631" t="str">
            <v>M2</v>
          </cell>
        </row>
        <row r="3632">
          <cell r="D3632" t="str">
            <v>Koefisien Alat / M3</v>
          </cell>
          <cell r="F3632" t="str">
            <v xml:space="preserve"> = 1 : Q3</v>
          </cell>
          <cell r="J3632">
            <v>2.5000000000000001E-2</v>
          </cell>
          <cell r="K3632" t="str">
            <v>Jam</v>
          </cell>
        </row>
        <row r="3634">
          <cell r="B3634" t="str">
            <v>2.d.</v>
          </cell>
          <cell r="D3634" t="str">
            <v>DUMP TRUCK</v>
          </cell>
        </row>
        <row r="3635">
          <cell r="D3635" t="str">
            <v>Kapasitas bak</v>
          </cell>
          <cell r="I3635" t="str">
            <v>V</v>
          </cell>
          <cell r="J3635">
            <v>8</v>
          </cell>
          <cell r="K3635" t="str">
            <v>ton</v>
          </cell>
          <cell r="L3635" t="str">
            <v xml:space="preserve"> Sedang</v>
          </cell>
        </row>
        <row r="3636">
          <cell r="D3636" t="str">
            <v>Faktor Efisiensi alat</v>
          </cell>
          <cell r="I3636" t="str">
            <v>Fa</v>
          </cell>
          <cell r="J3636">
            <v>0.8</v>
          </cell>
          <cell r="K3636" t="str">
            <v>-</v>
          </cell>
          <cell r="L3636" t="str">
            <v xml:space="preserve"> Baik</v>
          </cell>
        </row>
        <row r="3637">
          <cell r="D3637" t="str">
            <v>Kecepatan rata-rata bermuatan</v>
          </cell>
          <cell r="I3637" t="str">
            <v>v1</v>
          </cell>
          <cell r="J3637">
            <v>45</v>
          </cell>
          <cell r="K3637" t="str">
            <v>Km / Jam</v>
          </cell>
          <cell r="L3637" t="str">
            <v xml:space="preserve"> Max aman</v>
          </cell>
        </row>
        <row r="3638">
          <cell r="D3638" t="str">
            <v>Kecepatan rata-rata kosong</v>
          </cell>
          <cell r="I3638" t="str">
            <v>v2</v>
          </cell>
          <cell r="J3638">
            <v>60</v>
          </cell>
          <cell r="K3638" t="str">
            <v>Km / Jam</v>
          </cell>
          <cell r="L3638" t="str">
            <v xml:space="preserve"> Max.aman</v>
          </cell>
        </row>
        <row r="3639">
          <cell r="D3639" t="str">
            <v>Kapasitas AMP / batch</v>
          </cell>
          <cell r="I3639" t="str">
            <v>Q2b</v>
          </cell>
          <cell r="J3639">
            <v>0.5</v>
          </cell>
          <cell r="K3639" t="str">
            <v>ton</v>
          </cell>
        </row>
        <row r="3640">
          <cell r="D3640" t="str">
            <v>Waktu menyiapkan 1 batch AC-WCL</v>
          </cell>
          <cell r="I3640" t="str">
            <v>Tb</v>
          </cell>
          <cell r="J3640">
            <v>1</v>
          </cell>
          <cell r="K3640" t="str">
            <v>menit</v>
          </cell>
        </row>
        <row r="3641">
          <cell r="D3641" t="str">
            <v>Waktu Siklus</v>
          </cell>
          <cell r="I3641" t="str">
            <v>Ts2</v>
          </cell>
        </row>
        <row r="3642">
          <cell r="D3642" t="str">
            <v xml:space="preserve">- Mengisi Bak </v>
          </cell>
          <cell r="F3642" t="str">
            <v>= (V : Q2b) x Tb</v>
          </cell>
          <cell r="I3642" t="str">
            <v>T1</v>
          </cell>
          <cell r="J3642">
            <v>16</v>
          </cell>
          <cell r="K3642" t="str">
            <v>menit</v>
          </cell>
        </row>
        <row r="3643">
          <cell r="D3643" t="str">
            <v>- Angkut</v>
          </cell>
          <cell r="F3643" t="str">
            <v>= (L : v1) x 60 menit</v>
          </cell>
          <cell r="I3643" t="str">
            <v>T2</v>
          </cell>
          <cell r="J3643">
            <v>60.946666666666673</v>
          </cell>
          <cell r="K3643" t="str">
            <v>menit</v>
          </cell>
        </row>
        <row r="3644">
          <cell r="D3644" t="str">
            <v>- Tunggu + dump + Putar</v>
          </cell>
          <cell r="I3644" t="str">
            <v>T3</v>
          </cell>
          <cell r="J3644">
            <v>4</v>
          </cell>
          <cell r="K3644" t="str">
            <v>menit</v>
          </cell>
        </row>
        <row r="3645">
          <cell r="D3645" t="str">
            <v>- Kembali</v>
          </cell>
          <cell r="F3645" t="str">
            <v>= (L : v2) x 60 menit</v>
          </cell>
          <cell r="I3645" t="str">
            <v>T4</v>
          </cell>
          <cell r="J3645">
            <v>45.71</v>
          </cell>
          <cell r="K3645" t="str">
            <v>menit</v>
          </cell>
        </row>
        <row r="3646">
          <cell r="I3646" t="str">
            <v>Ts2</v>
          </cell>
          <cell r="J3646">
            <v>126.65666666666667</v>
          </cell>
          <cell r="K3646" t="str">
            <v>menit</v>
          </cell>
        </row>
        <row r="3648">
          <cell r="D3648" t="str">
            <v>Kap.Prod. / jam =</v>
          </cell>
          <cell r="F3648" t="str">
            <v>V x Fa x 60</v>
          </cell>
          <cell r="I3648" t="str">
            <v>Q4</v>
          </cell>
          <cell r="J3648">
            <v>3.0318183014448508</v>
          </cell>
          <cell r="K3648" t="str">
            <v>Ton</v>
          </cell>
        </row>
        <row r="3649">
          <cell r="F3649" t="str">
            <v>Ts2</v>
          </cell>
        </row>
        <row r="3651">
          <cell r="D3651" t="str">
            <v>Koefisien Alat / M3</v>
          </cell>
          <cell r="F3651" t="str">
            <v xml:space="preserve"> = 1 : Q4</v>
          </cell>
          <cell r="J3651">
            <v>0.32983506944444446</v>
          </cell>
          <cell r="K3651" t="str">
            <v>Jam</v>
          </cell>
        </row>
        <row r="3653">
          <cell r="B3653" t="str">
            <v>2.e.</v>
          </cell>
          <cell r="D3653" t="str">
            <v>ASPHALT FINISHER</v>
          </cell>
        </row>
        <row r="3654">
          <cell r="D3654" t="str">
            <v>Kapasitas produksi</v>
          </cell>
          <cell r="I3654" t="str">
            <v>V</v>
          </cell>
          <cell r="J3654">
            <v>40</v>
          </cell>
          <cell r="K3654" t="str">
            <v>ton / Jam</v>
          </cell>
        </row>
        <row r="3655">
          <cell r="D3655" t="str">
            <v>Faktor efisiensi alat</v>
          </cell>
          <cell r="I3655" t="str">
            <v>Fa</v>
          </cell>
          <cell r="J3655">
            <v>0.8</v>
          </cell>
          <cell r="K3655" t="str">
            <v>-</v>
          </cell>
        </row>
        <row r="3657">
          <cell r="D3657" t="str">
            <v>Kap.Prod. / jam =</v>
          </cell>
          <cell r="F3657" t="str">
            <v xml:space="preserve">V x Fa </v>
          </cell>
          <cell r="I3657" t="str">
            <v>Q5</v>
          </cell>
          <cell r="J3657">
            <v>32</v>
          </cell>
          <cell r="K3657" t="str">
            <v>Ton</v>
          </cell>
        </row>
        <row r="3659">
          <cell r="D3659" t="str">
            <v>Koefisien Alat / M3</v>
          </cell>
          <cell r="F3659" t="str">
            <v xml:space="preserve"> = 1 : Q5</v>
          </cell>
          <cell r="J3659">
            <v>3.125E-2</v>
          </cell>
          <cell r="K3659" t="str">
            <v>Jam</v>
          </cell>
          <cell r="L3659" t="str">
            <v xml:space="preserve"> </v>
          </cell>
        </row>
        <row r="3661">
          <cell r="B3661" t="str">
            <v>2.f.</v>
          </cell>
          <cell r="D3661" t="str">
            <v>TANDEM ROLLER</v>
          </cell>
        </row>
        <row r="3662">
          <cell r="B3662" t="str">
            <v xml:space="preserve"> </v>
          </cell>
          <cell r="D3662" t="str">
            <v>Kecepatan rata-rata alat</v>
          </cell>
          <cell r="I3662" t="str">
            <v>v</v>
          </cell>
          <cell r="J3662">
            <v>3.6</v>
          </cell>
          <cell r="K3662" t="str">
            <v>Km / Jam</v>
          </cell>
        </row>
        <row r="3663">
          <cell r="D3663" t="str">
            <v>Lebar efektif pemadatan</v>
          </cell>
          <cell r="I3663" t="str">
            <v>b</v>
          </cell>
          <cell r="J3663">
            <v>1.2</v>
          </cell>
          <cell r="K3663" t="str">
            <v>M</v>
          </cell>
        </row>
        <row r="3664">
          <cell r="D3664" t="str">
            <v>Jumlah lintasan</v>
          </cell>
          <cell r="I3664" t="str">
            <v>n</v>
          </cell>
          <cell r="J3664">
            <v>8</v>
          </cell>
          <cell r="K3664" t="str">
            <v>lintasan</v>
          </cell>
        </row>
        <row r="3665">
          <cell r="D3665" t="str">
            <v>Faktor Efisiensi alat</v>
          </cell>
          <cell r="I3665" t="str">
            <v>Fa</v>
          </cell>
          <cell r="J3665">
            <v>0.8</v>
          </cell>
          <cell r="K3665" t="str">
            <v>-</v>
          </cell>
        </row>
        <row r="3667">
          <cell r="C3667" t="str">
            <v xml:space="preserve"> </v>
          </cell>
          <cell r="D3667" t="str">
            <v xml:space="preserve">Kap. Prod./jam = </v>
          </cell>
          <cell r="F3667" t="str">
            <v>(v x 1000) x b x t x Fa x D1</v>
          </cell>
          <cell r="I3667" t="str">
            <v>Q6</v>
          </cell>
          <cell r="J3667">
            <v>39.744</v>
          </cell>
          <cell r="K3667" t="str">
            <v>Ton</v>
          </cell>
        </row>
        <row r="3668">
          <cell r="F3668" t="str">
            <v>n</v>
          </cell>
        </row>
        <row r="3669">
          <cell r="D3669" t="str">
            <v>Koefisien Alat / M3</v>
          </cell>
          <cell r="F3669" t="str">
            <v xml:space="preserve"> = 1 : Q6</v>
          </cell>
          <cell r="J3669">
            <v>2.5161030595813205E-2</v>
          </cell>
          <cell r="K3669" t="str">
            <v>Jam</v>
          </cell>
        </row>
        <row r="3670">
          <cell r="D3670" t="str">
            <v xml:space="preserve"> </v>
          </cell>
        </row>
        <row r="3671">
          <cell r="B3671" t="str">
            <v>2.g.</v>
          </cell>
          <cell r="D3671" t="str">
            <v>TIRE ROLLER</v>
          </cell>
        </row>
        <row r="3672">
          <cell r="D3672" t="str">
            <v>Kecepatan rata-rata</v>
          </cell>
          <cell r="I3672" t="str">
            <v>v</v>
          </cell>
          <cell r="J3672">
            <v>5</v>
          </cell>
          <cell r="K3672" t="str">
            <v>KM / Jam</v>
          </cell>
        </row>
        <row r="3673">
          <cell r="D3673" t="str">
            <v>Lebar efektif pemadatan</v>
          </cell>
          <cell r="I3673" t="str">
            <v>b</v>
          </cell>
          <cell r="J3673">
            <v>1.5</v>
          </cell>
          <cell r="K3673" t="str">
            <v>M</v>
          </cell>
        </row>
        <row r="3674">
          <cell r="D3674" t="str">
            <v>Jumlah lintasan</v>
          </cell>
          <cell r="I3674" t="str">
            <v>n</v>
          </cell>
          <cell r="J3674">
            <v>15</v>
          </cell>
          <cell r="K3674" t="str">
            <v>lintasan</v>
          </cell>
        </row>
        <row r="3675">
          <cell r="D3675" t="str">
            <v>Faktor Efisiensi alat</v>
          </cell>
          <cell r="I3675" t="str">
            <v>Fa</v>
          </cell>
          <cell r="J3675">
            <v>0.8</v>
          </cell>
          <cell r="K3675" t="str">
            <v>-</v>
          </cell>
          <cell r="L3675" t="str">
            <v xml:space="preserve"> Baik</v>
          </cell>
        </row>
        <row r="3677">
          <cell r="D3677" t="str">
            <v>Kap.Prod. / jam =</v>
          </cell>
          <cell r="F3677" t="str">
            <v>(v x 1000) x b x t x Fa x D1</v>
          </cell>
          <cell r="I3677" t="str">
            <v>Q7</v>
          </cell>
          <cell r="J3677">
            <v>36.799999999999997</v>
          </cell>
          <cell r="K3677" t="str">
            <v>Ton</v>
          </cell>
        </row>
        <row r="3678">
          <cell r="F3678" t="str">
            <v>n</v>
          </cell>
        </row>
        <row r="3680">
          <cell r="D3680" t="str">
            <v>Koefisien Alat / M3</v>
          </cell>
          <cell r="F3680" t="str">
            <v xml:space="preserve"> = 1 : Q7</v>
          </cell>
          <cell r="J3680">
            <v>2.7173913043478264E-2</v>
          </cell>
          <cell r="K3680" t="str">
            <v>Jam</v>
          </cell>
        </row>
        <row r="3682">
          <cell r="B3682" t="str">
            <v>2.h.</v>
          </cell>
          <cell r="D3682" t="str">
            <v>ALAT BANTU</v>
          </cell>
        </row>
        <row r="3683">
          <cell r="D3683" t="str">
            <v>diperlukan :</v>
          </cell>
          <cell r="L3683" t="str">
            <v xml:space="preserve"> Lump Sum</v>
          </cell>
        </row>
        <row r="3684">
          <cell r="D3684" t="str">
            <v>- Kereta dorong   = 2 buah</v>
          </cell>
        </row>
        <row r="3685">
          <cell r="D3685" t="str">
            <v>- Sekop                = 3 buah</v>
          </cell>
        </row>
        <row r="3686">
          <cell r="D3686" t="str">
            <v>- Garpu                = 2 buah</v>
          </cell>
        </row>
        <row r="3687">
          <cell r="D3687" t="str">
            <v>- Tongkat Kontrol ketebalan hanparan</v>
          </cell>
        </row>
        <row r="3689">
          <cell r="B3689" t="str">
            <v xml:space="preserve">   3.</v>
          </cell>
          <cell r="D3689" t="str">
            <v>TENAGA</v>
          </cell>
        </row>
        <row r="3690">
          <cell r="D3690" t="str">
            <v>Produksi menentukan : ASPHALT MIXING PLANT (AMP)</v>
          </cell>
          <cell r="I3690" t="str">
            <v>Q2</v>
          </cell>
          <cell r="J3690">
            <v>40</v>
          </cell>
          <cell r="K3690" t="str">
            <v>M3/Jam</v>
          </cell>
        </row>
        <row r="3691">
          <cell r="D3691" t="str">
            <v>Produksi ATB / hari  =  Tk x Q2</v>
          </cell>
          <cell r="I3691" t="str">
            <v>Qt</v>
          </cell>
          <cell r="J3691">
            <v>280</v>
          </cell>
          <cell r="K3691" t="str">
            <v>M3</v>
          </cell>
        </row>
        <row r="3692">
          <cell r="D3692" t="str">
            <v>Kebutuhan tenaga :</v>
          </cell>
        </row>
        <row r="3693">
          <cell r="E3693" t="str">
            <v>-</v>
          </cell>
          <cell r="F3693" t="str">
            <v>Pekerja</v>
          </cell>
          <cell r="I3693" t="str">
            <v>P</v>
          </cell>
          <cell r="J3693">
            <v>3</v>
          </cell>
          <cell r="K3693" t="str">
            <v>orang</v>
          </cell>
        </row>
        <row r="3694">
          <cell r="E3694" t="str">
            <v>-</v>
          </cell>
          <cell r="F3694" t="str">
            <v>Mandor</v>
          </cell>
          <cell r="I3694" t="str">
            <v>M</v>
          </cell>
          <cell r="J3694">
            <v>1</v>
          </cell>
          <cell r="K3694" t="str">
            <v>orang</v>
          </cell>
        </row>
        <row r="3696">
          <cell r="D3696" t="str">
            <v>Koefisien Tenaga / M3     :</v>
          </cell>
        </row>
        <row r="3697">
          <cell r="E3697" t="str">
            <v>-</v>
          </cell>
          <cell r="F3697" t="str">
            <v>Pekerja</v>
          </cell>
          <cell r="G3697" t="str">
            <v>= (Tk x P) / Qt</v>
          </cell>
          <cell r="J3697">
            <v>7.4999999999999997E-2</v>
          </cell>
          <cell r="K3697" t="str">
            <v>Jam</v>
          </cell>
        </row>
        <row r="3698">
          <cell r="E3698" t="str">
            <v>-</v>
          </cell>
          <cell r="F3698" t="str">
            <v>Mandor</v>
          </cell>
          <cell r="G3698" t="str">
            <v>= (Tk x M) / Qt</v>
          </cell>
          <cell r="J3698">
            <v>2.5000000000000001E-2</v>
          </cell>
          <cell r="K3698" t="str">
            <v>Jam</v>
          </cell>
        </row>
        <row r="3700">
          <cell r="B3700" t="str">
            <v>4.</v>
          </cell>
          <cell r="D3700" t="str">
            <v>HARGA DASAR SATUAN UPAH, BAHAN DAN ALAT</v>
          </cell>
        </row>
        <row r="3701">
          <cell r="D3701" t="str">
            <v>Lihat lampiran.</v>
          </cell>
        </row>
        <row r="3704">
          <cell r="B3704" t="str">
            <v xml:space="preserve"> URAIAN ANALISA HARGA SATUAN</v>
          </cell>
        </row>
        <row r="3705">
          <cell r="B3705" t="str">
            <v>ITEM PEMBAYARAN NO.</v>
          </cell>
          <cell r="E3705" t="str">
            <v>:  6.3 (6)</v>
          </cell>
        </row>
        <row r="3706">
          <cell r="B3706" t="str">
            <v>JENIS PEKERJAAN</v>
          </cell>
          <cell r="E3706" t="str">
            <v>: LASTON - LAPIS PENGIKAT ASPHALT BETON (AC-BC)</v>
          </cell>
        </row>
        <row r="3707">
          <cell r="B3707" t="str">
            <v>SATUAN PEMBAYARAN</v>
          </cell>
          <cell r="E3707" t="str">
            <v>:  M3</v>
          </cell>
        </row>
        <row r="3709">
          <cell r="B3709" t="str">
            <v>NO.</v>
          </cell>
          <cell r="D3709" t="str">
            <v>U R A I A N</v>
          </cell>
          <cell r="I3709" t="str">
            <v>KODE</v>
          </cell>
          <cell r="J3709" t="str">
            <v>KOEF.</v>
          </cell>
          <cell r="K3709" t="str">
            <v>SATUAN</v>
          </cell>
          <cell r="L3709" t="str">
            <v>KETERANGAN</v>
          </cell>
        </row>
        <row r="3711">
          <cell r="B3711" t="str">
            <v>I.</v>
          </cell>
          <cell r="D3711" t="str">
            <v>ASUMSI</v>
          </cell>
        </row>
        <row r="3712">
          <cell r="B3712">
            <v>1</v>
          </cell>
          <cell r="D3712" t="str">
            <v>Menggunakan alat berat (cara mekanik)</v>
          </cell>
        </row>
        <row r="3713">
          <cell r="B3713">
            <v>2</v>
          </cell>
          <cell r="D3713" t="str">
            <v>Lokasi pekerjaan : sepanjang jalan</v>
          </cell>
        </row>
        <row r="3714">
          <cell r="B3714">
            <v>3</v>
          </cell>
          <cell r="D3714" t="str">
            <v>Kondisi existing jalan : sedang</v>
          </cell>
        </row>
        <row r="3715">
          <cell r="B3715">
            <v>4</v>
          </cell>
          <cell r="D3715" t="str">
            <v>Jarak rata-rata Base Camp ke lokasi pekerjaan</v>
          </cell>
          <cell r="I3715" t="str">
            <v>L</v>
          </cell>
          <cell r="J3715">
            <v>45.71</v>
          </cell>
          <cell r="K3715" t="str">
            <v>KM</v>
          </cell>
        </row>
        <row r="3716">
          <cell r="B3716">
            <v>5</v>
          </cell>
          <cell r="D3716" t="str">
            <v>Tebal Lapis (AC-BC) padat</v>
          </cell>
          <cell r="I3716" t="str">
            <v>t</v>
          </cell>
          <cell r="J3716">
            <v>0.06</v>
          </cell>
          <cell r="K3716" t="str">
            <v>M</v>
          </cell>
        </row>
        <row r="3717">
          <cell r="B3717">
            <v>6</v>
          </cell>
          <cell r="D3717" t="str">
            <v>Jam kerja efektif per-hari</v>
          </cell>
          <cell r="I3717" t="str">
            <v>Tk</v>
          </cell>
          <cell r="J3717">
            <v>7</v>
          </cell>
          <cell r="K3717" t="str">
            <v>Jam</v>
          </cell>
        </row>
        <row r="3718">
          <cell r="B3718">
            <v>7</v>
          </cell>
          <cell r="D3718" t="str">
            <v>Faktor kehilanganmaterial :</v>
          </cell>
          <cell r="G3718" t="str">
            <v>- Agregat</v>
          </cell>
          <cell r="I3718" t="str">
            <v>Fh1</v>
          </cell>
          <cell r="J3718">
            <v>1.1000000000000001</v>
          </cell>
          <cell r="K3718" t="str">
            <v>-</v>
          </cell>
        </row>
        <row r="3719">
          <cell r="B3719" t="str">
            <v xml:space="preserve"> </v>
          </cell>
          <cell r="G3719" t="str">
            <v>- Aspal</v>
          </cell>
          <cell r="I3719" t="str">
            <v>Fh2</v>
          </cell>
          <cell r="J3719">
            <v>1.05</v>
          </cell>
          <cell r="K3719" t="str">
            <v>-</v>
          </cell>
        </row>
        <row r="3720">
          <cell r="B3720">
            <v>8</v>
          </cell>
          <cell r="D3720" t="str">
            <v>Komposisi campuran AC-BC (spesifikasi)  :</v>
          </cell>
        </row>
        <row r="3721">
          <cell r="D3721" t="str">
            <v xml:space="preserve">- Coarse Agregat  </v>
          </cell>
          <cell r="F3721" t="str">
            <v xml:space="preserve"> 61,0 - 77,0 %</v>
          </cell>
          <cell r="I3721" t="str">
            <v>CA</v>
          </cell>
          <cell r="J3721">
            <v>62.41</v>
          </cell>
          <cell r="K3721" t="str">
            <v>%</v>
          </cell>
        </row>
        <row r="3722">
          <cell r="D3722" t="str">
            <v>- Fine Agregat</v>
          </cell>
          <cell r="F3722" t="str">
            <v xml:space="preserve"> 23,0 - 39,0 %</v>
          </cell>
          <cell r="I3722" t="str">
            <v>FA</v>
          </cell>
          <cell r="J3722">
            <v>25</v>
          </cell>
          <cell r="K3722" t="str">
            <v>%</v>
          </cell>
        </row>
        <row r="3723">
          <cell r="D3723" t="str">
            <v>- Fraksi Filler</v>
          </cell>
          <cell r="F3723" t="str">
            <v xml:space="preserve">   2,0 -  6,0 %</v>
          </cell>
          <cell r="I3723" t="str">
            <v>FF</v>
          </cell>
          <cell r="J3723">
            <v>6.59</v>
          </cell>
          <cell r="K3723" t="str">
            <v>%</v>
          </cell>
        </row>
        <row r="3724">
          <cell r="D3724" t="str">
            <v>- Asphalt</v>
          </cell>
          <cell r="F3724" t="str">
            <v>minimum 5 %</v>
          </cell>
          <cell r="I3724" t="str">
            <v>As</v>
          </cell>
          <cell r="J3724">
            <v>6</v>
          </cell>
          <cell r="K3724" t="str">
            <v>%</v>
          </cell>
        </row>
        <row r="3725">
          <cell r="B3725">
            <v>9</v>
          </cell>
          <cell r="D3725" t="str">
            <v>Berat jenis bahan  :</v>
          </cell>
        </row>
        <row r="3726">
          <cell r="D3726" t="str">
            <v>- ATB</v>
          </cell>
          <cell r="I3726" t="str">
            <v>D1</v>
          </cell>
          <cell r="J3726">
            <v>2.25</v>
          </cell>
          <cell r="K3726" t="str">
            <v>ton / M3</v>
          </cell>
        </row>
        <row r="3727">
          <cell r="D3727" t="str">
            <v>- Coarse Agregat &amp; Fine Agregat</v>
          </cell>
          <cell r="I3727" t="str">
            <v>D2</v>
          </cell>
          <cell r="J3727">
            <v>1.8</v>
          </cell>
          <cell r="K3727" t="str">
            <v>ton / M3</v>
          </cell>
        </row>
        <row r="3728">
          <cell r="D3728" t="str">
            <v>- Fraksi Filler</v>
          </cell>
          <cell r="I3728" t="str">
            <v>D3</v>
          </cell>
          <cell r="J3728">
            <v>2</v>
          </cell>
          <cell r="K3728" t="str">
            <v>ton / M3</v>
          </cell>
        </row>
        <row r="3729">
          <cell r="D3729" t="str">
            <v>- Asphalt</v>
          </cell>
          <cell r="I3729" t="str">
            <v>D4</v>
          </cell>
          <cell r="J3729">
            <v>1.03</v>
          </cell>
          <cell r="K3729" t="str">
            <v>ton / M3</v>
          </cell>
        </row>
        <row r="3731">
          <cell r="B3731" t="str">
            <v>II.</v>
          </cell>
          <cell r="D3731" t="str">
            <v>METHODE PELAKSANAAN</v>
          </cell>
        </row>
        <row r="3732">
          <cell r="B3732">
            <v>1</v>
          </cell>
          <cell r="D3732" t="str">
            <v xml:space="preserve">Wheel Loader memuat Agregat dan Asphalt ke dalam </v>
          </cell>
        </row>
        <row r="3733">
          <cell r="B3733" t="str">
            <v xml:space="preserve"> </v>
          </cell>
          <cell r="D3733" t="str">
            <v>Cold Bin AMP</v>
          </cell>
        </row>
        <row r="3734">
          <cell r="B3734">
            <v>2</v>
          </cell>
          <cell r="D3734" t="str">
            <v>Agregat dan aspal dicampur dan dipanaskan</v>
          </cell>
        </row>
        <row r="3735">
          <cell r="D3735" t="str">
            <v>dengan AMP untuk dimuat langsung ke dalam</v>
          </cell>
        </row>
        <row r="3736">
          <cell r="B3736" t="str">
            <v xml:space="preserve"> </v>
          </cell>
          <cell r="D3736" t="str">
            <v>Dump Truck dan diangkut ke lokasi pekerjaan</v>
          </cell>
        </row>
        <row r="3737">
          <cell r="B3737">
            <v>3</v>
          </cell>
          <cell r="D3737" t="str">
            <v>Campuran panas ATB dihampar dengan Finisher</v>
          </cell>
        </row>
        <row r="3738">
          <cell r="D3738" t="str">
            <v>dan dipadatkan dengan Tandem &amp; Pneumatic</v>
          </cell>
        </row>
        <row r="3739">
          <cell r="B3739" t="str">
            <v xml:space="preserve"> </v>
          </cell>
          <cell r="D3739" t="str">
            <v>Tire Roller</v>
          </cell>
        </row>
        <row r="3740">
          <cell r="B3740">
            <v>4</v>
          </cell>
          <cell r="D3740" t="str">
            <v>Selama pemadatan, sekelompok  pekerja akan</v>
          </cell>
        </row>
        <row r="3741">
          <cell r="B3741" t="str">
            <v xml:space="preserve"> </v>
          </cell>
          <cell r="D3741" t="str">
            <v>merapikan tepi hamparaan dengan menggunakan</v>
          </cell>
        </row>
        <row r="3742">
          <cell r="B3742" t="str">
            <v xml:space="preserve"> </v>
          </cell>
          <cell r="D3742" t="str">
            <v>Alat Bantu</v>
          </cell>
        </row>
        <row r="3744">
          <cell r="B3744" t="str">
            <v>III.</v>
          </cell>
          <cell r="D3744" t="str">
            <v>PEMAKAIAN BAHAN, ALAT DAN TENAGA</v>
          </cell>
        </row>
        <row r="3746">
          <cell r="B3746" t="str">
            <v xml:space="preserve">   1.</v>
          </cell>
          <cell r="D3746" t="str">
            <v>BAHAN</v>
          </cell>
        </row>
        <row r="3747">
          <cell r="B3747" t="str">
            <v>1.a.</v>
          </cell>
          <cell r="D3747" t="str">
            <v>Agregat Kasar</v>
          </cell>
          <cell r="F3747" t="str">
            <v>= (CA x (D1 x 1 M3) x Fh1) : D2</v>
          </cell>
          <cell r="J3747">
            <v>0.85809999999999997</v>
          </cell>
          <cell r="K3747" t="str">
            <v>M3</v>
          </cell>
        </row>
        <row r="3748">
          <cell r="B3748" t="str">
            <v>1.b.</v>
          </cell>
          <cell r="D3748" t="str">
            <v>Agregat Halus</v>
          </cell>
          <cell r="F3748" t="str">
            <v>= (FA x (D1 x 1 M3) x Fh1) : D2</v>
          </cell>
          <cell r="J3748">
            <v>0.34379999999999999</v>
          </cell>
          <cell r="K3748" t="str">
            <v>M3</v>
          </cell>
        </row>
        <row r="3749">
          <cell r="B3749" t="str">
            <v>1.c.</v>
          </cell>
          <cell r="D3749" t="str">
            <v>Filler</v>
          </cell>
          <cell r="F3749" t="str">
            <v>= (FF x (D1 x 1 M3) x Fh1) x 1000</v>
          </cell>
          <cell r="J3749">
            <v>163.10249999999999</v>
          </cell>
          <cell r="K3749" t="str">
            <v>Kg</v>
          </cell>
        </row>
        <row r="3750">
          <cell r="B3750" t="str">
            <v>1.d.</v>
          </cell>
          <cell r="D3750" t="str">
            <v>Pasir</v>
          </cell>
          <cell r="F3750" t="str">
            <v>= (AS x (D1 x 1 M3) x Fh2) x 1000</v>
          </cell>
          <cell r="J3750">
            <v>141.75</v>
          </cell>
          <cell r="K3750" t="str">
            <v>Kg</v>
          </cell>
        </row>
        <row r="3752">
          <cell r="B3752" t="str">
            <v>2.</v>
          </cell>
          <cell r="D3752" t="str">
            <v>ALAT</v>
          </cell>
        </row>
        <row r="3753">
          <cell r="B3753" t="str">
            <v>2.a.</v>
          </cell>
          <cell r="D3753" t="str">
            <v>WHEEL LOADER</v>
          </cell>
        </row>
        <row r="3754">
          <cell r="D3754" t="str">
            <v>Kapasitas bucket</v>
          </cell>
          <cell r="I3754" t="str">
            <v>V</v>
          </cell>
          <cell r="J3754">
            <v>2.5</v>
          </cell>
          <cell r="K3754" t="str">
            <v>M3</v>
          </cell>
          <cell r="L3754" t="str">
            <v xml:space="preserve"> Sedang</v>
          </cell>
        </row>
        <row r="3755">
          <cell r="D3755" t="str">
            <v>Faktor bucket</v>
          </cell>
          <cell r="I3755" t="str">
            <v>Fb</v>
          </cell>
          <cell r="J3755">
            <v>0.9</v>
          </cell>
          <cell r="K3755" t="str">
            <v>-</v>
          </cell>
          <cell r="L3755" t="str">
            <v xml:space="preserve"> Pemuatan ringan</v>
          </cell>
        </row>
        <row r="3756">
          <cell r="D3756" t="str">
            <v>Faktor efisiensi alat</v>
          </cell>
          <cell r="I3756" t="str">
            <v>Fa</v>
          </cell>
          <cell r="J3756">
            <v>0.8</v>
          </cell>
          <cell r="K3756" t="str">
            <v>-</v>
          </cell>
          <cell r="L3756" t="str">
            <v xml:space="preserve"> Baik</v>
          </cell>
        </row>
        <row r="3757">
          <cell r="D3757" t="str">
            <v>Waktu Siklus</v>
          </cell>
          <cell r="I3757" t="str">
            <v>Ts1</v>
          </cell>
        </row>
        <row r="3758">
          <cell r="D3758" t="str">
            <v>- Muat</v>
          </cell>
          <cell r="I3758" t="str">
            <v>T1</v>
          </cell>
          <cell r="J3758">
            <v>0.75</v>
          </cell>
          <cell r="K3758" t="str">
            <v>menit</v>
          </cell>
        </row>
        <row r="3759">
          <cell r="D3759" t="str">
            <v>- Lain lain</v>
          </cell>
          <cell r="I3759" t="str">
            <v>T2</v>
          </cell>
          <cell r="J3759">
            <v>0.25</v>
          </cell>
          <cell r="K3759" t="str">
            <v>menit</v>
          </cell>
        </row>
        <row r="3760">
          <cell r="I3760" t="str">
            <v>Ts1</v>
          </cell>
          <cell r="J3760">
            <v>1</v>
          </cell>
          <cell r="K3760" t="str">
            <v>menit</v>
          </cell>
        </row>
        <row r="3762">
          <cell r="D3762" t="str">
            <v xml:space="preserve">Kap. Prod./jam = </v>
          </cell>
          <cell r="F3762" t="str">
            <v>D2 x V x Fb x Fa x 60</v>
          </cell>
          <cell r="I3762" t="str">
            <v>Q1</v>
          </cell>
          <cell r="J3762">
            <v>86.4</v>
          </cell>
          <cell r="K3762" t="str">
            <v>M3</v>
          </cell>
          <cell r="L3762" t="str">
            <v xml:space="preserve"> </v>
          </cell>
        </row>
        <row r="3763">
          <cell r="F3763" t="str">
            <v>D1 x Ts1</v>
          </cell>
        </row>
        <row r="3765">
          <cell r="D3765" t="str">
            <v>Koefisien Alat / M3</v>
          </cell>
          <cell r="F3765" t="str">
            <v xml:space="preserve"> = 1 : Q1</v>
          </cell>
          <cell r="J3765">
            <v>1.1574074074074073E-2</v>
          </cell>
          <cell r="K3765" t="str">
            <v>Jam</v>
          </cell>
        </row>
        <row r="3767">
          <cell r="B3767" t="str">
            <v>2.b.</v>
          </cell>
          <cell r="D3767" t="str">
            <v>ASPHALT MIXING PLANT</v>
          </cell>
        </row>
        <row r="3768">
          <cell r="D3768" t="str">
            <v>Kapasitas produksi</v>
          </cell>
          <cell r="I3768" t="str">
            <v>V</v>
          </cell>
          <cell r="J3768">
            <v>50</v>
          </cell>
          <cell r="K3768" t="str">
            <v>ton / Jam</v>
          </cell>
        </row>
        <row r="3769">
          <cell r="D3769" t="str">
            <v>Faktor Efisiensi alat</v>
          </cell>
          <cell r="I3769" t="str">
            <v>Fa</v>
          </cell>
          <cell r="J3769">
            <v>0.8</v>
          </cell>
          <cell r="K3769" t="str">
            <v>-</v>
          </cell>
        </row>
        <row r="3771">
          <cell r="D3771" t="str">
            <v>Kap.Prod. / jam =</v>
          </cell>
          <cell r="F3771" t="str">
            <v>V x Fa</v>
          </cell>
          <cell r="I3771" t="str">
            <v>Q2</v>
          </cell>
          <cell r="J3771">
            <v>17.777777777777779</v>
          </cell>
          <cell r="K3771" t="str">
            <v>M3</v>
          </cell>
        </row>
        <row r="3772">
          <cell r="F3772" t="str">
            <v xml:space="preserve">D1 </v>
          </cell>
        </row>
        <row r="3774">
          <cell r="D3774" t="str">
            <v>Koefisien Alat / M3</v>
          </cell>
          <cell r="F3774" t="str">
            <v xml:space="preserve"> = 1 : Q2</v>
          </cell>
          <cell r="J3774">
            <v>5.6249999999999994E-2</v>
          </cell>
          <cell r="K3774" t="str">
            <v>Jam</v>
          </cell>
        </row>
        <row r="3776">
          <cell r="L3776" t="str">
            <v>Bersambung</v>
          </cell>
        </row>
        <row r="3777">
          <cell r="B3777" t="str">
            <v xml:space="preserve"> URAIAN ANALISA HARGA SATUAN</v>
          </cell>
        </row>
        <row r="3778">
          <cell r="B3778" t="str">
            <v>ITEM PEMBAYARAN NO.</v>
          </cell>
          <cell r="E3778" t="str">
            <v>:  6.3 (6)</v>
          </cell>
        </row>
        <row r="3779">
          <cell r="B3779" t="str">
            <v xml:space="preserve">JENIS PEKERJAAN                                  </v>
          </cell>
          <cell r="E3779" t="str">
            <v>: LASTON - LAPIS PENGIKAT ASPHALT BETON (AC-BC)</v>
          </cell>
        </row>
        <row r="3780">
          <cell r="B3780" t="str">
            <v>SATUAN PEMBAYARAN</v>
          </cell>
          <cell r="E3780" t="str">
            <v>:  M3</v>
          </cell>
        </row>
        <row r="3782">
          <cell r="B3782" t="str">
            <v>NO.</v>
          </cell>
          <cell r="D3782" t="str">
            <v>U R A I A N</v>
          </cell>
          <cell r="I3782" t="str">
            <v>KODE</v>
          </cell>
          <cell r="J3782" t="str">
            <v>KOEF.</v>
          </cell>
          <cell r="K3782" t="str">
            <v>SATUAN</v>
          </cell>
          <cell r="L3782" t="str">
            <v>KETERANGAN</v>
          </cell>
        </row>
        <row r="3784">
          <cell r="B3784" t="str">
            <v>2.c.</v>
          </cell>
          <cell r="D3784" t="str">
            <v>GENERATOR SET</v>
          </cell>
        </row>
        <row r="3785">
          <cell r="D3785" t="str">
            <v>Kap.Prod. / Jam = SAMA DENGAN AMP</v>
          </cell>
          <cell r="I3785" t="str">
            <v>Q3</v>
          </cell>
          <cell r="J3785">
            <v>17.777777777777779</v>
          </cell>
          <cell r="K3785" t="str">
            <v>M2</v>
          </cell>
        </row>
        <row r="3786">
          <cell r="D3786" t="str">
            <v>Koefisien Alat / M3</v>
          </cell>
          <cell r="F3786" t="str">
            <v xml:space="preserve"> = 1 : Q3</v>
          </cell>
          <cell r="J3786">
            <v>5.6249999999999994E-2</v>
          </cell>
          <cell r="K3786" t="str">
            <v>Jam</v>
          </cell>
        </row>
        <row r="3788">
          <cell r="B3788" t="str">
            <v>2.d.</v>
          </cell>
          <cell r="D3788" t="str">
            <v>DUMP TRUCK</v>
          </cell>
        </row>
        <row r="3789">
          <cell r="D3789" t="str">
            <v>Kapasitas bak</v>
          </cell>
          <cell r="I3789" t="str">
            <v>V</v>
          </cell>
          <cell r="J3789">
            <v>13</v>
          </cell>
          <cell r="K3789" t="str">
            <v>ton</v>
          </cell>
          <cell r="L3789" t="str">
            <v xml:space="preserve"> Sedang</v>
          </cell>
        </row>
        <row r="3790">
          <cell r="D3790" t="str">
            <v>Faktor Efisiensi alat</v>
          </cell>
          <cell r="I3790" t="str">
            <v>Fa</v>
          </cell>
          <cell r="J3790">
            <v>0.8</v>
          </cell>
          <cell r="K3790" t="str">
            <v>-</v>
          </cell>
          <cell r="L3790" t="str">
            <v xml:space="preserve"> Baik</v>
          </cell>
        </row>
        <row r="3791">
          <cell r="D3791" t="str">
            <v>Kecepatan rata-rata bermuatan</v>
          </cell>
          <cell r="I3791" t="str">
            <v>v1</v>
          </cell>
          <cell r="J3791">
            <v>45</v>
          </cell>
          <cell r="K3791" t="str">
            <v>Km / Jam</v>
          </cell>
          <cell r="L3791" t="str">
            <v xml:space="preserve"> Max aman</v>
          </cell>
        </row>
        <row r="3792">
          <cell r="D3792" t="str">
            <v>Kecepatan rata-rata kosong</v>
          </cell>
          <cell r="I3792" t="str">
            <v>v2</v>
          </cell>
          <cell r="J3792">
            <v>60</v>
          </cell>
          <cell r="K3792" t="str">
            <v>Km / Jam</v>
          </cell>
          <cell r="L3792" t="str">
            <v xml:space="preserve"> Max.aman</v>
          </cell>
        </row>
        <row r="3793">
          <cell r="D3793" t="str">
            <v>Kapasitas AMP / batch</v>
          </cell>
          <cell r="I3793" t="str">
            <v>Q2b</v>
          </cell>
          <cell r="J3793">
            <v>0.5</v>
          </cell>
          <cell r="K3793" t="str">
            <v>ton</v>
          </cell>
        </row>
        <row r="3794">
          <cell r="D3794" t="str">
            <v>Waktu menyiapkan 1 batch AC-BC</v>
          </cell>
          <cell r="I3794" t="str">
            <v>Tb</v>
          </cell>
          <cell r="J3794">
            <v>2</v>
          </cell>
          <cell r="K3794" t="str">
            <v>menit</v>
          </cell>
        </row>
        <row r="3795">
          <cell r="D3795" t="str">
            <v>Waktu Siklus</v>
          </cell>
          <cell r="I3795" t="str">
            <v>Ts2</v>
          </cell>
        </row>
        <row r="3796">
          <cell r="D3796" t="str">
            <v xml:space="preserve">- Mengisi Bak </v>
          </cell>
          <cell r="F3796" t="str">
            <v>= (V : Q2b) x Tb</v>
          </cell>
          <cell r="I3796" t="str">
            <v>T1</v>
          </cell>
          <cell r="J3796">
            <v>52</v>
          </cell>
          <cell r="K3796" t="str">
            <v>menit</v>
          </cell>
        </row>
        <row r="3797">
          <cell r="D3797" t="str">
            <v>- Angkut</v>
          </cell>
          <cell r="F3797" t="str">
            <v>= (L : v1) x 60 menit</v>
          </cell>
          <cell r="I3797" t="str">
            <v>T2</v>
          </cell>
          <cell r="J3797">
            <v>60.946666666666673</v>
          </cell>
          <cell r="K3797" t="str">
            <v>menit</v>
          </cell>
        </row>
        <row r="3798">
          <cell r="D3798" t="str">
            <v>- Tunggu + dump + Putar</v>
          </cell>
          <cell r="I3798" t="str">
            <v>T3</v>
          </cell>
          <cell r="J3798">
            <v>20</v>
          </cell>
          <cell r="K3798" t="str">
            <v>menit</v>
          </cell>
        </row>
        <row r="3799">
          <cell r="D3799" t="str">
            <v>- Kembali</v>
          </cell>
          <cell r="F3799" t="str">
            <v>= (L : v2) x 60 menit</v>
          </cell>
          <cell r="I3799" t="str">
            <v>T4</v>
          </cell>
          <cell r="J3799">
            <v>45.71</v>
          </cell>
          <cell r="K3799" t="str">
            <v>menit</v>
          </cell>
        </row>
        <row r="3800">
          <cell r="I3800" t="str">
            <v>Ts2</v>
          </cell>
          <cell r="J3800">
            <v>178.65666666666667</v>
          </cell>
          <cell r="K3800" t="str">
            <v>menit</v>
          </cell>
        </row>
        <row r="3802">
          <cell r="D3802" t="str">
            <v>Kap.Prod. / jam =</v>
          </cell>
          <cell r="F3802" t="str">
            <v>V x Fa x 60</v>
          </cell>
          <cell r="I3802" t="str">
            <v>Q4</v>
          </cell>
          <cell r="J3802">
            <v>1.5523256898707016</v>
          </cell>
          <cell r="K3802" t="str">
            <v>M3</v>
          </cell>
        </row>
        <row r="3803">
          <cell r="F3803" t="str">
            <v>D1 x Ts2</v>
          </cell>
        </row>
        <row r="3805">
          <cell r="D3805" t="str">
            <v>Koefisien Alat / M3</v>
          </cell>
          <cell r="F3805" t="str">
            <v xml:space="preserve"> = 1 : Q4</v>
          </cell>
          <cell r="J3805">
            <v>0.64419471153846153</v>
          </cell>
          <cell r="K3805" t="str">
            <v>Jam</v>
          </cell>
        </row>
        <row r="3807">
          <cell r="B3807" t="str">
            <v>2.e.</v>
          </cell>
          <cell r="D3807" t="str">
            <v>ASPHALT FINISHER</v>
          </cell>
          <cell r="F3807" t="str">
            <v xml:space="preserve"> </v>
          </cell>
        </row>
        <row r="3808">
          <cell r="D3808" t="str">
            <v>Kapasitas produksi</v>
          </cell>
          <cell r="I3808" t="str">
            <v>V</v>
          </cell>
          <cell r="J3808">
            <v>40</v>
          </cell>
          <cell r="K3808" t="str">
            <v>ton / Jam</v>
          </cell>
        </row>
        <row r="3809">
          <cell r="D3809" t="str">
            <v>Faktor efisiensi alat</v>
          </cell>
          <cell r="I3809" t="str">
            <v>Fa</v>
          </cell>
          <cell r="J3809">
            <v>0.8</v>
          </cell>
          <cell r="K3809" t="str">
            <v>-</v>
          </cell>
        </row>
        <row r="3811">
          <cell r="D3811" t="str">
            <v>Kap.Prod. / jam =</v>
          </cell>
          <cell r="F3811" t="str">
            <v xml:space="preserve">V x Fa </v>
          </cell>
          <cell r="I3811" t="str">
            <v>Q5</v>
          </cell>
          <cell r="J3811">
            <v>14.222222222222221</v>
          </cell>
          <cell r="K3811" t="str">
            <v>M3</v>
          </cell>
        </row>
        <row r="3812">
          <cell r="F3812" t="str">
            <v xml:space="preserve">D1  </v>
          </cell>
        </row>
        <row r="3813">
          <cell r="D3813" t="str">
            <v>Koefisien Alat / M3</v>
          </cell>
          <cell r="F3813" t="str">
            <v xml:space="preserve"> = 1 : Q5</v>
          </cell>
          <cell r="J3813">
            <v>7.03125E-2</v>
          </cell>
          <cell r="K3813" t="str">
            <v>Jam</v>
          </cell>
          <cell r="L3813" t="str">
            <v xml:space="preserve"> </v>
          </cell>
        </row>
        <row r="3815">
          <cell r="B3815" t="str">
            <v>2.f.</v>
          </cell>
          <cell r="D3815" t="str">
            <v>TANDEM ROLLER</v>
          </cell>
        </row>
        <row r="3816">
          <cell r="B3816" t="str">
            <v xml:space="preserve"> </v>
          </cell>
          <cell r="D3816" t="str">
            <v>Kecepatan rata-rata alat</v>
          </cell>
          <cell r="I3816" t="str">
            <v>v</v>
          </cell>
          <cell r="J3816">
            <v>3.6</v>
          </cell>
          <cell r="K3816" t="str">
            <v>Km / Jam</v>
          </cell>
        </row>
        <row r="3817">
          <cell r="D3817" t="str">
            <v>Lebar efektif pemadatan</v>
          </cell>
          <cell r="I3817" t="str">
            <v>b</v>
          </cell>
          <cell r="J3817">
            <v>1.2</v>
          </cell>
          <cell r="K3817" t="str">
            <v>M</v>
          </cell>
        </row>
        <row r="3818">
          <cell r="D3818" t="str">
            <v>Jumlah lintasan</v>
          </cell>
          <cell r="I3818" t="str">
            <v>n</v>
          </cell>
          <cell r="J3818">
            <v>8</v>
          </cell>
          <cell r="K3818" t="str">
            <v>lintasan</v>
          </cell>
        </row>
        <row r="3819">
          <cell r="D3819" t="str">
            <v>Faktor Efisiensi alat</v>
          </cell>
          <cell r="I3819" t="str">
            <v>Fa</v>
          </cell>
          <cell r="J3819">
            <v>0.8</v>
          </cell>
          <cell r="K3819" t="str">
            <v>-</v>
          </cell>
        </row>
        <row r="3821">
          <cell r="C3821" t="str">
            <v xml:space="preserve"> </v>
          </cell>
          <cell r="D3821" t="str">
            <v xml:space="preserve">Kap. Prod./jam = </v>
          </cell>
          <cell r="F3821" t="str">
            <v>(v x 1000) x b x t x Fa</v>
          </cell>
          <cell r="I3821" t="str">
            <v>Q6</v>
          </cell>
          <cell r="J3821">
            <v>25.92</v>
          </cell>
          <cell r="K3821" t="str">
            <v>M3</v>
          </cell>
        </row>
        <row r="3822">
          <cell r="F3822" t="str">
            <v>n</v>
          </cell>
        </row>
        <row r="3823">
          <cell r="D3823" t="str">
            <v>Koefisien Alat / M3</v>
          </cell>
          <cell r="F3823" t="str">
            <v xml:space="preserve"> = 1 : Q6</v>
          </cell>
          <cell r="J3823">
            <v>3.8580246913580245E-2</v>
          </cell>
          <cell r="K3823" t="str">
            <v>Jam</v>
          </cell>
        </row>
        <row r="3824">
          <cell r="D3824" t="str">
            <v xml:space="preserve"> </v>
          </cell>
        </row>
        <row r="3825">
          <cell r="B3825" t="str">
            <v>2.g.</v>
          </cell>
          <cell r="D3825" t="str">
            <v>TIRE ROLLER</v>
          </cell>
        </row>
        <row r="3826">
          <cell r="D3826" t="str">
            <v>Kecepatan rata-rata</v>
          </cell>
          <cell r="I3826" t="str">
            <v>v</v>
          </cell>
          <cell r="J3826">
            <v>5</v>
          </cell>
          <cell r="K3826" t="str">
            <v>KM / Jam</v>
          </cell>
        </row>
        <row r="3827">
          <cell r="D3827" t="str">
            <v>Lebar efektif pemadatan</v>
          </cell>
          <cell r="I3827" t="str">
            <v>b</v>
          </cell>
          <cell r="J3827">
            <v>1.5</v>
          </cell>
          <cell r="K3827" t="str">
            <v>M</v>
          </cell>
        </row>
        <row r="3828">
          <cell r="D3828" t="str">
            <v>Jumlah lintasan</v>
          </cell>
          <cell r="I3828" t="str">
            <v>n</v>
          </cell>
          <cell r="J3828">
            <v>20</v>
          </cell>
          <cell r="K3828" t="str">
            <v>lintasan</v>
          </cell>
        </row>
        <row r="3829">
          <cell r="D3829" t="str">
            <v>Faktor Efisiensi alat</v>
          </cell>
          <cell r="I3829" t="str">
            <v>Fa</v>
          </cell>
          <cell r="J3829">
            <v>0.8</v>
          </cell>
          <cell r="K3829" t="str">
            <v>-</v>
          </cell>
          <cell r="L3829" t="str">
            <v xml:space="preserve"> Baik</v>
          </cell>
        </row>
        <row r="3831">
          <cell r="D3831" t="str">
            <v>Kap.Prod. / jam =</v>
          </cell>
          <cell r="F3831" t="str">
            <v>(v x 1000) x b x t x Fa</v>
          </cell>
          <cell r="I3831" t="str">
            <v>Q7</v>
          </cell>
          <cell r="J3831">
            <v>18</v>
          </cell>
          <cell r="K3831" t="str">
            <v>M3</v>
          </cell>
        </row>
        <row r="3832">
          <cell r="F3832" t="str">
            <v>n</v>
          </cell>
        </row>
        <row r="3834">
          <cell r="D3834" t="str">
            <v>Koefisien Alat / M3</v>
          </cell>
          <cell r="F3834" t="str">
            <v xml:space="preserve"> = 1 : Q7</v>
          </cell>
          <cell r="J3834">
            <v>5.5555555555555552E-2</v>
          </cell>
          <cell r="K3834" t="str">
            <v>Jam</v>
          </cell>
        </row>
        <row r="3836">
          <cell r="B3836" t="str">
            <v>2.h.</v>
          </cell>
          <cell r="D3836" t="str">
            <v>ALAT BANTU</v>
          </cell>
        </row>
        <row r="3837">
          <cell r="D3837" t="str">
            <v>diperlukan :</v>
          </cell>
          <cell r="L3837" t="str">
            <v xml:space="preserve"> Lump Sum</v>
          </cell>
        </row>
        <row r="3838">
          <cell r="D3838" t="str">
            <v>- Kereta dorong   = 2 buah</v>
          </cell>
        </row>
        <row r="3839">
          <cell r="D3839" t="str">
            <v>- Sekop                = 3 buah</v>
          </cell>
        </row>
        <row r="3840">
          <cell r="D3840" t="str">
            <v>- Garpu                = 2 buah</v>
          </cell>
        </row>
        <row r="3841">
          <cell r="D3841" t="str">
            <v>- Tongkat Kontrol ketebalan hanparan</v>
          </cell>
        </row>
        <row r="3843">
          <cell r="B3843" t="str">
            <v xml:space="preserve">   3.</v>
          </cell>
          <cell r="D3843" t="str">
            <v>TENAGA</v>
          </cell>
        </row>
        <row r="3844">
          <cell r="D3844" t="str">
            <v>Produksi menentukan : ASPHALT MIXING PLANT (AMP)</v>
          </cell>
          <cell r="I3844" t="str">
            <v>Q2</v>
          </cell>
          <cell r="J3844">
            <v>17.777777777777779</v>
          </cell>
          <cell r="K3844" t="str">
            <v>M3/Jam</v>
          </cell>
        </row>
        <row r="3845">
          <cell r="D3845" t="str">
            <v>Produksi ATB / hari  =  Tk x Q2</v>
          </cell>
          <cell r="I3845" t="str">
            <v>Qt</v>
          </cell>
          <cell r="J3845">
            <v>124.44444444444446</v>
          </cell>
          <cell r="K3845" t="str">
            <v>M3</v>
          </cell>
        </row>
        <row r="3846">
          <cell r="D3846" t="str">
            <v>Kebutuhan tenaga :</v>
          </cell>
        </row>
        <row r="3847">
          <cell r="E3847" t="str">
            <v>-</v>
          </cell>
          <cell r="F3847" t="str">
            <v>Pekerja</v>
          </cell>
          <cell r="I3847" t="str">
            <v>P</v>
          </cell>
          <cell r="J3847">
            <v>6</v>
          </cell>
          <cell r="K3847" t="str">
            <v>orang</v>
          </cell>
        </row>
        <row r="3848">
          <cell r="E3848" t="str">
            <v>-</v>
          </cell>
          <cell r="F3848" t="str">
            <v>Mandor</v>
          </cell>
          <cell r="I3848" t="str">
            <v>M</v>
          </cell>
          <cell r="J3848">
            <v>1</v>
          </cell>
          <cell r="K3848" t="str">
            <v>orang</v>
          </cell>
        </row>
        <row r="3850">
          <cell r="D3850" t="str">
            <v>Koefisien Tenaga / M3     :</v>
          </cell>
        </row>
        <row r="3851">
          <cell r="E3851" t="str">
            <v>-</v>
          </cell>
          <cell r="F3851" t="str">
            <v>Pekerja</v>
          </cell>
          <cell r="G3851" t="str">
            <v>= (Tk x P) / Qt</v>
          </cell>
          <cell r="J3851">
            <v>0.33749999999999997</v>
          </cell>
          <cell r="K3851" t="str">
            <v>Jam</v>
          </cell>
        </row>
        <row r="3852">
          <cell r="E3852" t="str">
            <v>-</v>
          </cell>
          <cell r="F3852" t="str">
            <v>Mandor</v>
          </cell>
          <cell r="G3852" t="str">
            <v>= (Tk x M) / Qt</v>
          </cell>
          <cell r="J3852">
            <v>5.6249999999999994E-2</v>
          </cell>
          <cell r="K3852" t="str">
            <v>Jam</v>
          </cell>
        </row>
        <row r="3854">
          <cell r="B3854" t="str">
            <v>4.</v>
          </cell>
          <cell r="D3854" t="str">
            <v>HARGA DASAR SATUAN UPAH, BAHAN DAN ALAT</v>
          </cell>
        </row>
        <row r="3855">
          <cell r="D3855" t="str">
            <v>Lihat lampiran.</v>
          </cell>
        </row>
        <row r="3858">
          <cell r="B3858" t="str">
            <v xml:space="preserve"> URAIAN ANALISA HARGA SATUAN</v>
          </cell>
        </row>
        <row r="3859">
          <cell r="B3859" t="str">
            <v>ITEM PEMBAYARAN NO.</v>
          </cell>
          <cell r="E3859" t="str">
            <v>:  6.3 (6)a</v>
          </cell>
        </row>
        <row r="3860">
          <cell r="B3860" t="str">
            <v>JENIS PEKERJAAN</v>
          </cell>
          <cell r="E3860" t="str">
            <v>:  LASTON - LAPIS PENGIKAT ASPHALT BETON (AC-BC) LEVELING</v>
          </cell>
        </row>
        <row r="3861">
          <cell r="B3861" t="str">
            <v>SATUAN PEMBAYARAN</v>
          </cell>
          <cell r="E3861" t="str">
            <v>:  M3</v>
          </cell>
        </row>
        <row r="3863">
          <cell r="B3863" t="str">
            <v>NO.</v>
          </cell>
          <cell r="D3863" t="str">
            <v>U R A I A N</v>
          </cell>
          <cell r="I3863" t="str">
            <v>KODE</v>
          </cell>
          <cell r="J3863" t="str">
            <v>KOEF.</v>
          </cell>
          <cell r="K3863" t="str">
            <v>SATUAN</v>
          </cell>
          <cell r="L3863" t="str">
            <v>KETERANGAN</v>
          </cell>
        </row>
        <row r="3865">
          <cell r="B3865" t="str">
            <v>I.</v>
          </cell>
          <cell r="D3865" t="str">
            <v>ASUMSI</v>
          </cell>
        </row>
        <row r="3866">
          <cell r="B3866">
            <v>1</v>
          </cell>
          <cell r="D3866" t="str">
            <v>Menggunakan alat berat (cara mekanik)</v>
          </cell>
        </row>
        <row r="3867">
          <cell r="B3867">
            <v>2</v>
          </cell>
          <cell r="D3867" t="str">
            <v>Lokasi pekerjaan : sepanjang jalan</v>
          </cell>
        </row>
        <row r="3868">
          <cell r="B3868">
            <v>3</v>
          </cell>
          <cell r="D3868" t="str">
            <v>Kondisi existing jalan : sedang</v>
          </cell>
        </row>
        <row r="3869">
          <cell r="B3869">
            <v>4</v>
          </cell>
          <cell r="D3869" t="str">
            <v>Jarak rata-rata Base Camp ke lokasi pekerjaan</v>
          </cell>
          <cell r="I3869" t="str">
            <v>L</v>
          </cell>
          <cell r="J3869">
            <v>45.71</v>
          </cell>
          <cell r="K3869" t="str">
            <v>KM</v>
          </cell>
        </row>
        <row r="3870">
          <cell r="B3870">
            <v>5</v>
          </cell>
          <cell r="D3870" t="str">
            <v>Tebal Lapis (AC-BCL) padat</v>
          </cell>
          <cell r="I3870" t="str">
            <v>t</v>
          </cell>
          <cell r="J3870">
            <v>0.05</v>
          </cell>
          <cell r="K3870" t="str">
            <v>M</v>
          </cell>
        </row>
        <row r="3871">
          <cell r="B3871">
            <v>6</v>
          </cell>
          <cell r="D3871" t="str">
            <v>Jam kerja efektif per-hari</v>
          </cell>
          <cell r="I3871" t="str">
            <v>Tk</v>
          </cell>
          <cell r="J3871">
            <v>7</v>
          </cell>
          <cell r="K3871" t="str">
            <v>Jam</v>
          </cell>
        </row>
        <row r="3872">
          <cell r="B3872">
            <v>7</v>
          </cell>
          <cell r="D3872" t="str">
            <v>Faktor kehilanganmaterial :</v>
          </cell>
          <cell r="G3872" t="str">
            <v>- Agregat</v>
          </cell>
          <cell r="I3872" t="str">
            <v>Fh1</v>
          </cell>
          <cell r="J3872">
            <v>1.1000000000000001</v>
          </cell>
          <cell r="K3872" t="str">
            <v>-</v>
          </cell>
        </row>
        <row r="3873">
          <cell r="B3873" t="str">
            <v xml:space="preserve"> </v>
          </cell>
          <cell r="G3873" t="str">
            <v>- Aspal</v>
          </cell>
          <cell r="I3873" t="str">
            <v>Fh2</v>
          </cell>
          <cell r="J3873">
            <v>1.05</v>
          </cell>
          <cell r="K3873" t="str">
            <v>-</v>
          </cell>
        </row>
        <row r="3874">
          <cell r="B3874">
            <v>8</v>
          </cell>
          <cell r="D3874" t="str">
            <v>Komposisi campuran ATB (spesifikasi)  :</v>
          </cell>
        </row>
        <row r="3875">
          <cell r="D3875" t="str">
            <v xml:space="preserve">- Coarse Agregat  </v>
          </cell>
          <cell r="F3875" t="str">
            <v xml:space="preserve"> 61,0 - 77,0 %</v>
          </cell>
          <cell r="I3875" t="str">
            <v>CA</v>
          </cell>
          <cell r="J3875">
            <v>62.41</v>
          </cell>
          <cell r="K3875" t="str">
            <v>%</v>
          </cell>
        </row>
        <row r="3876">
          <cell r="D3876" t="str">
            <v>- Fine Agregat</v>
          </cell>
          <cell r="F3876" t="str">
            <v xml:space="preserve"> 23,0 - 39,0 %</v>
          </cell>
          <cell r="I3876" t="str">
            <v>FA</v>
          </cell>
          <cell r="J3876">
            <v>25</v>
          </cell>
          <cell r="K3876" t="str">
            <v>%</v>
          </cell>
        </row>
        <row r="3877">
          <cell r="D3877" t="str">
            <v>- Fraksi Filler</v>
          </cell>
          <cell r="F3877" t="str">
            <v xml:space="preserve">   2,0 -  6,0 %</v>
          </cell>
          <cell r="I3877" t="str">
            <v>FF</v>
          </cell>
          <cell r="J3877">
            <v>6.59</v>
          </cell>
          <cell r="K3877" t="str">
            <v>%</v>
          </cell>
        </row>
        <row r="3878">
          <cell r="D3878" t="str">
            <v>- Asphalt</v>
          </cell>
          <cell r="F3878" t="str">
            <v>minimum 5 %</v>
          </cell>
          <cell r="I3878" t="str">
            <v>As</v>
          </cell>
          <cell r="J3878">
            <v>6</v>
          </cell>
          <cell r="K3878" t="str">
            <v>%</v>
          </cell>
        </row>
        <row r="3879">
          <cell r="B3879">
            <v>9</v>
          </cell>
          <cell r="D3879" t="str">
            <v>Berat jenis bahan  :</v>
          </cell>
        </row>
        <row r="3880">
          <cell r="D3880" t="str">
            <v>- AC-BCL</v>
          </cell>
          <cell r="I3880" t="str">
            <v>D1</v>
          </cell>
          <cell r="J3880">
            <v>2.25</v>
          </cell>
          <cell r="K3880" t="str">
            <v>ton / M3</v>
          </cell>
        </row>
        <row r="3881">
          <cell r="D3881" t="str">
            <v>- Coarse Agregat &amp; Fine Agregat</v>
          </cell>
          <cell r="I3881" t="str">
            <v>D2</v>
          </cell>
          <cell r="J3881">
            <v>1.8</v>
          </cell>
          <cell r="K3881" t="str">
            <v>ton / M3</v>
          </cell>
        </row>
        <row r="3882">
          <cell r="D3882" t="str">
            <v>- Fraksi Filler</v>
          </cell>
          <cell r="I3882" t="str">
            <v>D3</v>
          </cell>
          <cell r="J3882">
            <v>2</v>
          </cell>
          <cell r="K3882" t="str">
            <v>ton / M3</v>
          </cell>
        </row>
        <row r="3883">
          <cell r="D3883" t="str">
            <v>- Asphalt</v>
          </cell>
          <cell r="I3883" t="str">
            <v>D4</v>
          </cell>
          <cell r="J3883">
            <v>1.03</v>
          </cell>
          <cell r="K3883" t="str">
            <v>ton / M3</v>
          </cell>
        </row>
        <row r="3885">
          <cell r="B3885" t="str">
            <v>II.</v>
          </cell>
          <cell r="D3885" t="str">
            <v>METHODE PELAKSANAAN</v>
          </cell>
        </row>
        <row r="3886">
          <cell r="B3886">
            <v>1</v>
          </cell>
          <cell r="D3886" t="str">
            <v xml:space="preserve">Wheel Loader memuat Agregat dan Asphalt ke dalam </v>
          </cell>
        </row>
        <row r="3887">
          <cell r="B3887" t="str">
            <v xml:space="preserve"> </v>
          </cell>
          <cell r="D3887" t="str">
            <v>Cold Bin AMP</v>
          </cell>
        </row>
        <row r="3888">
          <cell r="B3888">
            <v>2</v>
          </cell>
          <cell r="D3888" t="str">
            <v>Agregat dan aspal dicampur dan dipanaskan</v>
          </cell>
        </row>
        <row r="3889">
          <cell r="D3889" t="str">
            <v>dengan AMP untuk dimuat langsung ke dalam</v>
          </cell>
        </row>
        <row r="3890">
          <cell r="B3890" t="str">
            <v xml:space="preserve"> </v>
          </cell>
          <cell r="D3890" t="str">
            <v>Dump Truck dan diangkut ke lokasi pekerjaan</v>
          </cell>
        </row>
        <row r="3891">
          <cell r="B3891">
            <v>3</v>
          </cell>
          <cell r="D3891" t="str">
            <v>Campuran panas ATB dihampar dengan Finisher</v>
          </cell>
        </row>
        <row r="3892">
          <cell r="D3892" t="str">
            <v>dan dipadatkan dengan Tandem &amp; Pneumatic</v>
          </cell>
        </row>
        <row r="3893">
          <cell r="B3893" t="str">
            <v xml:space="preserve"> </v>
          </cell>
          <cell r="D3893" t="str">
            <v>Tire Roller</v>
          </cell>
        </row>
        <row r="3894">
          <cell r="B3894">
            <v>4</v>
          </cell>
          <cell r="D3894" t="str">
            <v>Selama pemadatan, sekelompok  pekerja akan</v>
          </cell>
        </row>
        <row r="3895">
          <cell r="B3895" t="str">
            <v xml:space="preserve"> </v>
          </cell>
          <cell r="D3895" t="str">
            <v>merapikan tepi hamparaan dengan menggunakan</v>
          </cell>
        </row>
        <row r="3896">
          <cell r="B3896" t="str">
            <v xml:space="preserve"> </v>
          </cell>
          <cell r="D3896" t="str">
            <v>Alat Bantu</v>
          </cell>
        </row>
        <row r="3898">
          <cell r="B3898" t="str">
            <v>III.</v>
          </cell>
          <cell r="D3898" t="str">
            <v>PEMAKAIAN BAHAN, ALAT DAN TENAGA</v>
          </cell>
        </row>
        <row r="3900">
          <cell r="B3900" t="str">
            <v xml:space="preserve">   1.</v>
          </cell>
          <cell r="D3900" t="str">
            <v>BAHAN</v>
          </cell>
        </row>
        <row r="3901">
          <cell r="B3901" t="str">
            <v>1.a.</v>
          </cell>
          <cell r="D3901" t="str">
            <v>Agregat Kasar</v>
          </cell>
          <cell r="F3901" t="str">
            <v>= (CA x (1 Ton) x Fh1) : D2</v>
          </cell>
          <cell r="J3901">
            <v>0.38140000000000002</v>
          </cell>
          <cell r="K3901" t="str">
            <v>M3</v>
          </cell>
        </row>
        <row r="3902">
          <cell r="B3902" t="str">
            <v>1.b.</v>
          </cell>
          <cell r="D3902" t="str">
            <v>Agregat Halus</v>
          </cell>
          <cell r="F3902" t="str">
            <v>= (FA x (1 Ton) x Fh1) : D2</v>
          </cell>
          <cell r="J3902">
            <v>0.15279999999999999</v>
          </cell>
          <cell r="K3902" t="str">
            <v>M3</v>
          </cell>
        </row>
        <row r="3903">
          <cell r="B3903" t="str">
            <v>1.c.</v>
          </cell>
          <cell r="D3903" t="str">
            <v>Filler</v>
          </cell>
          <cell r="F3903" t="str">
            <v>= (FF x (1 Ton) x Fh1) x 1000</v>
          </cell>
          <cell r="J3903">
            <v>72.489999999999995</v>
          </cell>
          <cell r="K3903" t="str">
            <v>Kg</v>
          </cell>
        </row>
        <row r="3904">
          <cell r="B3904" t="str">
            <v>1.d.</v>
          </cell>
          <cell r="D3904" t="str">
            <v>Pasir</v>
          </cell>
          <cell r="F3904" t="str">
            <v>= (AS x (1 Ton) x Fh2) x 1000</v>
          </cell>
          <cell r="J3904">
            <v>63</v>
          </cell>
          <cell r="K3904" t="str">
            <v>Kg</v>
          </cell>
        </row>
        <row r="3906">
          <cell r="B3906" t="str">
            <v>2.</v>
          </cell>
          <cell r="D3906" t="str">
            <v>ALAT</v>
          </cell>
        </row>
        <row r="3907">
          <cell r="B3907" t="str">
            <v>2.a.</v>
          </cell>
          <cell r="D3907" t="str">
            <v>WHEEL LOADER</v>
          </cell>
        </row>
        <row r="3908">
          <cell r="D3908" t="str">
            <v>Kapasitas bucket</v>
          </cell>
          <cell r="I3908" t="str">
            <v>V</v>
          </cell>
          <cell r="J3908">
            <v>3</v>
          </cell>
          <cell r="K3908" t="str">
            <v>M3</v>
          </cell>
          <cell r="L3908" t="str">
            <v xml:space="preserve"> Sedang</v>
          </cell>
        </row>
        <row r="3909">
          <cell r="D3909" t="str">
            <v>Faktor bucket</v>
          </cell>
          <cell r="I3909" t="str">
            <v>Fb</v>
          </cell>
          <cell r="J3909">
            <v>0.9</v>
          </cell>
          <cell r="K3909" t="str">
            <v>-</v>
          </cell>
          <cell r="L3909" t="str">
            <v xml:space="preserve"> Pemuatan ringan</v>
          </cell>
        </row>
        <row r="3910">
          <cell r="D3910" t="str">
            <v>Faktor efisiensi alat</v>
          </cell>
          <cell r="I3910" t="str">
            <v>Fa</v>
          </cell>
          <cell r="J3910">
            <v>0.8</v>
          </cell>
          <cell r="K3910" t="str">
            <v>-</v>
          </cell>
          <cell r="L3910" t="str">
            <v xml:space="preserve"> Baik</v>
          </cell>
        </row>
        <row r="3911">
          <cell r="D3911" t="str">
            <v>Waktu Siklus</v>
          </cell>
          <cell r="I3911" t="str">
            <v>Ts1</v>
          </cell>
        </row>
        <row r="3912">
          <cell r="D3912" t="str">
            <v>- Muat</v>
          </cell>
          <cell r="I3912" t="str">
            <v>T1</v>
          </cell>
          <cell r="J3912">
            <v>0.75</v>
          </cell>
          <cell r="K3912" t="str">
            <v>menit</v>
          </cell>
        </row>
        <row r="3913">
          <cell r="D3913" t="str">
            <v>- Lain lain</v>
          </cell>
          <cell r="I3913" t="str">
            <v>T2</v>
          </cell>
          <cell r="J3913">
            <v>0.25</v>
          </cell>
          <cell r="K3913" t="str">
            <v>menit</v>
          </cell>
        </row>
        <row r="3914">
          <cell r="I3914" t="str">
            <v>Ts1</v>
          </cell>
          <cell r="J3914">
            <v>1</v>
          </cell>
          <cell r="K3914" t="str">
            <v>menit</v>
          </cell>
        </row>
        <row r="3916">
          <cell r="D3916" t="str">
            <v xml:space="preserve">Kap. Prod./jam = </v>
          </cell>
          <cell r="F3916" t="str">
            <v>D2 x V x Fb x Fa x 60 x D1</v>
          </cell>
          <cell r="I3916" t="str">
            <v>Q1</v>
          </cell>
          <cell r="J3916">
            <v>233.28000000000006</v>
          </cell>
          <cell r="K3916" t="str">
            <v>M3</v>
          </cell>
        </row>
        <row r="3917">
          <cell r="F3917" t="str">
            <v>D1 x Ts1</v>
          </cell>
        </row>
        <row r="3919">
          <cell r="D3919" t="str">
            <v>Koefisien Alat / M3</v>
          </cell>
          <cell r="F3919" t="str">
            <v xml:space="preserve"> = 1 : Q1</v>
          </cell>
          <cell r="J3919">
            <v>4.2866941015089156E-3</v>
          </cell>
          <cell r="K3919" t="str">
            <v>Jam</v>
          </cell>
        </row>
        <row r="3921">
          <cell r="B3921" t="str">
            <v>2.b.</v>
          </cell>
          <cell r="D3921" t="str">
            <v>ASPHALT MIXING PLANT</v>
          </cell>
        </row>
        <row r="3922">
          <cell r="D3922" t="str">
            <v>Kapasitas produksi</v>
          </cell>
          <cell r="I3922" t="str">
            <v>V</v>
          </cell>
          <cell r="J3922">
            <v>50</v>
          </cell>
          <cell r="K3922" t="str">
            <v>ton / Jam</v>
          </cell>
        </row>
        <row r="3923">
          <cell r="D3923" t="str">
            <v>Faktor Efisiensi alat</v>
          </cell>
          <cell r="I3923" t="str">
            <v>Fa</v>
          </cell>
          <cell r="J3923">
            <v>0.8</v>
          </cell>
          <cell r="K3923" t="str">
            <v>-</v>
          </cell>
        </row>
        <row r="3925">
          <cell r="D3925" t="str">
            <v>Kap.Prod. / jam =</v>
          </cell>
          <cell r="F3925" t="str">
            <v>V x Fa</v>
          </cell>
          <cell r="I3925" t="str">
            <v>Q2</v>
          </cell>
          <cell r="J3925">
            <v>40</v>
          </cell>
          <cell r="K3925" t="str">
            <v>Ton</v>
          </cell>
        </row>
        <row r="3928">
          <cell r="D3928" t="str">
            <v>Koefisien Alat / M3</v>
          </cell>
          <cell r="F3928" t="str">
            <v xml:space="preserve"> = 1 : Q2</v>
          </cell>
          <cell r="J3928">
            <v>2.5000000000000001E-2</v>
          </cell>
          <cell r="K3928" t="str">
            <v>Jam</v>
          </cell>
        </row>
        <row r="3930">
          <cell r="L3930" t="str">
            <v>Bersambung</v>
          </cell>
        </row>
        <row r="3931">
          <cell r="B3931" t="str">
            <v xml:space="preserve"> URAIAN ANALISA HARGA SATUAN</v>
          </cell>
        </row>
        <row r="3932">
          <cell r="B3932" t="str">
            <v>ITEM PEMBAYARAN NO.</v>
          </cell>
          <cell r="E3932" t="str">
            <v>:  6.3 (6)a</v>
          </cell>
        </row>
        <row r="3933">
          <cell r="B3933" t="str">
            <v xml:space="preserve">JENIS PEKERJAAN                                  </v>
          </cell>
          <cell r="E3933" t="str">
            <v>:  LASTON - LAPIS PENGIKAT ASPHALT BETON (AC-BC) LEVELING</v>
          </cell>
        </row>
        <row r="3934">
          <cell r="B3934" t="str">
            <v>SATUAN PEMBAYARAN</v>
          </cell>
          <cell r="E3934" t="str">
            <v>:  M3</v>
          </cell>
        </row>
        <row r="3936">
          <cell r="B3936" t="str">
            <v>NO.</v>
          </cell>
          <cell r="D3936" t="str">
            <v>U R A I A N</v>
          </cell>
          <cell r="I3936" t="str">
            <v>KODE</v>
          </cell>
          <cell r="J3936" t="str">
            <v>KOEF.</v>
          </cell>
          <cell r="K3936" t="str">
            <v>SATUAN</v>
          </cell>
          <cell r="L3936" t="str">
            <v>KETERANGAN</v>
          </cell>
        </row>
        <row r="3938">
          <cell r="B3938" t="str">
            <v>2.c.</v>
          </cell>
          <cell r="D3938" t="str">
            <v>GENERATOR SET</v>
          </cell>
        </row>
        <row r="3939">
          <cell r="D3939" t="str">
            <v>Kap.Prod. / Jam = SAMA DENGAN AMP</v>
          </cell>
          <cell r="I3939" t="str">
            <v>Q3</v>
          </cell>
          <cell r="J3939">
            <v>40</v>
          </cell>
          <cell r="K3939" t="str">
            <v>M2</v>
          </cell>
        </row>
        <row r="3940">
          <cell r="D3940" t="str">
            <v>Koefisien Alat / M3</v>
          </cell>
          <cell r="F3940" t="str">
            <v xml:space="preserve"> = 1 : Q3</v>
          </cell>
          <cell r="J3940">
            <v>2.5000000000000001E-2</v>
          </cell>
          <cell r="K3940" t="str">
            <v>Jam</v>
          </cell>
        </row>
        <row r="3942">
          <cell r="B3942" t="str">
            <v>2.d.</v>
          </cell>
          <cell r="D3942" t="str">
            <v>DUMP TRUCK</v>
          </cell>
        </row>
        <row r="3943">
          <cell r="D3943" t="str">
            <v>Kapasitas bak</v>
          </cell>
          <cell r="I3943" t="str">
            <v>V</v>
          </cell>
          <cell r="J3943">
            <v>13</v>
          </cell>
          <cell r="K3943" t="str">
            <v>ton</v>
          </cell>
          <cell r="L3943" t="str">
            <v xml:space="preserve"> Sedang</v>
          </cell>
        </row>
        <row r="3944">
          <cell r="D3944" t="str">
            <v>Faktor Efisiensi alat</v>
          </cell>
          <cell r="I3944" t="str">
            <v>Fa</v>
          </cell>
          <cell r="J3944">
            <v>0.8</v>
          </cell>
          <cell r="K3944" t="str">
            <v>-</v>
          </cell>
          <cell r="L3944" t="str">
            <v xml:space="preserve"> Baik</v>
          </cell>
        </row>
        <row r="3945">
          <cell r="D3945" t="str">
            <v>Kecepatan rata-rata bermuatan</v>
          </cell>
          <cell r="I3945" t="str">
            <v>v1</v>
          </cell>
          <cell r="J3945">
            <v>45</v>
          </cell>
          <cell r="K3945" t="str">
            <v>Km / Jam</v>
          </cell>
          <cell r="L3945" t="str">
            <v xml:space="preserve"> Max aman</v>
          </cell>
        </row>
        <row r="3946">
          <cell r="D3946" t="str">
            <v>Kecepatan rata-rata kosong</v>
          </cell>
          <cell r="I3946" t="str">
            <v>v2</v>
          </cell>
          <cell r="J3946">
            <v>60</v>
          </cell>
          <cell r="K3946" t="str">
            <v>Km / Jam</v>
          </cell>
          <cell r="L3946" t="str">
            <v xml:space="preserve"> Max.aman</v>
          </cell>
        </row>
        <row r="3947">
          <cell r="D3947" t="str">
            <v>Kapasitas AMP / batch</v>
          </cell>
          <cell r="I3947" t="str">
            <v>Q2b</v>
          </cell>
          <cell r="J3947">
            <v>0.5</v>
          </cell>
          <cell r="K3947" t="str">
            <v>ton</v>
          </cell>
        </row>
        <row r="3948">
          <cell r="D3948" t="str">
            <v>Waktu menyiapkan 1 batch ATB</v>
          </cell>
          <cell r="I3948" t="str">
            <v>Tb</v>
          </cell>
          <cell r="J3948">
            <v>1</v>
          </cell>
          <cell r="K3948" t="str">
            <v>menit</v>
          </cell>
        </row>
        <row r="3949">
          <cell r="D3949" t="str">
            <v>Waktu Siklus</v>
          </cell>
          <cell r="I3949" t="str">
            <v>Ts2</v>
          </cell>
        </row>
        <row r="3950">
          <cell r="D3950" t="str">
            <v xml:space="preserve">- Mengisi Bak </v>
          </cell>
          <cell r="F3950" t="str">
            <v>= (V : Q2b) x Tb</v>
          </cell>
          <cell r="I3950" t="str">
            <v>T1</v>
          </cell>
          <cell r="J3950">
            <v>26</v>
          </cell>
          <cell r="K3950" t="str">
            <v>menit</v>
          </cell>
        </row>
        <row r="3951">
          <cell r="D3951" t="str">
            <v>- Angkut</v>
          </cell>
          <cell r="F3951" t="str">
            <v>= (L : v1) x 60 menit</v>
          </cell>
          <cell r="I3951" t="str">
            <v>T2</v>
          </cell>
          <cell r="J3951">
            <v>60.946666666666673</v>
          </cell>
          <cell r="K3951" t="str">
            <v>menit</v>
          </cell>
        </row>
        <row r="3952">
          <cell r="D3952" t="str">
            <v>- Tunggu + dump + Putar</v>
          </cell>
          <cell r="I3952" t="str">
            <v>T3</v>
          </cell>
          <cell r="J3952">
            <v>4</v>
          </cell>
          <cell r="K3952" t="str">
            <v>menit</v>
          </cell>
        </row>
        <row r="3953">
          <cell r="D3953" t="str">
            <v>- Kembali</v>
          </cell>
          <cell r="F3953" t="str">
            <v>= (L : v2) x 60 menit</v>
          </cell>
          <cell r="I3953" t="str">
            <v>T4</v>
          </cell>
          <cell r="J3953">
            <v>45.71</v>
          </cell>
          <cell r="K3953" t="str">
            <v>menit</v>
          </cell>
        </row>
        <row r="3954">
          <cell r="I3954" t="str">
            <v>Ts2</v>
          </cell>
          <cell r="J3954">
            <v>136.65666666666667</v>
          </cell>
          <cell r="K3954" t="str">
            <v>menit</v>
          </cell>
        </row>
        <row r="3956">
          <cell r="D3956" t="str">
            <v>Kap.Prod. / jam =</v>
          </cell>
          <cell r="F3956" t="str">
            <v>V x Fa x 60</v>
          </cell>
          <cell r="I3956" t="str">
            <v>Q4</v>
          </cell>
          <cell r="J3956">
            <v>4.5661877698368176</v>
          </cell>
          <cell r="K3956" t="str">
            <v>Ton</v>
          </cell>
        </row>
        <row r="3957">
          <cell r="F3957" t="str">
            <v>Ts2</v>
          </cell>
        </row>
        <row r="3959">
          <cell r="D3959" t="str">
            <v>Koefisien Alat / M3</v>
          </cell>
          <cell r="F3959" t="str">
            <v xml:space="preserve"> = 1 : Q4</v>
          </cell>
          <cell r="J3959">
            <v>0.21900106837606836</v>
          </cell>
          <cell r="K3959" t="str">
            <v>Jam</v>
          </cell>
        </row>
        <row r="3961">
          <cell r="B3961" t="str">
            <v>2.e.</v>
          </cell>
          <cell r="D3961" t="str">
            <v>ASPHALT FINISHER</v>
          </cell>
        </row>
        <row r="3962">
          <cell r="D3962" t="str">
            <v>Kapasitas produksi</v>
          </cell>
          <cell r="I3962" t="str">
            <v>V</v>
          </cell>
          <cell r="J3962">
            <v>40</v>
          </cell>
          <cell r="K3962" t="str">
            <v>ton / Jam</v>
          </cell>
        </row>
        <row r="3963">
          <cell r="D3963" t="str">
            <v>Faktor efisiensi alat</v>
          </cell>
          <cell r="I3963" t="str">
            <v>Fa</v>
          </cell>
          <cell r="J3963">
            <v>0.8</v>
          </cell>
          <cell r="K3963" t="str">
            <v>-</v>
          </cell>
        </row>
        <row r="3965">
          <cell r="D3965" t="str">
            <v>Kap.Prod. / jam =</v>
          </cell>
          <cell r="F3965" t="str">
            <v xml:space="preserve">V x Fa </v>
          </cell>
          <cell r="I3965" t="str">
            <v>Q5</v>
          </cell>
          <cell r="J3965">
            <v>32</v>
          </cell>
          <cell r="K3965" t="str">
            <v>Ton</v>
          </cell>
        </row>
        <row r="3967">
          <cell r="D3967" t="str">
            <v>Koefisien Alat / M3</v>
          </cell>
          <cell r="F3967" t="str">
            <v xml:space="preserve"> = 1 : Q5</v>
          </cell>
          <cell r="J3967">
            <v>3.125E-2</v>
          </cell>
          <cell r="K3967" t="str">
            <v>Jam</v>
          </cell>
          <cell r="L3967" t="str">
            <v xml:space="preserve"> </v>
          </cell>
        </row>
        <row r="3969">
          <cell r="B3969" t="str">
            <v>2.f.</v>
          </cell>
          <cell r="D3969" t="str">
            <v>TANDEM ROLLER</v>
          </cell>
        </row>
        <row r="3970">
          <cell r="B3970" t="str">
            <v xml:space="preserve"> </v>
          </cell>
          <cell r="D3970" t="str">
            <v>Kecepatan rata-rata alat</v>
          </cell>
          <cell r="I3970" t="str">
            <v>v</v>
          </cell>
          <cell r="J3970">
            <v>4</v>
          </cell>
          <cell r="K3970" t="str">
            <v>Km / Jam</v>
          </cell>
        </row>
        <row r="3971">
          <cell r="D3971" t="str">
            <v>Lebar efektif pemadatan</v>
          </cell>
          <cell r="I3971" t="str">
            <v>b</v>
          </cell>
          <cell r="J3971">
            <v>1.2</v>
          </cell>
          <cell r="K3971" t="str">
            <v>M</v>
          </cell>
        </row>
        <row r="3972">
          <cell r="D3972" t="str">
            <v>Jumlah lintasan</v>
          </cell>
          <cell r="I3972" t="str">
            <v>n</v>
          </cell>
          <cell r="J3972">
            <v>8</v>
          </cell>
          <cell r="K3972" t="str">
            <v>lintasan</v>
          </cell>
        </row>
        <row r="3973">
          <cell r="D3973" t="str">
            <v>Faktor Efisiensi alat</v>
          </cell>
          <cell r="I3973" t="str">
            <v>Fa</v>
          </cell>
          <cell r="J3973">
            <v>0.8</v>
          </cell>
          <cell r="K3973" t="str">
            <v>-</v>
          </cell>
        </row>
        <row r="3975">
          <cell r="C3975" t="str">
            <v xml:space="preserve"> </v>
          </cell>
          <cell r="D3975" t="str">
            <v xml:space="preserve">Kap. Prod./jam = </v>
          </cell>
          <cell r="F3975" t="str">
            <v>(v x 1000) x b x t x Fa x D1</v>
          </cell>
          <cell r="I3975" t="str">
            <v>Q6</v>
          </cell>
          <cell r="J3975">
            <v>54</v>
          </cell>
          <cell r="K3975" t="str">
            <v>Ton</v>
          </cell>
        </row>
        <row r="3976">
          <cell r="F3976" t="str">
            <v>n</v>
          </cell>
        </row>
        <row r="3977">
          <cell r="D3977" t="str">
            <v>Koefisien Alat / M3</v>
          </cell>
          <cell r="F3977" t="str">
            <v xml:space="preserve"> = 1 : Q6</v>
          </cell>
          <cell r="J3977">
            <v>1.8518518518518517E-2</v>
          </cell>
          <cell r="K3977" t="str">
            <v>Jam</v>
          </cell>
        </row>
        <row r="3978">
          <cell r="D3978" t="str">
            <v xml:space="preserve"> </v>
          </cell>
        </row>
        <row r="3979">
          <cell r="B3979" t="str">
            <v>2.g.</v>
          </cell>
          <cell r="D3979" t="str">
            <v>TIRE ROLLER</v>
          </cell>
        </row>
        <row r="3980">
          <cell r="D3980" t="str">
            <v>Kecepatan rata-rata</v>
          </cell>
          <cell r="I3980" t="str">
            <v>v</v>
          </cell>
          <cell r="J3980">
            <v>5</v>
          </cell>
          <cell r="K3980" t="str">
            <v>KM / Jam</v>
          </cell>
        </row>
        <row r="3981">
          <cell r="D3981" t="str">
            <v>Lebar efektif pemadatan</v>
          </cell>
          <cell r="I3981" t="str">
            <v>b</v>
          </cell>
          <cell r="J3981">
            <v>1.5</v>
          </cell>
          <cell r="K3981" t="str">
            <v>M</v>
          </cell>
        </row>
        <row r="3982">
          <cell r="D3982" t="str">
            <v>Jumlah lintasan</v>
          </cell>
          <cell r="I3982" t="str">
            <v>n</v>
          </cell>
          <cell r="J3982">
            <v>15</v>
          </cell>
          <cell r="K3982" t="str">
            <v>lintasan</v>
          </cell>
        </row>
        <row r="3983">
          <cell r="D3983" t="str">
            <v>Faktor Efisiensi alat</v>
          </cell>
          <cell r="I3983" t="str">
            <v>Fa</v>
          </cell>
          <cell r="J3983">
            <v>0.8</v>
          </cell>
          <cell r="K3983" t="str">
            <v>-</v>
          </cell>
          <cell r="L3983" t="str">
            <v xml:space="preserve"> Baik</v>
          </cell>
        </row>
        <row r="3985">
          <cell r="D3985" t="str">
            <v>Kap.Prod. / jam =</v>
          </cell>
          <cell r="F3985" t="str">
            <v>(v x 1000) x b x t x Fa x D1</v>
          </cell>
          <cell r="I3985" t="str">
            <v>Q7</v>
          </cell>
          <cell r="J3985">
            <v>45</v>
          </cell>
          <cell r="K3985" t="str">
            <v>Ton</v>
          </cell>
        </row>
        <row r="3986">
          <cell r="F3986" t="str">
            <v>n</v>
          </cell>
        </row>
        <row r="3988">
          <cell r="D3988" t="str">
            <v>Koefisien Alat / M3</v>
          </cell>
          <cell r="F3988" t="str">
            <v xml:space="preserve"> = 1 : Q7</v>
          </cell>
          <cell r="J3988">
            <v>2.2222222222222223E-2</v>
          </cell>
          <cell r="K3988" t="str">
            <v>Jam</v>
          </cell>
        </row>
        <row r="3990">
          <cell r="B3990" t="str">
            <v>2.h.</v>
          </cell>
          <cell r="D3990" t="str">
            <v>ALAT BANTU</v>
          </cell>
        </row>
        <row r="3991">
          <cell r="D3991" t="str">
            <v>diperlukan :</v>
          </cell>
          <cell r="L3991" t="str">
            <v xml:space="preserve"> Lump Sum</v>
          </cell>
        </row>
        <row r="3992">
          <cell r="D3992" t="str">
            <v>- Kereta dorong   = 2 buah</v>
          </cell>
        </row>
        <row r="3993">
          <cell r="D3993" t="str">
            <v>- Sekop                = 3 buah</v>
          </cell>
        </row>
        <row r="3994">
          <cell r="D3994" t="str">
            <v>- Garpu                = 2 buah</v>
          </cell>
        </row>
        <row r="3995">
          <cell r="D3995" t="str">
            <v>- Tongkat Kontrol ketebalan hanparan</v>
          </cell>
        </row>
        <row r="3997">
          <cell r="B3997" t="str">
            <v xml:space="preserve">   3.</v>
          </cell>
          <cell r="D3997" t="str">
            <v>TENAGA</v>
          </cell>
        </row>
        <row r="3998">
          <cell r="D3998" t="str">
            <v>Produksi menentukan : ASPHALT MIXING PLANT (AMP)</v>
          </cell>
          <cell r="I3998" t="str">
            <v>Q2</v>
          </cell>
          <cell r="J3998">
            <v>40</v>
          </cell>
          <cell r="K3998" t="str">
            <v>M3/Jam</v>
          </cell>
        </row>
        <row r="3999">
          <cell r="D3999" t="str">
            <v>Produksi ATB / hari  =  Tk x Q2</v>
          </cell>
          <cell r="I3999" t="str">
            <v>Qt</v>
          </cell>
          <cell r="J3999">
            <v>280</v>
          </cell>
          <cell r="K3999" t="str">
            <v>M3</v>
          </cell>
        </row>
        <row r="4000">
          <cell r="D4000" t="str">
            <v>Kebutuhan tenaga :</v>
          </cell>
        </row>
        <row r="4001">
          <cell r="E4001" t="str">
            <v>-</v>
          </cell>
          <cell r="F4001" t="str">
            <v>Pekerja</v>
          </cell>
          <cell r="I4001" t="str">
            <v>P</v>
          </cell>
          <cell r="J4001">
            <v>3</v>
          </cell>
          <cell r="K4001" t="str">
            <v>orang</v>
          </cell>
        </row>
        <row r="4002">
          <cell r="E4002" t="str">
            <v>-</v>
          </cell>
          <cell r="F4002" t="str">
            <v>Mandor</v>
          </cell>
          <cell r="I4002" t="str">
            <v>M</v>
          </cell>
          <cell r="J4002">
            <v>1</v>
          </cell>
          <cell r="K4002" t="str">
            <v>orang</v>
          </cell>
        </row>
        <row r="4003">
          <cell r="D4003" t="str">
            <v>Koefisien Tenaga / M3     :</v>
          </cell>
        </row>
        <row r="4004">
          <cell r="E4004" t="str">
            <v>-</v>
          </cell>
          <cell r="F4004" t="str">
            <v>Pekerja</v>
          </cell>
          <cell r="G4004" t="str">
            <v>= (Tk x P) / Qt</v>
          </cell>
          <cell r="J4004">
            <v>7.4999999999999997E-2</v>
          </cell>
          <cell r="K4004" t="str">
            <v>Jam</v>
          </cell>
        </row>
        <row r="4005">
          <cell r="E4005" t="str">
            <v>-</v>
          </cell>
          <cell r="F4005" t="str">
            <v>Mandor</v>
          </cell>
          <cell r="G4005" t="str">
            <v>= (Tk x M) / Qt</v>
          </cell>
          <cell r="J4005">
            <v>2.5000000000000001E-2</v>
          </cell>
          <cell r="K4005" t="str">
            <v>Jam</v>
          </cell>
        </row>
        <row r="4007">
          <cell r="B4007" t="str">
            <v>4.</v>
          </cell>
          <cell r="D4007" t="str">
            <v>HARGA DASAR SATUAN UPAH, BAHAN DAN ALAT</v>
          </cell>
        </row>
        <row r="4008">
          <cell r="D4008" t="str">
            <v>Lihat lampiran.</v>
          </cell>
        </row>
        <row r="4011">
          <cell r="B4011" t="str">
            <v xml:space="preserve"> URAIAN ANALISA HARGA SATUAN</v>
          </cell>
        </row>
        <row r="4012">
          <cell r="B4012" t="str">
            <v>ITEM PEMBAYARAN NO.</v>
          </cell>
          <cell r="F4012" t="str">
            <v>:  7.1(3)</v>
          </cell>
        </row>
        <row r="4013">
          <cell r="B4013" t="str">
            <v>JENIS PEKERJAAN</v>
          </cell>
          <cell r="F4013" t="str">
            <v>:  BETON K-350</v>
          </cell>
        </row>
        <row r="4014">
          <cell r="B4014" t="str">
            <v>SATUAN PEMBAYARAN</v>
          </cell>
          <cell r="F4014" t="str">
            <v>:  M3</v>
          </cell>
        </row>
        <row r="4016">
          <cell r="B4016" t="str">
            <v>NO.</v>
          </cell>
          <cell r="D4016" t="str">
            <v>U R A I A N</v>
          </cell>
          <cell r="I4016" t="str">
            <v>KODE</v>
          </cell>
          <cell r="J4016" t="str">
            <v>KOEF.</v>
          </cell>
          <cell r="K4016" t="str">
            <v>SATUAN</v>
          </cell>
          <cell r="L4016" t="str">
            <v>KETERANGAN</v>
          </cell>
        </row>
        <row r="4018">
          <cell r="B4018" t="str">
            <v>I.</v>
          </cell>
          <cell r="D4018" t="str">
            <v>ASUMSI</v>
          </cell>
        </row>
        <row r="4019">
          <cell r="B4019">
            <v>1</v>
          </cell>
          <cell r="D4019" t="str">
            <v>Menggunakan alat (cara mekanik)</v>
          </cell>
        </row>
        <row r="4020">
          <cell r="B4020">
            <v>2</v>
          </cell>
          <cell r="D4020" t="str">
            <v>Lokasi pekerjaan : sepanjang jalan</v>
          </cell>
        </row>
        <row r="4021">
          <cell r="B4021">
            <v>3</v>
          </cell>
          <cell r="D4021" t="str">
            <v>Bahan dasar (batu, pasir dan semen) diterima</v>
          </cell>
        </row>
        <row r="4022">
          <cell r="D4022" t="str">
            <v>seluruhnya di lokasi pekerjaan</v>
          </cell>
        </row>
        <row r="4023">
          <cell r="B4023">
            <v>4</v>
          </cell>
          <cell r="D4023" t="str">
            <v>Jarak rata-rata Base camp ke lokasi pekerjaan</v>
          </cell>
          <cell r="I4023" t="str">
            <v>L</v>
          </cell>
          <cell r="J4023">
            <v>45.71</v>
          </cell>
          <cell r="K4023" t="str">
            <v>KM</v>
          </cell>
        </row>
        <row r="4024">
          <cell r="B4024">
            <v>5</v>
          </cell>
          <cell r="D4024" t="str">
            <v>Jam kerja efektif per-hari</v>
          </cell>
          <cell r="I4024" t="str">
            <v>Tk</v>
          </cell>
          <cell r="J4024">
            <v>7</v>
          </cell>
          <cell r="K4024" t="str">
            <v>Jam</v>
          </cell>
        </row>
        <row r="4025">
          <cell r="B4025">
            <v>6</v>
          </cell>
          <cell r="D4025" t="str">
            <v>Kadar Semen (Spesifikasi)</v>
          </cell>
          <cell r="G4025" t="str">
            <v xml:space="preserve"> - Minimum</v>
          </cell>
          <cell r="I4025" t="str">
            <v>Ks1</v>
          </cell>
          <cell r="J4025">
            <v>365</v>
          </cell>
          <cell r="K4025" t="str">
            <v>Kg/M3</v>
          </cell>
          <cell r="L4025" t="str">
            <v>Tabel 7.1.3(1)</v>
          </cell>
        </row>
        <row r="4026">
          <cell r="G4026" t="str">
            <v xml:space="preserve"> - Maksimum</v>
          </cell>
          <cell r="I4026" t="str">
            <v>Ks2</v>
          </cell>
          <cell r="J4026" t="str">
            <v/>
          </cell>
          <cell r="K4026" t="str">
            <v>Kg/M3</v>
          </cell>
          <cell r="L4026" t="str">
            <v>Tabel 7.1.3(1)</v>
          </cell>
        </row>
        <row r="4027">
          <cell r="B4027">
            <v>7</v>
          </cell>
          <cell r="D4027" t="str">
            <v>Perbandingan Air/Semen Maksimum (Spesifikasi)</v>
          </cell>
          <cell r="I4027" t="str">
            <v>Wcr</v>
          </cell>
          <cell r="J4027">
            <v>0.5</v>
          </cell>
          <cell r="K4027" t="str">
            <v>-</v>
          </cell>
          <cell r="L4027" t="str">
            <v>Tabel 7.1.3(1)</v>
          </cell>
        </row>
        <row r="4028">
          <cell r="B4028">
            <v>8</v>
          </cell>
          <cell r="D4028" t="str">
            <v>Perbandingan Camp</v>
          </cell>
          <cell r="F4028">
            <v>1.1000000000000001</v>
          </cell>
          <cell r="G4028" t="str">
            <v>Semen</v>
          </cell>
          <cell r="I4028" t="str">
            <v>Sm</v>
          </cell>
          <cell r="J4028">
            <v>23.157894736842106</v>
          </cell>
          <cell r="K4028" t="str">
            <v>%</v>
          </cell>
        </row>
        <row r="4029">
          <cell r="F4029">
            <v>1.45</v>
          </cell>
          <cell r="G4029" t="str">
            <v>Pasir</v>
          </cell>
          <cell r="I4029" t="str">
            <v>Ps</v>
          </cell>
          <cell r="J4029">
            <v>30.526315789473685</v>
          </cell>
          <cell r="K4029" t="str">
            <v>%</v>
          </cell>
        </row>
        <row r="4030">
          <cell r="F4030">
            <v>2.2000000000000002</v>
          </cell>
          <cell r="G4030" t="str">
            <v>Kerikil</v>
          </cell>
          <cell r="I4030" t="str">
            <v>Kr</v>
          </cell>
          <cell r="J4030">
            <v>46.315789473684212</v>
          </cell>
          <cell r="K4030" t="str">
            <v>%</v>
          </cell>
        </row>
        <row r="4032">
          <cell r="B4032">
            <v>9</v>
          </cell>
          <cell r="D4032" t="str">
            <v>Berat Jenis Material :</v>
          </cell>
        </row>
        <row r="4033">
          <cell r="E4033" t="str">
            <v>-</v>
          </cell>
          <cell r="F4033" t="str">
            <v>Beton</v>
          </cell>
          <cell r="I4033" t="str">
            <v>D1</v>
          </cell>
          <cell r="J4033">
            <v>2.4</v>
          </cell>
          <cell r="K4033" t="str">
            <v>T/M3</v>
          </cell>
        </row>
        <row r="4034">
          <cell r="E4034" t="str">
            <v>-</v>
          </cell>
          <cell r="F4034" t="str">
            <v>Semen</v>
          </cell>
          <cell r="I4034" t="str">
            <v>D2</v>
          </cell>
          <cell r="J4034">
            <v>1.25</v>
          </cell>
          <cell r="K4034" t="str">
            <v>T/M3</v>
          </cell>
        </row>
        <row r="4035">
          <cell r="E4035" t="str">
            <v>-</v>
          </cell>
          <cell r="F4035" t="str">
            <v>Pasir</v>
          </cell>
          <cell r="I4035" t="str">
            <v>D3</v>
          </cell>
          <cell r="J4035">
            <v>1.6</v>
          </cell>
          <cell r="K4035" t="str">
            <v>T/M3</v>
          </cell>
        </row>
        <row r="4036">
          <cell r="E4036" t="str">
            <v>-</v>
          </cell>
          <cell r="F4036" t="str">
            <v>Kerikil</v>
          </cell>
          <cell r="I4036" t="str">
            <v>D4</v>
          </cell>
          <cell r="J4036">
            <v>1.65</v>
          </cell>
          <cell r="K4036" t="str">
            <v>T/M3</v>
          </cell>
        </row>
        <row r="4038">
          <cell r="B4038" t="str">
            <v>II</v>
          </cell>
          <cell r="D4038" t="str">
            <v>URUTAN KERJA</v>
          </cell>
        </row>
        <row r="4039">
          <cell r="B4039">
            <v>1</v>
          </cell>
          <cell r="D4039" t="str">
            <v>Semen, Pasir, batu kerikil dan air dicampur dan diaduk</v>
          </cell>
        </row>
        <row r="4040">
          <cell r="D4040" t="str">
            <v>menjadi beton dengan menggunakan Concrete Mixer</v>
          </cell>
        </row>
        <row r="4041">
          <cell r="B4041">
            <v>2</v>
          </cell>
          <cell r="D4041" t="str">
            <v>Beton di - cor ke dalam perancah yang telah disiapkan</v>
          </cell>
        </row>
        <row r="4042">
          <cell r="B4042">
            <v>3</v>
          </cell>
          <cell r="D4042" t="str">
            <v>Penyelesaian dan perapihan setelah pemasangan</v>
          </cell>
        </row>
        <row r="4044">
          <cell r="B4044" t="str">
            <v>III.</v>
          </cell>
          <cell r="D4044" t="str">
            <v>PEMAKAIAN BAHAN, ALAT DAN TENAGA</v>
          </cell>
        </row>
        <row r="4046">
          <cell r="B4046" t="str">
            <v xml:space="preserve">   1.</v>
          </cell>
          <cell r="D4046" t="str">
            <v>BAHAN</v>
          </cell>
        </row>
        <row r="4047">
          <cell r="B4047" t="str">
            <v>1.a.</v>
          </cell>
          <cell r="D4047" t="str">
            <v>- Semen PC</v>
          </cell>
          <cell r="E4047" t="str">
            <v>{Sm x D1 x 1000} x 1,05</v>
          </cell>
          <cell r="J4047">
            <v>421.41329999999999</v>
          </cell>
          <cell r="K4047" t="str">
            <v>Kg</v>
          </cell>
        </row>
        <row r="4048">
          <cell r="B4048" t="str">
            <v>1.b.</v>
          </cell>
          <cell r="D4048" t="str">
            <v>- Pasir Beton</v>
          </cell>
          <cell r="E4048" t="str">
            <v>{(Ps x D1) : D3} x 1,05</v>
          </cell>
          <cell r="J4048">
            <v>0.47739999999999999</v>
          </cell>
          <cell r="K4048" t="str">
            <v>M3</v>
          </cell>
        </row>
        <row r="4049">
          <cell r="B4049" t="str">
            <v>1.c.</v>
          </cell>
          <cell r="D4049" t="str">
            <v>- Agregat Kasar</v>
          </cell>
          <cell r="E4049" t="str">
            <v>{(Kr x D1) : D4} x 1,10</v>
          </cell>
          <cell r="J4049">
            <v>0.7087</v>
          </cell>
          <cell r="K4049" t="str">
            <v>M3</v>
          </cell>
        </row>
        <row r="4050">
          <cell r="B4050" t="str">
            <v>1.d.</v>
          </cell>
          <cell r="D4050" t="str">
            <v>- Kayu Perancah</v>
          </cell>
          <cell r="J4050">
            <v>0.15</v>
          </cell>
          <cell r="K4050" t="str">
            <v>M3</v>
          </cell>
        </row>
        <row r="4051">
          <cell r="B4051" t="str">
            <v>1.e.</v>
          </cell>
          <cell r="D4051" t="str">
            <v>- Paku</v>
          </cell>
          <cell r="J4051">
            <v>1.5</v>
          </cell>
          <cell r="K4051" t="str">
            <v>Kg</v>
          </cell>
        </row>
        <row r="4053">
          <cell r="B4053" t="str">
            <v>2.</v>
          </cell>
          <cell r="D4053" t="str">
            <v>ALAT</v>
          </cell>
        </row>
        <row r="4054">
          <cell r="B4054" t="str">
            <v>2.a</v>
          </cell>
          <cell r="D4054" t="str">
            <v>CONCRETE MIXER</v>
          </cell>
        </row>
        <row r="4055">
          <cell r="D4055" t="str">
            <v>Kapasitas Alat</v>
          </cell>
          <cell r="I4055" t="str">
            <v>V</v>
          </cell>
          <cell r="J4055">
            <v>500</v>
          </cell>
          <cell r="K4055" t="str">
            <v>liter</v>
          </cell>
        </row>
        <row r="4056">
          <cell r="D4056" t="str">
            <v>Faktor Efisiensi Alat</v>
          </cell>
          <cell r="I4056" t="str">
            <v>Fa</v>
          </cell>
          <cell r="J4056">
            <v>0.8</v>
          </cell>
          <cell r="K4056" t="str">
            <v>-</v>
          </cell>
        </row>
        <row r="4057">
          <cell r="D4057" t="str">
            <v>Waktu Wiklus : (T1 + T2 + T3 + T4)</v>
          </cell>
          <cell r="I4057" t="str">
            <v>Ts</v>
          </cell>
        </row>
        <row r="4058">
          <cell r="D4058" t="str">
            <v>- Memuat</v>
          </cell>
          <cell r="I4058" t="str">
            <v>T1</v>
          </cell>
          <cell r="J4058">
            <v>4</v>
          </cell>
          <cell r="K4058" t="str">
            <v>Menit</v>
          </cell>
        </row>
        <row r="4059">
          <cell r="D4059" t="str">
            <v>- Mengaduk</v>
          </cell>
          <cell r="I4059" t="str">
            <v>T2</v>
          </cell>
          <cell r="J4059">
            <v>5</v>
          </cell>
          <cell r="K4059" t="str">
            <v>Menit</v>
          </cell>
        </row>
        <row r="4060">
          <cell r="D4060" t="str">
            <v>- Menuang</v>
          </cell>
          <cell r="I4060" t="str">
            <v>T3</v>
          </cell>
          <cell r="J4060">
            <v>3</v>
          </cell>
          <cell r="K4060" t="str">
            <v>Menit</v>
          </cell>
        </row>
        <row r="4061">
          <cell r="D4061" t="str">
            <v>- Tunggu, dll</v>
          </cell>
          <cell r="I4061" t="str">
            <v>T4</v>
          </cell>
          <cell r="J4061">
            <v>2</v>
          </cell>
          <cell r="K4061" t="str">
            <v>Menit</v>
          </cell>
        </row>
        <row r="4062">
          <cell r="I4062" t="str">
            <v>Ts</v>
          </cell>
          <cell r="J4062">
            <v>14</v>
          </cell>
          <cell r="K4062" t="str">
            <v>Menit</v>
          </cell>
        </row>
        <row r="4064">
          <cell r="D4064" t="str">
            <v>Kapasitas Prod./ jam =</v>
          </cell>
          <cell r="F4064" t="str">
            <v>V x Fa x 60</v>
          </cell>
          <cell r="I4064" t="str">
            <v>Q1</v>
          </cell>
          <cell r="J4064">
            <v>1.7142857142857142</v>
          </cell>
          <cell r="K4064" t="str">
            <v>M3</v>
          </cell>
        </row>
        <row r="4065">
          <cell r="F4065" t="str">
            <v>1.000 x Ts</v>
          </cell>
        </row>
        <row r="4067">
          <cell r="D4067" t="str">
            <v>Koefisien Alat / M3 = 1 : Q1</v>
          </cell>
          <cell r="J4067">
            <v>0.58333333333333337</v>
          </cell>
          <cell r="K4067" t="str">
            <v>Jam</v>
          </cell>
        </row>
        <row r="4070">
          <cell r="B4070" t="str">
            <v>2.b</v>
          </cell>
          <cell r="D4070" t="str">
            <v>WATER TANK TRUCK</v>
          </cell>
        </row>
        <row r="4071">
          <cell r="D4071" t="str">
            <v>Volume tanki air</v>
          </cell>
          <cell r="I4071" t="str">
            <v>V</v>
          </cell>
          <cell r="J4071">
            <v>4</v>
          </cell>
          <cell r="K4071" t="str">
            <v>M3</v>
          </cell>
        </row>
        <row r="4072">
          <cell r="D4072" t="str">
            <v>Kebutuhan air / M3 agregat padat</v>
          </cell>
          <cell r="I4072" t="str">
            <v>Wc</v>
          </cell>
          <cell r="J4072">
            <v>0.19</v>
          </cell>
          <cell r="K4072" t="str">
            <v>M3</v>
          </cell>
        </row>
        <row r="4073">
          <cell r="D4073" t="str">
            <v>Pengisian tanki/ jam</v>
          </cell>
          <cell r="I4073" t="str">
            <v>n</v>
          </cell>
          <cell r="J4073">
            <v>1</v>
          </cell>
          <cell r="K4073" t="str">
            <v>Kali</v>
          </cell>
        </row>
        <row r="4074">
          <cell r="D4074" t="str">
            <v>Faktor Efisiensi alat</v>
          </cell>
          <cell r="I4074" t="str">
            <v>Fa</v>
          </cell>
          <cell r="J4074">
            <v>0.8</v>
          </cell>
          <cell r="K4074" t="str">
            <v>-</v>
          </cell>
        </row>
        <row r="4076">
          <cell r="D4076" t="str">
            <v>Kap. Prod. / jam =</v>
          </cell>
          <cell r="F4076" t="str">
            <v>V x n x Fa</v>
          </cell>
          <cell r="I4076" t="str">
            <v>Q2</v>
          </cell>
          <cell r="J4076">
            <v>16.842105263157894</v>
          </cell>
          <cell r="K4076" t="str">
            <v>M3</v>
          </cell>
        </row>
        <row r="4077">
          <cell r="F4077" t="str">
            <v>Wc</v>
          </cell>
        </row>
        <row r="4078">
          <cell r="D4078" t="str">
            <v>Koefisien Alat / M3</v>
          </cell>
          <cell r="F4078" t="str">
            <v xml:space="preserve"> =  1  :  Q2</v>
          </cell>
          <cell r="J4078">
            <v>5.9375000000000004E-2</v>
          </cell>
          <cell r="K4078" t="str">
            <v>jam</v>
          </cell>
        </row>
        <row r="4081">
          <cell r="L4081" t="str">
            <v>Bersambung</v>
          </cell>
        </row>
        <row r="4082">
          <cell r="B4082" t="str">
            <v xml:space="preserve"> URAIAN ANALISA HARGA SATUAN</v>
          </cell>
        </row>
        <row r="4083">
          <cell r="B4083" t="str">
            <v>ITEM PEMBAYARAN NO.</v>
          </cell>
          <cell r="F4083" t="str">
            <v>:  7.1(3)</v>
          </cell>
        </row>
        <row r="4084">
          <cell r="B4084" t="str">
            <v>JENIS PEKERJAAN</v>
          </cell>
          <cell r="F4084" t="str">
            <v>:  BETON K-350</v>
          </cell>
        </row>
        <row r="4085">
          <cell r="B4085" t="str">
            <v>SATUAN PEMBAYARAN</v>
          </cell>
          <cell r="F4085" t="str">
            <v>:  M3</v>
          </cell>
        </row>
        <row r="4087">
          <cell r="B4087" t="str">
            <v>NO.</v>
          </cell>
          <cell r="D4087" t="str">
            <v>U R A I A N</v>
          </cell>
          <cell r="I4087" t="str">
            <v>KODE</v>
          </cell>
          <cell r="J4087" t="str">
            <v>KOEF.</v>
          </cell>
          <cell r="K4087" t="str">
            <v>SATUAN</v>
          </cell>
          <cell r="L4087" t="str">
            <v>KETERANGAN</v>
          </cell>
        </row>
        <row r="4089">
          <cell r="B4089" t="str">
            <v>2.c</v>
          </cell>
          <cell r="D4089" t="str">
            <v>CONCRETE VIBRATOR</v>
          </cell>
        </row>
        <row r="4090">
          <cell r="D4090" t="str">
            <v>Kebutuhan Alat Penggetar Beton ini disesuaikan dengan</v>
          </cell>
        </row>
        <row r="4091">
          <cell r="D4091" t="str">
            <v>Kapasitas produksi Alat Pencampur (Concrete Mixer)</v>
          </cell>
        </row>
        <row r="4093">
          <cell r="D4093" t="str">
            <v>Kap. Prod./jam = Kap. Prod./ jam Alat Concrete Mixer</v>
          </cell>
          <cell r="I4093" t="str">
            <v>Q3</v>
          </cell>
          <cell r="J4093">
            <v>1.7142857142857142</v>
          </cell>
          <cell r="K4093" t="str">
            <v>M3</v>
          </cell>
        </row>
        <row r="4095">
          <cell r="D4095" t="str">
            <v>Koefisien Alat / M3 =  1 : Q3</v>
          </cell>
          <cell r="J4095">
            <v>0.58333333333333337</v>
          </cell>
          <cell r="K4095" t="str">
            <v>Jam</v>
          </cell>
        </row>
        <row r="4097">
          <cell r="B4097" t="str">
            <v>2.a.</v>
          </cell>
          <cell r="D4097" t="str">
            <v>ALAT BANTU</v>
          </cell>
        </row>
        <row r="4098">
          <cell r="D4098" t="str">
            <v>Diperlukan  :</v>
          </cell>
        </row>
        <row r="4099">
          <cell r="D4099" t="str">
            <v>- Sekop</v>
          </cell>
          <cell r="E4099" t="str">
            <v>=  2  buah</v>
          </cell>
        </row>
        <row r="4100">
          <cell r="D4100" t="str">
            <v>- Pacul</v>
          </cell>
          <cell r="E4100" t="str">
            <v>=  2  buah</v>
          </cell>
        </row>
        <row r="4101">
          <cell r="D4101" t="str">
            <v>- Sendok Semen</v>
          </cell>
          <cell r="E4101" t="str">
            <v>=  2  buah</v>
          </cell>
        </row>
        <row r="4102">
          <cell r="D4102" t="str">
            <v>- Ember Cor</v>
          </cell>
          <cell r="E4102" t="str">
            <v>=  4  buah</v>
          </cell>
        </row>
        <row r="4103">
          <cell r="D4103" t="str">
            <v>- Gerobak Dorong</v>
          </cell>
          <cell r="E4103" t="str">
            <v>=  1  buah</v>
          </cell>
        </row>
        <row r="4105">
          <cell r="B4105" t="str">
            <v>3.</v>
          </cell>
          <cell r="D4105" t="str">
            <v>TENAGA</v>
          </cell>
        </row>
        <row r="4106">
          <cell r="D4106" t="str">
            <v>Produksi Beton dalam 1 hari  =  Tk x Q1</v>
          </cell>
          <cell r="I4106" t="str">
            <v>Qt</v>
          </cell>
          <cell r="J4106">
            <v>12</v>
          </cell>
          <cell r="K4106" t="str">
            <v>M3</v>
          </cell>
        </row>
        <row r="4108">
          <cell r="D4108" t="str">
            <v>Kebutuhan tenaga :</v>
          </cell>
          <cell r="E4108" t="str">
            <v>-</v>
          </cell>
          <cell r="F4108" t="str">
            <v>Mandor</v>
          </cell>
          <cell r="I4108" t="str">
            <v>M</v>
          </cell>
          <cell r="J4108">
            <v>1</v>
          </cell>
          <cell r="K4108" t="str">
            <v>orang</v>
          </cell>
        </row>
        <row r="4109">
          <cell r="E4109" t="str">
            <v>-</v>
          </cell>
          <cell r="F4109" t="str">
            <v>Tukang</v>
          </cell>
          <cell r="I4109" t="str">
            <v>Tb</v>
          </cell>
          <cell r="J4109">
            <v>3</v>
          </cell>
          <cell r="K4109" t="str">
            <v>orang</v>
          </cell>
        </row>
        <row r="4110">
          <cell r="E4110" t="str">
            <v>-</v>
          </cell>
          <cell r="F4110" t="str">
            <v>Pekerja</v>
          </cell>
          <cell r="I4110" t="str">
            <v>P</v>
          </cell>
          <cell r="J4110">
            <v>10</v>
          </cell>
          <cell r="K4110" t="str">
            <v>orang</v>
          </cell>
        </row>
        <row r="4112">
          <cell r="D4112" t="str">
            <v>Koefisien Tenaga / M3   :</v>
          </cell>
        </row>
        <row r="4113">
          <cell r="E4113" t="str">
            <v>-</v>
          </cell>
          <cell r="F4113" t="str">
            <v>Mandor</v>
          </cell>
          <cell r="G4113" t="str">
            <v>= (Tk x M) : Qt</v>
          </cell>
          <cell r="J4113">
            <v>0.58333333333333337</v>
          </cell>
          <cell r="K4113" t="str">
            <v>jam</v>
          </cell>
        </row>
        <row r="4114">
          <cell r="E4114" t="str">
            <v>-</v>
          </cell>
          <cell r="F4114" t="str">
            <v>Tukang</v>
          </cell>
          <cell r="G4114" t="str">
            <v>= (Tk x Tb) : Qt</v>
          </cell>
          <cell r="J4114">
            <v>1.75</v>
          </cell>
          <cell r="K4114" t="str">
            <v>jam</v>
          </cell>
        </row>
        <row r="4115">
          <cell r="E4115" t="str">
            <v>-</v>
          </cell>
          <cell r="F4115" t="str">
            <v>Pekerja</v>
          </cell>
          <cell r="G4115" t="str">
            <v>= (Tk x P) : Qt</v>
          </cell>
          <cell r="J4115">
            <v>5.833333333333333</v>
          </cell>
          <cell r="K4115" t="str">
            <v>jam</v>
          </cell>
        </row>
        <row r="4117">
          <cell r="B4117" t="str">
            <v>4.</v>
          </cell>
          <cell r="D4117" t="str">
            <v>HARGA DASAR SATUAN UPAH, BAHAN DAN ALAT</v>
          </cell>
        </row>
        <row r="4118">
          <cell r="D4118" t="str">
            <v>Lihat lampiran.</v>
          </cell>
        </row>
        <row r="4129">
          <cell r="B4129" t="str">
            <v xml:space="preserve"> URAIAN ANALISA HARGA SATUAN</v>
          </cell>
        </row>
        <row r="4130">
          <cell r="B4130" t="str">
            <v>ITEM PEMBAYARAN NO.</v>
          </cell>
          <cell r="F4130" t="str">
            <v>:  7.1(5)</v>
          </cell>
        </row>
        <row r="4131">
          <cell r="B4131" t="str">
            <v>JENIS PEKERJAAN</v>
          </cell>
          <cell r="F4131" t="str">
            <v>:  BETON K-250</v>
          </cell>
        </row>
        <row r="4132">
          <cell r="B4132" t="str">
            <v>SATUAN PEMBAYARAN</v>
          </cell>
          <cell r="F4132" t="str">
            <v>:  M3</v>
          </cell>
        </row>
        <row r="4134">
          <cell r="B4134" t="str">
            <v>NO.</v>
          </cell>
          <cell r="D4134" t="str">
            <v>U R A I A N</v>
          </cell>
          <cell r="I4134" t="str">
            <v>KODE</v>
          </cell>
          <cell r="J4134" t="str">
            <v>KOEF.</v>
          </cell>
          <cell r="K4134" t="str">
            <v>SATUAN</v>
          </cell>
          <cell r="L4134" t="str">
            <v>KETERANGAN</v>
          </cell>
        </row>
        <row r="4136">
          <cell r="B4136" t="str">
            <v>I.</v>
          </cell>
          <cell r="D4136" t="str">
            <v>ASUMSI</v>
          </cell>
        </row>
        <row r="4137">
          <cell r="B4137">
            <v>1</v>
          </cell>
          <cell r="D4137" t="str">
            <v>Menggunakan alat (cara mekanik)</v>
          </cell>
        </row>
        <row r="4138">
          <cell r="B4138">
            <v>2</v>
          </cell>
          <cell r="D4138" t="str">
            <v>Lokasi pekerjaan : sepanjang jalan</v>
          </cell>
        </row>
        <row r="4139">
          <cell r="B4139">
            <v>3</v>
          </cell>
          <cell r="D4139" t="str">
            <v>Bahan dasar (batu, pasir dan semen) diterima</v>
          </cell>
        </row>
        <row r="4140">
          <cell r="D4140" t="str">
            <v>seluruhnya di lokasi pekerjaan</v>
          </cell>
        </row>
        <row r="4141">
          <cell r="B4141">
            <v>4</v>
          </cell>
          <cell r="D4141" t="str">
            <v>Jarak rata-rata Base camp ke lokasi pekerjaan</v>
          </cell>
          <cell r="I4141" t="str">
            <v>L</v>
          </cell>
          <cell r="J4141">
            <v>45.71</v>
          </cell>
          <cell r="K4141" t="str">
            <v>KM</v>
          </cell>
        </row>
        <row r="4142">
          <cell r="B4142">
            <v>5</v>
          </cell>
          <cell r="D4142" t="str">
            <v>Jam kerja efektif per-hari</v>
          </cell>
          <cell r="I4142" t="str">
            <v>Tk</v>
          </cell>
          <cell r="J4142">
            <v>7</v>
          </cell>
          <cell r="K4142" t="str">
            <v>Jam</v>
          </cell>
        </row>
        <row r="4143">
          <cell r="B4143">
            <v>6</v>
          </cell>
          <cell r="D4143" t="str">
            <v>Kadar Semen (Spesifikasi)</v>
          </cell>
          <cell r="G4143" t="str">
            <v xml:space="preserve"> - Minimum</v>
          </cell>
          <cell r="I4143" t="str">
            <v>Ks1</v>
          </cell>
          <cell r="J4143">
            <v>340</v>
          </cell>
          <cell r="K4143" t="str">
            <v>Kg/M3</v>
          </cell>
          <cell r="L4143" t="str">
            <v>Tabel 7.1.3(1)</v>
          </cell>
        </row>
        <row r="4144">
          <cell r="G4144" t="str">
            <v xml:space="preserve"> - Maksimum</v>
          </cell>
          <cell r="I4144" t="str">
            <v>Ks2</v>
          </cell>
          <cell r="J4144">
            <v>400</v>
          </cell>
          <cell r="K4144" t="str">
            <v>Kg/M3</v>
          </cell>
          <cell r="L4144" t="str">
            <v>Tabel 7.1.3(1)</v>
          </cell>
        </row>
        <row r="4145">
          <cell r="B4145">
            <v>7</v>
          </cell>
          <cell r="D4145" t="str">
            <v>Perbandingan Air/Semen Maksimum (Spesifikasi)</v>
          </cell>
          <cell r="I4145" t="str">
            <v>Wcr</v>
          </cell>
          <cell r="J4145">
            <v>0.5</v>
          </cell>
          <cell r="K4145" t="str">
            <v>-</v>
          </cell>
          <cell r="L4145" t="str">
            <v>Tabel 7.1.3(1)</v>
          </cell>
        </row>
        <row r="4146">
          <cell r="B4146">
            <v>8</v>
          </cell>
          <cell r="D4146" t="str">
            <v>Perbandingan Camp</v>
          </cell>
          <cell r="F4146" t="str">
            <v xml:space="preserve">1 : </v>
          </cell>
          <cell r="G4146" t="str">
            <v>Semen</v>
          </cell>
          <cell r="I4146" t="str">
            <v>Sm</v>
          </cell>
          <cell r="J4146">
            <v>20</v>
          </cell>
          <cell r="K4146" t="str">
            <v>%</v>
          </cell>
        </row>
        <row r="4147">
          <cell r="F4147" t="str">
            <v xml:space="preserve">1,5 : </v>
          </cell>
          <cell r="G4147" t="str">
            <v>Pasir</v>
          </cell>
          <cell r="I4147" t="str">
            <v>Ps</v>
          </cell>
          <cell r="J4147">
            <v>30</v>
          </cell>
          <cell r="K4147" t="str">
            <v>%</v>
          </cell>
        </row>
        <row r="4148">
          <cell r="F4148" t="str">
            <v xml:space="preserve">2,5 : </v>
          </cell>
          <cell r="G4148" t="str">
            <v>Kerikil</v>
          </cell>
          <cell r="I4148" t="str">
            <v>Kr</v>
          </cell>
          <cell r="J4148">
            <v>50</v>
          </cell>
          <cell r="K4148" t="str">
            <v>%</v>
          </cell>
        </row>
        <row r="4150">
          <cell r="B4150">
            <v>9</v>
          </cell>
          <cell r="D4150" t="str">
            <v>Berat Jenis Material :</v>
          </cell>
        </row>
        <row r="4151">
          <cell r="E4151" t="str">
            <v>-</v>
          </cell>
          <cell r="F4151" t="str">
            <v>Beton</v>
          </cell>
          <cell r="I4151" t="str">
            <v>D1</v>
          </cell>
          <cell r="J4151">
            <v>2.4</v>
          </cell>
          <cell r="K4151" t="str">
            <v>T/M3</v>
          </cell>
        </row>
        <row r="4152">
          <cell r="E4152" t="str">
            <v>-</v>
          </cell>
          <cell r="F4152" t="str">
            <v>Semen</v>
          </cell>
          <cell r="I4152" t="str">
            <v>D2</v>
          </cell>
          <cell r="J4152">
            <v>1.25</v>
          </cell>
          <cell r="K4152" t="str">
            <v>T/M3</v>
          </cell>
        </row>
        <row r="4153">
          <cell r="E4153" t="str">
            <v>-</v>
          </cell>
          <cell r="F4153" t="str">
            <v>Pasir</v>
          </cell>
          <cell r="I4153" t="str">
            <v>D3</v>
          </cell>
          <cell r="J4153">
            <v>1.6</v>
          </cell>
          <cell r="K4153" t="str">
            <v>T/M3</v>
          </cell>
        </row>
        <row r="4154">
          <cell r="E4154" t="str">
            <v>-</v>
          </cell>
          <cell r="F4154" t="str">
            <v>Kerikil</v>
          </cell>
          <cell r="I4154" t="str">
            <v>D4</v>
          </cell>
          <cell r="J4154">
            <v>1.65</v>
          </cell>
          <cell r="K4154" t="str">
            <v>T/M3</v>
          </cell>
        </row>
        <row r="4156">
          <cell r="B4156" t="str">
            <v>II</v>
          </cell>
          <cell r="D4156" t="str">
            <v>URUTAN KERJA</v>
          </cell>
        </row>
        <row r="4157">
          <cell r="B4157">
            <v>1</v>
          </cell>
          <cell r="D4157" t="str">
            <v>Semen, Pasir, batu kerikil dan air dicampur dan diaduk</v>
          </cell>
        </row>
        <row r="4158">
          <cell r="D4158" t="str">
            <v>menjadi beton dengan menggunakan Concrete Mixer</v>
          </cell>
        </row>
        <row r="4159">
          <cell r="B4159">
            <v>2</v>
          </cell>
          <cell r="D4159" t="str">
            <v>Beton di - cor ke dalam perancah yang telah disiapkan</v>
          </cell>
        </row>
        <row r="4160">
          <cell r="B4160">
            <v>3</v>
          </cell>
          <cell r="D4160" t="str">
            <v>Penyelesaian dan perapihan setelah pemasangan</v>
          </cell>
        </row>
        <row r="4162">
          <cell r="B4162" t="str">
            <v>III.</v>
          </cell>
          <cell r="D4162" t="str">
            <v>PEMAKAIAN BAHAN, ALAT DAN TENAGA</v>
          </cell>
        </row>
        <row r="4164">
          <cell r="B4164" t="str">
            <v xml:space="preserve">   1.</v>
          </cell>
          <cell r="D4164" t="str">
            <v>BAHAN</v>
          </cell>
        </row>
        <row r="4165">
          <cell r="B4165" t="str">
            <v>1.a.</v>
          </cell>
          <cell r="D4165" t="str">
            <v>- Semen PC</v>
          </cell>
          <cell r="E4165" t="str">
            <v>{Sm x D1 x 1000} x 1,05</v>
          </cell>
          <cell r="J4165">
            <v>393.6</v>
          </cell>
          <cell r="K4165" t="str">
            <v>Kg</v>
          </cell>
        </row>
        <row r="4166">
          <cell r="B4166" t="str">
            <v>1.b.</v>
          </cell>
          <cell r="D4166" t="str">
            <v>- Pasir Beton</v>
          </cell>
          <cell r="E4166" t="str">
            <v>{(Ps x D1) : D3} x 1,05</v>
          </cell>
          <cell r="J4166">
            <v>0.46129999999999999</v>
          </cell>
          <cell r="K4166" t="str">
            <v>M3</v>
          </cell>
        </row>
        <row r="4167">
          <cell r="B4167" t="str">
            <v>1.c.</v>
          </cell>
          <cell r="D4167" t="str">
            <v>- Agregat Kasar</v>
          </cell>
          <cell r="E4167" t="str">
            <v>{(Kr x D1) : D4} x 1,10</v>
          </cell>
          <cell r="J4167">
            <v>0.74550000000000005</v>
          </cell>
          <cell r="K4167" t="str">
            <v>M3</v>
          </cell>
        </row>
        <row r="4168">
          <cell r="B4168" t="str">
            <v>1.d.</v>
          </cell>
          <cell r="D4168" t="str">
            <v>- Kayu Perancah</v>
          </cell>
          <cell r="J4168">
            <v>0.1</v>
          </cell>
          <cell r="K4168" t="str">
            <v>M3</v>
          </cell>
        </row>
        <row r="4169">
          <cell r="B4169" t="str">
            <v>1.e.</v>
          </cell>
          <cell r="D4169" t="str">
            <v>- Paku</v>
          </cell>
          <cell r="J4169">
            <v>1</v>
          </cell>
          <cell r="K4169" t="str">
            <v>Kg</v>
          </cell>
        </row>
        <row r="4171">
          <cell r="B4171" t="str">
            <v>2.</v>
          </cell>
          <cell r="D4171" t="str">
            <v>ALAT</v>
          </cell>
        </row>
        <row r="4172">
          <cell r="B4172" t="str">
            <v>2.a</v>
          </cell>
          <cell r="D4172" t="str">
            <v>CONCRETE MIXER</v>
          </cell>
        </row>
        <row r="4173">
          <cell r="D4173" t="str">
            <v>Kapasitas Alat</v>
          </cell>
          <cell r="I4173" t="str">
            <v>V</v>
          </cell>
          <cell r="J4173">
            <v>250</v>
          </cell>
          <cell r="K4173" t="str">
            <v>liter</v>
          </cell>
        </row>
        <row r="4174">
          <cell r="D4174" t="str">
            <v>Faktor Efisiensi Alat</v>
          </cell>
          <cell r="I4174" t="str">
            <v>Fa</v>
          </cell>
          <cell r="J4174">
            <v>0.8</v>
          </cell>
          <cell r="K4174" t="str">
            <v>-</v>
          </cell>
        </row>
        <row r="4175">
          <cell r="D4175" t="str">
            <v>Waktu Wiklus : (T1 + T2 + T3 + T4)</v>
          </cell>
          <cell r="I4175" t="str">
            <v>Ts</v>
          </cell>
        </row>
        <row r="4176">
          <cell r="D4176" t="str">
            <v>- Memuat</v>
          </cell>
          <cell r="I4176" t="str">
            <v>T1</v>
          </cell>
          <cell r="J4176">
            <v>2</v>
          </cell>
          <cell r="K4176" t="str">
            <v>Menit</v>
          </cell>
        </row>
        <row r="4177">
          <cell r="D4177" t="str">
            <v>- Mengaduk</v>
          </cell>
          <cell r="I4177" t="str">
            <v>T2</v>
          </cell>
          <cell r="J4177">
            <v>1.5</v>
          </cell>
          <cell r="K4177" t="str">
            <v>Menit</v>
          </cell>
        </row>
        <row r="4178">
          <cell r="D4178" t="str">
            <v>- Menuang</v>
          </cell>
          <cell r="I4178" t="str">
            <v>T3</v>
          </cell>
          <cell r="J4178">
            <v>1</v>
          </cell>
          <cell r="K4178" t="str">
            <v>Menit</v>
          </cell>
        </row>
        <row r="4179">
          <cell r="D4179" t="str">
            <v>- Tunggu, dll</v>
          </cell>
          <cell r="I4179" t="str">
            <v>T4</v>
          </cell>
          <cell r="J4179">
            <v>1</v>
          </cell>
          <cell r="K4179" t="str">
            <v>Menit</v>
          </cell>
        </row>
        <row r="4180">
          <cell r="I4180" t="str">
            <v>Ts</v>
          </cell>
          <cell r="J4180">
            <v>5.5</v>
          </cell>
          <cell r="K4180" t="str">
            <v>Menit</v>
          </cell>
        </row>
        <row r="4181">
          <cell r="L4181" t="e">
            <v>#REF!</v>
          </cell>
        </row>
        <row r="4182">
          <cell r="D4182" t="str">
            <v>Kapasitas Prod./ jam =</v>
          </cell>
          <cell r="F4182" t="str">
            <v>V x Fa x 60</v>
          </cell>
          <cell r="I4182" t="str">
            <v>Q1</v>
          </cell>
          <cell r="J4182">
            <v>2.1818181818181817</v>
          </cell>
          <cell r="K4182" t="str">
            <v>M3</v>
          </cell>
        </row>
        <row r="4183">
          <cell r="F4183" t="str">
            <v>1.000 x Ts</v>
          </cell>
        </row>
        <row r="4185">
          <cell r="D4185" t="str">
            <v>Koefisien Alat / M3 = 1 : Q1</v>
          </cell>
          <cell r="J4185">
            <v>0.45833333333333337</v>
          </cell>
          <cell r="K4185" t="str">
            <v>Jam</v>
          </cell>
        </row>
        <row r="4187">
          <cell r="B4187" t="str">
            <v>2.b</v>
          </cell>
          <cell r="D4187" t="str">
            <v>WATER TANK TRUCK</v>
          </cell>
        </row>
        <row r="4188">
          <cell r="D4188" t="str">
            <v>Volume tanki air</v>
          </cell>
          <cell r="I4188" t="str">
            <v>V</v>
          </cell>
          <cell r="J4188">
            <v>4</v>
          </cell>
          <cell r="K4188" t="str">
            <v>M3</v>
          </cell>
        </row>
        <row r="4189">
          <cell r="D4189" t="str">
            <v>Kebutuhan air / M3 agregat padat</v>
          </cell>
          <cell r="I4189" t="str">
            <v>Wc</v>
          </cell>
          <cell r="J4189">
            <v>0.19</v>
          </cell>
          <cell r="K4189" t="str">
            <v>M3</v>
          </cell>
        </row>
        <row r="4190">
          <cell r="D4190" t="str">
            <v>Pengisian tanki/ jam</v>
          </cell>
          <cell r="I4190" t="str">
            <v>n</v>
          </cell>
          <cell r="J4190">
            <v>1</v>
          </cell>
          <cell r="K4190" t="str">
            <v>Kali/Jam</v>
          </cell>
        </row>
        <row r="4191">
          <cell r="D4191" t="str">
            <v>Faktor Efisiensi alat</v>
          </cell>
          <cell r="I4191" t="str">
            <v>Fa</v>
          </cell>
          <cell r="J4191">
            <v>0.8</v>
          </cell>
          <cell r="K4191" t="str">
            <v>-</v>
          </cell>
        </row>
        <row r="4193">
          <cell r="D4193" t="str">
            <v>Kap. Prod. / jam =</v>
          </cell>
          <cell r="F4193" t="str">
            <v>V x n x Fa</v>
          </cell>
          <cell r="I4193" t="str">
            <v>Q2</v>
          </cell>
          <cell r="J4193">
            <v>16.842105263157894</v>
          </cell>
          <cell r="K4193" t="str">
            <v>M3</v>
          </cell>
        </row>
        <row r="4194">
          <cell r="F4194" t="str">
            <v>Wc</v>
          </cell>
        </row>
        <row r="4195">
          <cell r="D4195" t="str">
            <v>Koefisien Alat / M3</v>
          </cell>
          <cell r="F4195" t="str">
            <v xml:space="preserve"> =  1  :  Q2</v>
          </cell>
          <cell r="J4195">
            <v>5.9375000000000004E-2</v>
          </cell>
          <cell r="K4195" t="str">
            <v>jam</v>
          </cell>
        </row>
        <row r="4198">
          <cell r="K4198" t="str">
            <v>Bersambung</v>
          </cell>
        </row>
        <row r="4199">
          <cell r="B4199" t="str">
            <v xml:space="preserve"> URAIAN ANALISA HARGA SATUAN</v>
          </cell>
        </row>
        <row r="4200">
          <cell r="B4200" t="str">
            <v>ITEM PEMBAYARAN NO.</v>
          </cell>
          <cell r="F4200" t="str">
            <v>:  7.1(5)</v>
          </cell>
        </row>
        <row r="4201">
          <cell r="B4201" t="str">
            <v>JENIS PEKERJAAN</v>
          </cell>
          <cell r="F4201" t="str">
            <v>:  BETON K-250</v>
          </cell>
        </row>
        <row r="4202">
          <cell r="B4202" t="str">
            <v>SATUAN PEMBAYARAN</v>
          </cell>
          <cell r="F4202" t="str">
            <v>:  M3</v>
          </cell>
        </row>
        <row r="4204">
          <cell r="B4204" t="str">
            <v>NO.</v>
          </cell>
          <cell r="D4204" t="str">
            <v>U R A I A N</v>
          </cell>
          <cell r="I4204" t="str">
            <v>KODE</v>
          </cell>
          <cell r="J4204" t="str">
            <v>KOEF.</v>
          </cell>
          <cell r="K4204" t="str">
            <v>SATUAN</v>
          </cell>
          <cell r="L4204" t="str">
            <v>KETERANGAN</v>
          </cell>
        </row>
        <row r="4206">
          <cell r="B4206" t="str">
            <v>2.c</v>
          </cell>
          <cell r="D4206" t="str">
            <v>CONCRETE VIBRATOR</v>
          </cell>
        </row>
        <row r="4207">
          <cell r="D4207" t="str">
            <v>Kebutuhan Alat Penggetar Beton ini disesuaikan dengan</v>
          </cell>
        </row>
        <row r="4208">
          <cell r="D4208" t="str">
            <v>Kapasitas produksi Alat Pencampur (Concrete Mixer)</v>
          </cell>
        </row>
        <row r="4210">
          <cell r="D4210" t="str">
            <v>Kap. Prod./jam = Kap. Prod./ jam Alat Concrete Mixer</v>
          </cell>
          <cell r="I4210" t="str">
            <v>Q3</v>
          </cell>
          <cell r="J4210">
            <v>2.1818181818181817</v>
          </cell>
          <cell r="K4210" t="str">
            <v>M3</v>
          </cell>
        </row>
        <row r="4212">
          <cell r="D4212" t="str">
            <v>Koefisien Alat / M3 =  1 : Q3</v>
          </cell>
          <cell r="J4212">
            <v>0.45833333333333337</v>
          </cell>
          <cell r="K4212" t="str">
            <v>Jam</v>
          </cell>
        </row>
        <row r="4214">
          <cell r="B4214" t="str">
            <v>2.a.</v>
          </cell>
          <cell r="D4214" t="str">
            <v>ALAT BANTU</v>
          </cell>
        </row>
        <row r="4215">
          <cell r="D4215" t="str">
            <v>Diperlukan  :</v>
          </cell>
        </row>
        <row r="4216">
          <cell r="D4216" t="str">
            <v>- Sekop</v>
          </cell>
          <cell r="E4216" t="str">
            <v>=  2  buah</v>
          </cell>
        </row>
        <row r="4217">
          <cell r="D4217" t="str">
            <v>- Pacul</v>
          </cell>
          <cell r="E4217" t="str">
            <v>=  2  buah</v>
          </cell>
        </row>
        <row r="4218">
          <cell r="D4218" t="str">
            <v>- Sendok Semen</v>
          </cell>
          <cell r="E4218" t="str">
            <v>=  2  buah</v>
          </cell>
        </row>
        <row r="4219">
          <cell r="D4219" t="str">
            <v>- Ember Cor</v>
          </cell>
          <cell r="E4219" t="str">
            <v>=  4  buah</v>
          </cell>
        </row>
        <row r="4220">
          <cell r="D4220" t="str">
            <v>- Gerobak Dorong</v>
          </cell>
          <cell r="E4220" t="str">
            <v>=  1  buah</v>
          </cell>
        </row>
        <row r="4222">
          <cell r="B4222" t="str">
            <v>3.</v>
          </cell>
          <cell r="D4222" t="str">
            <v>TENAGA</v>
          </cell>
        </row>
        <row r="4223">
          <cell r="D4223" t="str">
            <v>Produksi Beton dalam 1 hari  =  Tk x Q1</v>
          </cell>
          <cell r="I4223" t="str">
            <v>Qt</v>
          </cell>
          <cell r="J4223">
            <v>15.272727272727272</v>
          </cell>
          <cell r="K4223" t="str">
            <v>M3</v>
          </cell>
        </row>
        <row r="4225">
          <cell r="D4225" t="str">
            <v>Kebutuhan tenaga :</v>
          </cell>
          <cell r="E4225" t="str">
            <v>-</v>
          </cell>
          <cell r="F4225" t="str">
            <v>Mandor</v>
          </cell>
          <cell r="I4225" t="str">
            <v>M</v>
          </cell>
          <cell r="J4225">
            <v>1</v>
          </cell>
          <cell r="K4225" t="str">
            <v>orang</v>
          </cell>
        </row>
        <row r="4226">
          <cell r="E4226" t="str">
            <v>-</v>
          </cell>
          <cell r="F4226" t="str">
            <v>Tukang</v>
          </cell>
          <cell r="I4226" t="str">
            <v>Tb</v>
          </cell>
          <cell r="J4226">
            <v>2</v>
          </cell>
          <cell r="K4226" t="str">
            <v>orang</v>
          </cell>
        </row>
        <row r="4227">
          <cell r="E4227" t="str">
            <v>-</v>
          </cell>
          <cell r="F4227" t="str">
            <v>Pekerja</v>
          </cell>
          <cell r="I4227" t="str">
            <v>P</v>
          </cell>
          <cell r="J4227">
            <v>4</v>
          </cell>
          <cell r="K4227" t="str">
            <v>orang</v>
          </cell>
        </row>
        <row r="4229">
          <cell r="D4229" t="str">
            <v>Koefisien Tenaga / M3   :</v>
          </cell>
        </row>
        <row r="4230">
          <cell r="E4230" t="str">
            <v>-</v>
          </cell>
          <cell r="F4230" t="str">
            <v>Mandor</v>
          </cell>
          <cell r="G4230" t="str">
            <v>= (Tk x M) : Qt</v>
          </cell>
          <cell r="J4230">
            <v>0.45833333333333337</v>
          </cell>
          <cell r="K4230" t="str">
            <v>jam</v>
          </cell>
        </row>
        <row r="4231">
          <cell r="E4231" t="str">
            <v>-</v>
          </cell>
          <cell r="F4231" t="str">
            <v>Tukang</v>
          </cell>
          <cell r="G4231" t="str">
            <v>= (Tk x Tb) : Qt</v>
          </cell>
          <cell r="J4231">
            <v>0.91666666666666674</v>
          </cell>
          <cell r="K4231" t="str">
            <v>jam</v>
          </cell>
        </row>
        <row r="4232">
          <cell r="E4232" t="str">
            <v>-</v>
          </cell>
          <cell r="F4232" t="str">
            <v>Pekerja</v>
          </cell>
          <cell r="G4232" t="str">
            <v>= (Tk x P) : Qt</v>
          </cell>
          <cell r="J4232">
            <v>1.8333333333333335</v>
          </cell>
          <cell r="K4232" t="str">
            <v>jam</v>
          </cell>
        </row>
        <row r="4234">
          <cell r="B4234" t="str">
            <v>4.</v>
          </cell>
          <cell r="D4234" t="str">
            <v>HARGA DASAR SATUAN UPAH, BAHAN DAN ALAT</v>
          </cell>
        </row>
        <row r="4235">
          <cell r="D4235" t="str">
            <v>Lihat lampiran.</v>
          </cell>
        </row>
        <row r="4245">
          <cell r="B4245" t="str">
            <v xml:space="preserve"> URAIAN ANALISA HARGA SATUAN</v>
          </cell>
        </row>
        <row r="4246">
          <cell r="B4246" t="str">
            <v>ITEM PEMBAYARAN NO.</v>
          </cell>
          <cell r="F4246" t="str">
            <v>:  7.1(6)</v>
          </cell>
        </row>
        <row r="4247">
          <cell r="B4247" t="str">
            <v>JENIS PEKERJAAN</v>
          </cell>
          <cell r="F4247" t="str">
            <v>:  BETON K-175</v>
          </cell>
        </row>
        <row r="4248">
          <cell r="B4248" t="str">
            <v>SATUAN PEMBAYARAN</v>
          </cell>
          <cell r="F4248" t="str">
            <v>:  M3</v>
          </cell>
        </row>
        <row r="4250">
          <cell r="B4250" t="str">
            <v>NO.</v>
          </cell>
          <cell r="D4250" t="str">
            <v>U R A I A N</v>
          </cell>
          <cell r="I4250" t="str">
            <v>KODE</v>
          </cell>
          <cell r="J4250" t="str">
            <v>KOEF.</v>
          </cell>
          <cell r="K4250" t="str">
            <v>SATUAN</v>
          </cell>
          <cell r="L4250" t="str">
            <v>KETERANGAN</v>
          </cell>
        </row>
        <row r="4252">
          <cell r="B4252" t="str">
            <v>I.</v>
          </cell>
          <cell r="D4252" t="str">
            <v>ASUMSI</v>
          </cell>
        </row>
        <row r="4253">
          <cell r="B4253">
            <v>1</v>
          </cell>
          <cell r="D4253" t="str">
            <v>Menggunakan alat (cara mekanik)</v>
          </cell>
        </row>
        <row r="4254">
          <cell r="B4254">
            <v>2</v>
          </cell>
          <cell r="D4254" t="str">
            <v>Lokasi pekerjaan : sepanjang jalan</v>
          </cell>
        </row>
        <row r="4255">
          <cell r="B4255">
            <v>3</v>
          </cell>
          <cell r="D4255" t="str">
            <v>Bahan dasar (batu, pasir dan semen) diterima</v>
          </cell>
        </row>
        <row r="4256">
          <cell r="D4256" t="str">
            <v>seluruhnya di lokasi pekerjaan</v>
          </cell>
        </row>
        <row r="4257">
          <cell r="B4257">
            <v>4</v>
          </cell>
          <cell r="D4257" t="str">
            <v>Jarak rata-rata Base camp ke lokasi pekerjaan</v>
          </cell>
          <cell r="I4257" t="str">
            <v>L</v>
          </cell>
          <cell r="J4257">
            <v>45.71</v>
          </cell>
          <cell r="K4257" t="str">
            <v>KM</v>
          </cell>
        </row>
        <row r="4258">
          <cell r="B4258">
            <v>5</v>
          </cell>
          <cell r="D4258" t="str">
            <v>Jam kerja efektif per-hari</v>
          </cell>
          <cell r="I4258" t="str">
            <v>Tk</v>
          </cell>
          <cell r="J4258">
            <v>7</v>
          </cell>
          <cell r="K4258" t="str">
            <v>Jam</v>
          </cell>
        </row>
        <row r="4259">
          <cell r="B4259">
            <v>6</v>
          </cell>
          <cell r="D4259" t="str">
            <v>Kadar Semen (Spesifikasi)</v>
          </cell>
          <cell r="G4259" t="str">
            <v xml:space="preserve"> - Minimum</v>
          </cell>
          <cell r="I4259" t="str">
            <v>Ks1</v>
          </cell>
          <cell r="J4259">
            <v>220</v>
          </cell>
          <cell r="K4259" t="str">
            <v>Kg/M3</v>
          </cell>
          <cell r="L4259" t="str">
            <v>Tabel 7.1.3(1)</v>
          </cell>
        </row>
        <row r="4260">
          <cell r="G4260" t="str">
            <v xml:space="preserve"> - Maksimum</v>
          </cell>
          <cell r="I4260" t="str">
            <v>Ks2</v>
          </cell>
          <cell r="J4260">
            <v>300</v>
          </cell>
          <cell r="K4260" t="str">
            <v>Kg/M3</v>
          </cell>
          <cell r="L4260" t="str">
            <v>Tabel 7.1.3(1)</v>
          </cell>
        </row>
        <row r="4261">
          <cell r="B4261">
            <v>7</v>
          </cell>
          <cell r="D4261" t="str">
            <v>Perbandingan Air/Semen Maksimum (Spesifikasi)</v>
          </cell>
          <cell r="I4261" t="str">
            <v>Wcr</v>
          </cell>
          <cell r="J4261">
            <v>0.56999999999999995</v>
          </cell>
          <cell r="K4261" t="str">
            <v>-</v>
          </cell>
          <cell r="L4261" t="str">
            <v>Tabel 7.1.3(1)</v>
          </cell>
        </row>
        <row r="4262">
          <cell r="B4262">
            <v>8</v>
          </cell>
          <cell r="D4262" t="str">
            <v>Perbandingan Camp</v>
          </cell>
          <cell r="F4262" t="str">
            <v xml:space="preserve">1 : </v>
          </cell>
          <cell r="G4262" t="str">
            <v>Semen</v>
          </cell>
          <cell r="I4262" t="str">
            <v>Sm</v>
          </cell>
          <cell r="J4262">
            <v>15.38</v>
          </cell>
          <cell r="K4262" t="str">
            <v>%</v>
          </cell>
        </row>
        <row r="4263">
          <cell r="F4263" t="str">
            <v xml:space="preserve">2 : </v>
          </cell>
          <cell r="G4263" t="str">
            <v>Pasir</v>
          </cell>
          <cell r="I4263" t="str">
            <v>Ps</v>
          </cell>
          <cell r="J4263">
            <v>30.77</v>
          </cell>
          <cell r="K4263" t="str">
            <v>%</v>
          </cell>
        </row>
        <row r="4264">
          <cell r="F4264" t="str">
            <v xml:space="preserve">3,5 : </v>
          </cell>
          <cell r="G4264" t="str">
            <v>Kerikil</v>
          </cell>
          <cell r="I4264" t="str">
            <v>Kr</v>
          </cell>
          <cell r="J4264">
            <v>53.85</v>
          </cell>
          <cell r="K4264" t="str">
            <v>%</v>
          </cell>
        </row>
        <row r="4266">
          <cell r="B4266">
            <v>9</v>
          </cell>
          <cell r="D4266" t="str">
            <v>Berat Jenis Material :</v>
          </cell>
        </row>
        <row r="4267">
          <cell r="E4267" t="str">
            <v>-</v>
          </cell>
          <cell r="F4267" t="str">
            <v>Beton</v>
          </cell>
          <cell r="I4267" t="str">
            <v>D1</v>
          </cell>
          <cell r="J4267">
            <v>2.4</v>
          </cell>
          <cell r="K4267" t="str">
            <v>T/M3</v>
          </cell>
        </row>
        <row r="4268">
          <cell r="E4268" t="str">
            <v>-</v>
          </cell>
          <cell r="F4268" t="str">
            <v>Semen</v>
          </cell>
          <cell r="I4268" t="str">
            <v>D2</v>
          </cell>
          <cell r="J4268">
            <v>1.25</v>
          </cell>
          <cell r="K4268" t="str">
            <v>T/M3</v>
          </cell>
        </row>
        <row r="4269">
          <cell r="E4269" t="str">
            <v>-</v>
          </cell>
          <cell r="F4269" t="str">
            <v>Pasir</v>
          </cell>
          <cell r="I4269" t="str">
            <v>D3</v>
          </cell>
          <cell r="J4269">
            <v>1.6</v>
          </cell>
          <cell r="K4269" t="str">
            <v>T/M3</v>
          </cell>
        </row>
        <row r="4270">
          <cell r="E4270" t="str">
            <v>-</v>
          </cell>
          <cell r="F4270" t="str">
            <v>Kerikil</v>
          </cell>
          <cell r="I4270" t="str">
            <v>D4</v>
          </cell>
          <cell r="J4270">
            <v>1.65</v>
          </cell>
          <cell r="K4270" t="str">
            <v>T/M3</v>
          </cell>
        </row>
        <row r="4272">
          <cell r="B4272" t="str">
            <v>II</v>
          </cell>
          <cell r="D4272" t="str">
            <v>URUTAN KERJA</v>
          </cell>
        </row>
        <row r="4273">
          <cell r="B4273">
            <v>1</v>
          </cell>
          <cell r="D4273" t="str">
            <v>Semen, Pasir, batu kerikil dan air dicampur dan diaduk</v>
          </cell>
        </row>
        <row r="4274">
          <cell r="D4274" t="str">
            <v>menjadi beton dengan menggunakan Concrete Mixer</v>
          </cell>
        </row>
        <row r="4275">
          <cell r="B4275">
            <v>2</v>
          </cell>
          <cell r="D4275" t="str">
            <v>Beton di - cor ke dalam perancah yang telah disiapkan</v>
          </cell>
        </row>
        <row r="4276">
          <cell r="B4276">
            <v>3</v>
          </cell>
          <cell r="D4276" t="str">
            <v>Penyelesaian dan perapihan setelah pemasangan</v>
          </cell>
        </row>
        <row r="4278">
          <cell r="B4278" t="str">
            <v>III.</v>
          </cell>
          <cell r="D4278" t="str">
            <v>PEMAKAIAN BAHAN, ALAT DAN TENAGA</v>
          </cell>
        </row>
        <row r="4280">
          <cell r="B4280" t="str">
            <v xml:space="preserve">   1.</v>
          </cell>
          <cell r="D4280" t="str">
            <v>BAHAN</v>
          </cell>
        </row>
        <row r="4281">
          <cell r="B4281" t="str">
            <v>1.a.</v>
          </cell>
          <cell r="D4281" t="str">
            <v>- Semen PC</v>
          </cell>
          <cell r="E4281" t="str">
            <v>{Sm x D1 x 1000} x 1,05</v>
          </cell>
          <cell r="J4281">
            <v>302.76920000000001</v>
          </cell>
          <cell r="K4281" t="str">
            <v>Kg</v>
          </cell>
        </row>
        <row r="4282">
          <cell r="B4282" t="str">
            <v>1.b.</v>
          </cell>
          <cell r="D4282" t="str">
            <v>- Pasir Beton</v>
          </cell>
          <cell r="E4282" t="str">
            <v>{(Ps x D1) : D3} x 1,05</v>
          </cell>
          <cell r="J4282">
            <v>0.47310000000000002</v>
          </cell>
          <cell r="K4282" t="str">
            <v>M3</v>
          </cell>
        </row>
        <row r="4283">
          <cell r="B4283" t="str">
            <v>1.c.</v>
          </cell>
          <cell r="D4283" t="str">
            <v>- Agregat Kasar</v>
          </cell>
          <cell r="E4283" t="str">
            <v>{(Kr x D1) : D4} x 1,10</v>
          </cell>
          <cell r="J4283">
            <v>0.80279999999999996</v>
          </cell>
          <cell r="K4283" t="str">
            <v>M3</v>
          </cell>
        </row>
        <row r="4284">
          <cell r="B4284" t="str">
            <v>1.d.</v>
          </cell>
          <cell r="D4284" t="str">
            <v>- Kayu Perancah</v>
          </cell>
          <cell r="J4284">
            <v>7.4999999999999997E-2</v>
          </cell>
          <cell r="K4284" t="str">
            <v>M3</v>
          </cell>
        </row>
        <row r="4285">
          <cell r="B4285" t="str">
            <v>1.e.</v>
          </cell>
          <cell r="D4285" t="str">
            <v>- Paku</v>
          </cell>
          <cell r="J4285">
            <v>0.5</v>
          </cell>
          <cell r="K4285" t="str">
            <v>Kg</v>
          </cell>
        </row>
        <row r="4287">
          <cell r="B4287" t="str">
            <v>2.</v>
          </cell>
          <cell r="D4287" t="str">
            <v>ALAT</v>
          </cell>
        </row>
        <row r="4288">
          <cell r="B4288" t="str">
            <v>2.a</v>
          </cell>
          <cell r="D4288" t="str">
            <v>CONCRETE MIXER</v>
          </cell>
        </row>
        <row r="4289">
          <cell r="D4289" t="str">
            <v>Kapasitas Alat</v>
          </cell>
          <cell r="I4289" t="str">
            <v>V</v>
          </cell>
          <cell r="J4289">
            <v>500</v>
          </cell>
          <cell r="K4289" t="str">
            <v>liter</v>
          </cell>
        </row>
        <row r="4290">
          <cell r="D4290" t="str">
            <v>Faktor Efisiensi Alat</v>
          </cell>
          <cell r="I4290" t="str">
            <v>Fa</v>
          </cell>
          <cell r="J4290">
            <v>0.8</v>
          </cell>
          <cell r="K4290" t="str">
            <v>-</v>
          </cell>
        </row>
        <row r="4291">
          <cell r="D4291" t="str">
            <v>Waktu Wiklus : (T1 + T2 + T3 + T4)</v>
          </cell>
          <cell r="I4291" t="str">
            <v>Ts</v>
          </cell>
        </row>
        <row r="4292">
          <cell r="D4292" t="str">
            <v>- Memuat</v>
          </cell>
          <cell r="I4292" t="str">
            <v>T1</v>
          </cell>
          <cell r="J4292">
            <v>3</v>
          </cell>
          <cell r="K4292" t="str">
            <v>Menit</v>
          </cell>
        </row>
        <row r="4293">
          <cell r="D4293" t="str">
            <v>- Mengaduk</v>
          </cell>
          <cell r="I4293" t="str">
            <v>T2</v>
          </cell>
          <cell r="J4293">
            <v>2</v>
          </cell>
          <cell r="K4293" t="str">
            <v>Menit</v>
          </cell>
        </row>
        <row r="4294">
          <cell r="D4294" t="str">
            <v>- Menuang</v>
          </cell>
          <cell r="I4294" t="str">
            <v>T3</v>
          </cell>
          <cell r="J4294">
            <v>1</v>
          </cell>
          <cell r="K4294" t="str">
            <v>Menit</v>
          </cell>
        </row>
        <row r="4295">
          <cell r="D4295" t="str">
            <v>- Tunggu, dll</v>
          </cell>
          <cell r="I4295" t="str">
            <v>T4</v>
          </cell>
          <cell r="J4295">
            <v>1.5</v>
          </cell>
          <cell r="K4295" t="str">
            <v>Menit</v>
          </cell>
        </row>
        <row r="4296">
          <cell r="I4296" t="str">
            <v>Ts</v>
          </cell>
          <cell r="J4296">
            <v>7.5</v>
          </cell>
          <cell r="K4296" t="str">
            <v>Menit</v>
          </cell>
        </row>
        <row r="4298">
          <cell r="D4298" t="str">
            <v>Kapasitas Prod./ jam =</v>
          </cell>
          <cell r="F4298" t="str">
            <v>V x Fa x 60</v>
          </cell>
          <cell r="I4298" t="str">
            <v>Q1</v>
          </cell>
          <cell r="J4298">
            <v>3.2</v>
          </cell>
          <cell r="K4298" t="str">
            <v>M3</v>
          </cell>
        </row>
        <row r="4299">
          <cell r="F4299" t="str">
            <v>1.000 x Ts</v>
          </cell>
        </row>
        <row r="4301">
          <cell r="D4301" t="str">
            <v>Koefisien Alat / M3 = 1 : Q1</v>
          </cell>
          <cell r="J4301">
            <v>0.3125</v>
          </cell>
          <cell r="K4301" t="str">
            <v>Jam</v>
          </cell>
        </row>
        <row r="4304">
          <cell r="B4304" t="str">
            <v>2.b</v>
          </cell>
          <cell r="D4304" t="str">
            <v>WATER TANK TRUCK</v>
          </cell>
        </row>
        <row r="4305">
          <cell r="D4305" t="str">
            <v>Volume tanki air</v>
          </cell>
          <cell r="I4305" t="str">
            <v>V</v>
          </cell>
          <cell r="J4305">
            <v>4</v>
          </cell>
          <cell r="K4305" t="str">
            <v>M3</v>
          </cell>
        </row>
        <row r="4306">
          <cell r="D4306" t="str">
            <v>Kebutuhan air / M3 agregat padat</v>
          </cell>
          <cell r="I4306" t="str">
            <v>Wc</v>
          </cell>
          <cell r="J4306">
            <v>0.19</v>
          </cell>
          <cell r="K4306" t="str">
            <v>M3</v>
          </cell>
        </row>
        <row r="4307">
          <cell r="D4307" t="str">
            <v>Pengisian tanki/ jam</v>
          </cell>
          <cell r="I4307" t="str">
            <v>n</v>
          </cell>
          <cell r="J4307">
            <v>1</v>
          </cell>
          <cell r="K4307" t="str">
            <v>Kali</v>
          </cell>
        </row>
        <row r="4308">
          <cell r="D4308" t="str">
            <v>Faktor Efisiensi alat</v>
          </cell>
          <cell r="I4308" t="str">
            <v>Fa</v>
          </cell>
          <cell r="J4308">
            <v>0.8</v>
          </cell>
          <cell r="K4308" t="str">
            <v>-</v>
          </cell>
        </row>
        <row r="4310">
          <cell r="D4310" t="str">
            <v>Kap. Prod. / jam =</v>
          </cell>
          <cell r="F4310" t="str">
            <v>V x n x Fa</v>
          </cell>
          <cell r="I4310" t="str">
            <v>Q2</v>
          </cell>
          <cell r="J4310">
            <v>16.842105263157894</v>
          </cell>
          <cell r="K4310" t="str">
            <v>M3</v>
          </cell>
        </row>
        <row r="4311">
          <cell r="F4311" t="str">
            <v>Wc</v>
          </cell>
        </row>
        <row r="4312">
          <cell r="D4312" t="str">
            <v>Koefisien Alat / M3</v>
          </cell>
          <cell r="F4312" t="str">
            <v xml:space="preserve"> =  1  :  Q2</v>
          </cell>
          <cell r="J4312">
            <v>5.9375000000000004E-2</v>
          </cell>
          <cell r="K4312" t="str">
            <v>jam</v>
          </cell>
        </row>
        <row r="4315">
          <cell r="K4315" t="str">
            <v>Bersambung</v>
          </cell>
        </row>
        <row r="4316">
          <cell r="B4316" t="str">
            <v xml:space="preserve"> URAIAN ANALISA HARGA SATUAN</v>
          </cell>
        </row>
        <row r="4317">
          <cell r="B4317" t="str">
            <v>ITEM PEMBAYARAN NO.</v>
          </cell>
          <cell r="F4317" t="str">
            <v>:  7.1(6)</v>
          </cell>
        </row>
        <row r="4318">
          <cell r="B4318" t="str">
            <v>JENIS PEKERJAAN</v>
          </cell>
          <cell r="F4318" t="str">
            <v>:  BETON K-175</v>
          </cell>
        </row>
        <row r="4319">
          <cell r="B4319" t="str">
            <v>SATUAN PEMBAYARAN</v>
          </cell>
          <cell r="F4319" t="str">
            <v>:  M3</v>
          </cell>
        </row>
        <row r="4321">
          <cell r="B4321" t="str">
            <v>NO.</v>
          </cell>
          <cell r="D4321" t="str">
            <v>U R A I A N</v>
          </cell>
          <cell r="I4321" t="str">
            <v>KODE</v>
          </cell>
          <cell r="J4321" t="str">
            <v>KOEF.</v>
          </cell>
          <cell r="K4321" t="str">
            <v>SATUAN</v>
          </cell>
          <cell r="L4321" t="str">
            <v>KETERANGAN</v>
          </cell>
        </row>
        <row r="4323">
          <cell r="B4323" t="str">
            <v>2.c</v>
          </cell>
          <cell r="D4323" t="str">
            <v>CONCRETE VIBRATOR</v>
          </cell>
        </row>
        <row r="4324">
          <cell r="D4324" t="str">
            <v>Kebutuhan Alat Penggetar Beton ini disesuaikan dengan</v>
          </cell>
        </row>
        <row r="4325">
          <cell r="D4325" t="str">
            <v>Kapasitas produksi Alat Pencampur (Concrete Mixer)</v>
          </cell>
        </row>
        <row r="4327">
          <cell r="D4327" t="str">
            <v>Kap. Prod./jam = Kap. Prod./ jam Alat Concrete Mixer</v>
          </cell>
          <cell r="I4327" t="str">
            <v>Q3</v>
          </cell>
          <cell r="J4327">
            <v>3.2</v>
          </cell>
          <cell r="K4327" t="str">
            <v>M3</v>
          </cell>
        </row>
        <row r="4329">
          <cell r="D4329" t="str">
            <v>Koefisien Alat / M3 =  1 : Q3</v>
          </cell>
          <cell r="J4329">
            <v>0.3125</v>
          </cell>
          <cell r="K4329" t="str">
            <v>Jam</v>
          </cell>
        </row>
        <row r="4331">
          <cell r="B4331" t="str">
            <v>2.a.</v>
          </cell>
          <cell r="D4331" t="str">
            <v>ALAT BANTU</v>
          </cell>
        </row>
        <row r="4332">
          <cell r="D4332" t="str">
            <v>Diperlukan  :</v>
          </cell>
        </row>
        <row r="4333">
          <cell r="D4333" t="str">
            <v>- Sekop</v>
          </cell>
          <cell r="E4333" t="str">
            <v>=  2  buah</v>
          </cell>
        </row>
        <row r="4334">
          <cell r="D4334" t="str">
            <v>- Pacul</v>
          </cell>
          <cell r="E4334" t="str">
            <v>=  2  buah</v>
          </cell>
        </row>
        <row r="4335">
          <cell r="D4335" t="str">
            <v>- Sendok Semen</v>
          </cell>
          <cell r="E4335" t="str">
            <v>=  2  buah</v>
          </cell>
        </row>
        <row r="4336">
          <cell r="D4336" t="str">
            <v>- Ember Cor</v>
          </cell>
          <cell r="E4336" t="str">
            <v>=  4  buah</v>
          </cell>
        </row>
        <row r="4337">
          <cell r="D4337" t="str">
            <v>- Gerobak Dorong</v>
          </cell>
          <cell r="E4337" t="str">
            <v>=  1  buah</v>
          </cell>
        </row>
        <row r="4339">
          <cell r="B4339" t="str">
            <v>3.</v>
          </cell>
          <cell r="D4339" t="str">
            <v>TENAGA</v>
          </cell>
        </row>
        <row r="4340">
          <cell r="D4340" t="str">
            <v>Produksi Beton dalam 1 hari  =  Tk x Q1</v>
          </cell>
          <cell r="I4340" t="str">
            <v>Qt</v>
          </cell>
          <cell r="J4340">
            <v>22.400000000000002</v>
          </cell>
          <cell r="K4340" t="str">
            <v>M3</v>
          </cell>
        </row>
        <row r="4342">
          <cell r="D4342" t="str">
            <v>Kebutuhan tenaga :</v>
          </cell>
          <cell r="E4342" t="str">
            <v>-</v>
          </cell>
          <cell r="F4342" t="str">
            <v>Mandor</v>
          </cell>
          <cell r="I4342" t="str">
            <v>M</v>
          </cell>
          <cell r="J4342">
            <v>1</v>
          </cell>
          <cell r="K4342" t="str">
            <v>orang</v>
          </cell>
        </row>
        <row r="4343">
          <cell r="E4343" t="str">
            <v>-</v>
          </cell>
          <cell r="F4343" t="str">
            <v>Tukang</v>
          </cell>
          <cell r="I4343" t="str">
            <v>Tb</v>
          </cell>
          <cell r="J4343">
            <v>4</v>
          </cell>
          <cell r="K4343" t="str">
            <v>orang</v>
          </cell>
        </row>
        <row r="4344">
          <cell r="E4344" t="str">
            <v>-</v>
          </cell>
          <cell r="F4344" t="str">
            <v>Pekerja</v>
          </cell>
          <cell r="I4344" t="str">
            <v>P</v>
          </cell>
          <cell r="J4344">
            <v>12</v>
          </cell>
          <cell r="K4344" t="str">
            <v>orang</v>
          </cell>
        </row>
        <row r="4346">
          <cell r="D4346" t="str">
            <v>Koefisien Tenaga / M3   :</v>
          </cell>
        </row>
        <row r="4347">
          <cell r="E4347" t="str">
            <v>-</v>
          </cell>
          <cell r="F4347" t="str">
            <v>Mandor</v>
          </cell>
          <cell r="G4347" t="str">
            <v>= (Tk x M) : Qt</v>
          </cell>
          <cell r="J4347">
            <v>0.31249999999999994</v>
          </cell>
          <cell r="K4347" t="str">
            <v>jam</v>
          </cell>
        </row>
        <row r="4348">
          <cell r="E4348" t="str">
            <v>-</v>
          </cell>
          <cell r="F4348" t="str">
            <v>Tukang</v>
          </cell>
          <cell r="G4348" t="str">
            <v>= (Tk x Tb) : Qt</v>
          </cell>
          <cell r="J4348">
            <v>1.2499999999999998</v>
          </cell>
          <cell r="K4348" t="str">
            <v>jam</v>
          </cell>
        </row>
        <row r="4349">
          <cell r="E4349" t="str">
            <v>-</v>
          </cell>
          <cell r="F4349" t="str">
            <v>Pekerja</v>
          </cell>
          <cell r="G4349" t="str">
            <v>= (Tk x P) : Qt</v>
          </cell>
          <cell r="J4349">
            <v>3.7499999999999996</v>
          </cell>
          <cell r="K4349" t="str">
            <v>jam</v>
          </cell>
        </row>
        <row r="4351">
          <cell r="B4351" t="str">
            <v>4.</v>
          </cell>
          <cell r="D4351" t="str">
            <v>HARGA DASAR SATUAN UPAH, BAHAN DAN ALAT</v>
          </cell>
        </row>
        <row r="4352">
          <cell r="D4352" t="str">
            <v>Lihat lampiran.</v>
          </cell>
        </row>
        <row r="4362">
          <cell r="B4362" t="str">
            <v xml:space="preserve"> URAIAN ANALISA HARGA SATUAN</v>
          </cell>
        </row>
        <row r="4363">
          <cell r="B4363" t="str">
            <v>ITEM PEMBAYARAN NO.</v>
          </cell>
          <cell r="F4363" t="str">
            <v>:  7.1(7)</v>
          </cell>
        </row>
        <row r="4364">
          <cell r="B4364" t="str">
            <v>JENIS PEKERJAAN</v>
          </cell>
          <cell r="F4364" t="str">
            <v>:  BETON SIKLOP K-175</v>
          </cell>
        </row>
        <row r="4365">
          <cell r="B4365" t="str">
            <v>SATUAN PEMBAYARAN</v>
          </cell>
          <cell r="F4365" t="str">
            <v>:  M3</v>
          </cell>
        </row>
        <row r="4367">
          <cell r="B4367" t="str">
            <v>NO.</v>
          </cell>
          <cell r="D4367" t="str">
            <v>U R A I A N</v>
          </cell>
          <cell r="I4367" t="str">
            <v>KODE</v>
          </cell>
          <cell r="J4367" t="str">
            <v>KOEF.</v>
          </cell>
          <cell r="K4367" t="str">
            <v>SATUAN</v>
          </cell>
          <cell r="L4367" t="str">
            <v>KETERANGAN</v>
          </cell>
        </row>
        <row r="4369">
          <cell r="B4369" t="str">
            <v>I.</v>
          </cell>
          <cell r="D4369" t="str">
            <v>ASUMSI</v>
          </cell>
        </row>
        <row r="4370">
          <cell r="B4370">
            <v>1</v>
          </cell>
          <cell r="D4370" t="str">
            <v>Menggunakan alat (cara mekanik)</v>
          </cell>
        </row>
        <row r="4371">
          <cell r="B4371">
            <v>2</v>
          </cell>
          <cell r="D4371" t="str">
            <v>Lokasi pekerjaan : sepanjang jalan</v>
          </cell>
        </row>
        <row r="4372">
          <cell r="B4372">
            <v>3</v>
          </cell>
          <cell r="D4372" t="str">
            <v>Bahan dasar (batu, pasir dan semen) diterima</v>
          </cell>
        </row>
        <row r="4373">
          <cell r="D4373" t="str">
            <v>seluruhnya di lokasi pekerjaan</v>
          </cell>
        </row>
        <row r="4374">
          <cell r="B4374">
            <v>4</v>
          </cell>
          <cell r="D4374" t="str">
            <v>Jarak rata-rata Base camp ke lokasi pekerjaan</v>
          </cell>
          <cell r="I4374" t="str">
            <v>L</v>
          </cell>
          <cell r="J4374">
            <v>45.71</v>
          </cell>
          <cell r="K4374" t="str">
            <v>KM</v>
          </cell>
        </row>
        <row r="4375">
          <cell r="B4375">
            <v>5</v>
          </cell>
          <cell r="D4375" t="str">
            <v>Jam kerja efektif per-hari</v>
          </cell>
          <cell r="I4375" t="str">
            <v>Tk</v>
          </cell>
          <cell r="J4375">
            <v>7</v>
          </cell>
          <cell r="K4375" t="str">
            <v>Jam</v>
          </cell>
        </row>
        <row r="4376">
          <cell r="B4376">
            <v>6</v>
          </cell>
          <cell r="D4376" t="str">
            <v>Kadar Semen (Spesifikasi)</v>
          </cell>
          <cell r="G4376" t="str">
            <v xml:space="preserve"> - Minimum</v>
          </cell>
          <cell r="I4376" t="str">
            <v>Ks1</v>
          </cell>
          <cell r="J4376">
            <v>220</v>
          </cell>
          <cell r="K4376" t="str">
            <v>Kg/M3</v>
          </cell>
          <cell r="L4376" t="str">
            <v>Tabel 7.1.3(1)</v>
          </cell>
        </row>
        <row r="4377">
          <cell r="G4377" t="str">
            <v xml:space="preserve"> - Maksimum</v>
          </cell>
          <cell r="I4377" t="str">
            <v>Ks2</v>
          </cell>
          <cell r="J4377">
            <v>300</v>
          </cell>
          <cell r="K4377" t="str">
            <v>Kg/M3</v>
          </cell>
          <cell r="L4377" t="str">
            <v>Tabel 7.1.3(1)</v>
          </cell>
        </row>
        <row r="4378">
          <cell r="B4378">
            <v>7</v>
          </cell>
          <cell r="D4378" t="str">
            <v>Perbandingan Air/Semen Maksimum (Spesifikasi)</v>
          </cell>
          <cell r="I4378" t="str">
            <v>Wcr</v>
          </cell>
          <cell r="J4378">
            <v>0.56999999999999995</v>
          </cell>
          <cell r="K4378" t="str">
            <v>-</v>
          </cell>
          <cell r="L4378" t="str">
            <v>Tabel 7.1.3(1)</v>
          </cell>
        </row>
        <row r="4379">
          <cell r="B4379">
            <v>8</v>
          </cell>
          <cell r="D4379" t="str">
            <v>Perbandingan Camp</v>
          </cell>
          <cell r="F4379" t="str">
            <v xml:space="preserve">1 : </v>
          </cell>
          <cell r="G4379" t="str">
            <v>Semen</v>
          </cell>
          <cell r="I4379" t="str">
            <v>Sm</v>
          </cell>
          <cell r="J4379">
            <v>15.38</v>
          </cell>
          <cell r="K4379" t="str">
            <v>%</v>
          </cell>
        </row>
        <row r="4380">
          <cell r="F4380" t="str">
            <v xml:space="preserve">2 : </v>
          </cell>
          <cell r="G4380" t="str">
            <v>Pasir</v>
          </cell>
          <cell r="I4380" t="str">
            <v>Ps</v>
          </cell>
          <cell r="J4380">
            <v>30.77</v>
          </cell>
          <cell r="K4380" t="str">
            <v>%</v>
          </cell>
        </row>
        <row r="4381">
          <cell r="F4381" t="str">
            <v xml:space="preserve">3,5 : </v>
          </cell>
          <cell r="G4381" t="str">
            <v>Kerikil</v>
          </cell>
          <cell r="I4381" t="str">
            <v>Kr</v>
          </cell>
          <cell r="J4381">
            <v>53.85</v>
          </cell>
          <cell r="K4381" t="str">
            <v>%</v>
          </cell>
        </row>
        <row r="4383">
          <cell r="B4383">
            <v>9</v>
          </cell>
          <cell r="D4383" t="str">
            <v>Berat Jenis Material :</v>
          </cell>
        </row>
        <row r="4384">
          <cell r="E4384" t="str">
            <v>-</v>
          </cell>
          <cell r="F4384" t="str">
            <v>Beton</v>
          </cell>
          <cell r="I4384" t="str">
            <v>D1</v>
          </cell>
          <cell r="J4384">
            <v>2.4</v>
          </cell>
          <cell r="K4384" t="str">
            <v>T/M3</v>
          </cell>
        </row>
        <row r="4385">
          <cell r="E4385" t="str">
            <v>-</v>
          </cell>
          <cell r="F4385" t="str">
            <v>Semen</v>
          </cell>
          <cell r="I4385" t="str">
            <v>D2</v>
          </cell>
          <cell r="J4385">
            <v>1.25</v>
          </cell>
          <cell r="K4385" t="str">
            <v>T/M3</v>
          </cell>
        </row>
        <row r="4386">
          <cell r="E4386" t="str">
            <v>-</v>
          </cell>
          <cell r="F4386" t="str">
            <v>Pasir</v>
          </cell>
          <cell r="I4386" t="str">
            <v>D3</v>
          </cell>
          <cell r="J4386">
            <v>1.6</v>
          </cell>
          <cell r="K4386" t="str">
            <v>T/M3</v>
          </cell>
        </row>
        <row r="4387">
          <cell r="E4387" t="str">
            <v>-</v>
          </cell>
          <cell r="F4387" t="str">
            <v>Kerikil</v>
          </cell>
          <cell r="I4387" t="str">
            <v>D4</v>
          </cell>
          <cell r="J4387">
            <v>1.65</v>
          </cell>
          <cell r="K4387" t="str">
            <v>T/M3</v>
          </cell>
        </row>
        <row r="4389">
          <cell r="B4389" t="str">
            <v>II</v>
          </cell>
          <cell r="D4389" t="str">
            <v>URUTAN KERJA</v>
          </cell>
        </row>
        <row r="4390">
          <cell r="B4390">
            <v>1</v>
          </cell>
          <cell r="D4390" t="str">
            <v>Semen, Pasir, batu kerikil dan air dicampur dan diaduk</v>
          </cell>
        </row>
        <row r="4391">
          <cell r="D4391" t="str">
            <v>menjadi beton dengan menggunakan Concrete Mixer</v>
          </cell>
        </row>
        <row r="4392">
          <cell r="B4392">
            <v>2</v>
          </cell>
          <cell r="D4392" t="str">
            <v>Beton di - cor ke dalam perancah yang telah disiapkan</v>
          </cell>
        </row>
        <row r="4393">
          <cell r="B4393">
            <v>3</v>
          </cell>
          <cell r="D4393" t="str">
            <v>Penyelesaian dan perapihan setelah pemasangan</v>
          </cell>
        </row>
        <row r="4395">
          <cell r="B4395" t="str">
            <v>III.</v>
          </cell>
          <cell r="D4395" t="str">
            <v>PEMAKAIAN BAHAN, ALAT DAN TENAGA</v>
          </cell>
        </row>
        <row r="4397">
          <cell r="B4397" t="str">
            <v xml:space="preserve">   1.</v>
          </cell>
          <cell r="D4397" t="str">
            <v>BAHAN</v>
          </cell>
        </row>
        <row r="4398">
          <cell r="B4398" t="str">
            <v>1.a.</v>
          </cell>
          <cell r="D4398" t="str">
            <v>Semen (PC)          =</v>
          </cell>
          <cell r="E4398" t="str">
            <v>{(Sm x D1): D2} x 1000} x 1.025</v>
          </cell>
          <cell r="J4398">
            <v>302.76920000000001</v>
          </cell>
          <cell r="K4398" t="str">
            <v>Kg</v>
          </cell>
        </row>
        <row r="4399">
          <cell r="B4399" t="str">
            <v>1.b.</v>
          </cell>
          <cell r="D4399" t="str">
            <v>Pasir Beton           =</v>
          </cell>
          <cell r="E4399" t="str">
            <v xml:space="preserve">   {(Ps x D1) : D3} x 1.025</v>
          </cell>
          <cell r="J4399">
            <v>0.47310000000000002</v>
          </cell>
          <cell r="K4399" t="str">
            <v>M3</v>
          </cell>
        </row>
        <row r="4400">
          <cell r="B4400" t="str">
            <v>1.c.</v>
          </cell>
          <cell r="D4400" t="str">
            <v>Agregat Kasar       =</v>
          </cell>
          <cell r="E4400" t="str">
            <v xml:space="preserve">   {(Kr x D1) : D4} x 0.70 * 1.025</v>
          </cell>
          <cell r="J4400">
            <v>0.56200000000000006</v>
          </cell>
          <cell r="K4400" t="str">
            <v>M3</v>
          </cell>
        </row>
        <row r="4401">
          <cell r="B4401" t="str">
            <v>1.d.</v>
          </cell>
          <cell r="D4401" t="str">
            <v>Batu Belah            =</v>
          </cell>
          <cell r="E4401" t="str">
            <v xml:space="preserve">   {(Kr x D1) : D4} x 0.30 * 1.025</v>
          </cell>
          <cell r="J4401">
            <v>0.24079999999999999</v>
          </cell>
          <cell r="K4401" t="str">
            <v>M3</v>
          </cell>
        </row>
        <row r="4402">
          <cell r="B4402" t="str">
            <v>1.e.</v>
          </cell>
          <cell r="D4402" t="str">
            <v>Kayu Perancah /atau Bekisting</v>
          </cell>
          <cell r="J4402">
            <v>0.05</v>
          </cell>
          <cell r="K4402" t="str">
            <v>Kg</v>
          </cell>
        </row>
        <row r="4403">
          <cell r="B4403" t="str">
            <v>1.f.</v>
          </cell>
          <cell r="D4403" t="str">
            <v>Paku</v>
          </cell>
          <cell r="J4403">
            <v>0.4</v>
          </cell>
        </row>
        <row r="4405">
          <cell r="B4405" t="str">
            <v>2.</v>
          </cell>
          <cell r="D4405" t="str">
            <v>ALAT</v>
          </cell>
        </row>
        <row r="4406">
          <cell r="B4406" t="str">
            <v>2.a</v>
          </cell>
          <cell r="D4406" t="str">
            <v>CONCRETE MIXER</v>
          </cell>
        </row>
        <row r="4407">
          <cell r="D4407" t="str">
            <v>Kapasitas Alat</v>
          </cell>
          <cell r="I4407" t="str">
            <v>V</v>
          </cell>
          <cell r="J4407">
            <v>500</v>
          </cell>
          <cell r="K4407" t="str">
            <v>liter</v>
          </cell>
        </row>
        <row r="4408">
          <cell r="D4408" t="str">
            <v>Faktor Efisiensi Alat</v>
          </cell>
          <cell r="I4408" t="str">
            <v>Fa</v>
          </cell>
          <cell r="J4408">
            <v>0.8</v>
          </cell>
          <cell r="K4408" t="str">
            <v>-</v>
          </cell>
        </row>
        <row r="4409">
          <cell r="D4409" t="str">
            <v>Waktu Wiklus : (T1 + T2 + T3 + T4)</v>
          </cell>
          <cell r="I4409" t="str">
            <v>Ts</v>
          </cell>
        </row>
        <row r="4410">
          <cell r="D4410" t="str">
            <v>- Memuat</v>
          </cell>
          <cell r="I4410" t="str">
            <v>T1</v>
          </cell>
          <cell r="J4410">
            <v>5</v>
          </cell>
          <cell r="K4410" t="str">
            <v>Menit</v>
          </cell>
        </row>
        <row r="4411">
          <cell r="D4411" t="str">
            <v>- Mengaduk</v>
          </cell>
          <cell r="I4411" t="str">
            <v>T2</v>
          </cell>
          <cell r="J4411">
            <v>2</v>
          </cell>
          <cell r="K4411" t="str">
            <v>Menit</v>
          </cell>
        </row>
        <row r="4412">
          <cell r="D4412" t="str">
            <v>- Menuang</v>
          </cell>
          <cell r="I4412" t="str">
            <v>T3</v>
          </cell>
          <cell r="J4412">
            <v>3</v>
          </cell>
          <cell r="K4412" t="str">
            <v>Menit</v>
          </cell>
        </row>
        <row r="4413">
          <cell r="D4413" t="str">
            <v>- Tunggu, dll</v>
          </cell>
          <cell r="I4413" t="str">
            <v>T4</v>
          </cell>
          <cell r="J4413">
            <v>2</v>
          </cell>
          <cell r="K4413" t="str">
            <v>Menit</v>
          </cell>
        </row>
        <row r="4414">
          <cell r="I4414" t="str">
            <v>Ts</v>
          </cell>
          <cell r="J4414">
            <v>12</v>
          </cell>
          <cell r="K4414" t="str">
            <v>Menit</v>
          </cell>
        </row>
        <row r="4416">
          <cell r="D4416" t="str">
            <v>Kapasitas Prod./ jam =</v>
          </cell>
          <cell r="F4416" t="str">
            <v>V x Fa x 60</v>
          </cell>
          <cell r="I4416" t="str">
            <v>Q1</v>
          </cell>
          <cell r="J4416">
            <v>2</v>
          </cell>
          <cell r="K4416" t="str">
            <v>M3</v>
          </cell>
        </row>
        <row r="4417">
          <cell r="F4417" t="str">
            <v>1.000 x Ts</v>
          </cell>
        </row>
        <row r="4419">
          <cell r="D4419" t="str">
            <v>Koefisien Alat / M3 = 1 : Q1</v>
          </cell>
          <cell r="J4419">
            <v>0.5</v>
          </cell>
          <cell r="K4419" t="str">
            <v>Jam</v>
          </cell>
        </row>
        <row r="4421">
          <cell r="B4421" t="str">
            <v>2.b</v>
          </cell>
          <cell r="D4421" t="str">
            <v>WATER TANK TRUCK</v>
          </cell>
        </row>
        <row r="4422">
          <cell r="D4422" t="str">
            <v>Volume tanki air</v>
          </cell>
          <cell r="I4422" t="str">
            <v>V</v>
          </cell>
          <cell r="J4422">
            <v>4</v>
          </cell>
          <cell r="K4422" t="str">
            <v>M3</v>
          </cell>
        </row>
        <row r="4423">
          <cell r="D4423" t="str">
            <v>Kebutuhan air / M3 agregat padat</v>
          </cell>
          <cell r="I4423" t="str">
            <v>Wc</v>
          </cell>
          <cell r="J4423">
            <v>0.19</v>
          </cell>
          <cell r="K4423" t="str">
            <v>M3</v>
          </cell>
        </row>
        <row r="4424">
          <cell r="D4424" t="str">
            <v>Pengisian tanki/ jam</v>
          </cell>
          <cell r="I4424" t="str">
            <v>n</v>
          </cell>
          <cell r="J4424">
            <v>1</v>
          </cell>
          <cell r="K4424" t="str">
            <v>Kali</v>
          </cell>
        </row>
        <row r="4425">
          <cell r="D4425" t="str">
            <v>Faktor Efisiensi alat</v>
          </cell>
          <cell r="I4425" t="str">
            <v>Fa</v>
          </cell>
          <cell r="J4425">
            <v>0.8</v>
          </cell>
          <cell r="K4425" t="str">
            <v>-</v>
          </cell>
        </row>
        <row r="4427">
          <cell r="D4427" t="str">
            <v>Kap. Prod. / jam =</v>
          </cell>
          <cell r="F4427" t="str">
            <v>V x n x Fa</v>
          </cell>
          <cell r="I4427" t="str">
            <v>Q2</v>
          </cell>
          <cell r="J4427">
            <v>16.842105263157894</v>
          </cell>
          <cell r="K4427" t="str">
            <v>M3</v>
          </cell>
        </row>
        <row r="4428">
          <cell r="F4428" t="str">
            <v>Wc</v>
          </cell>
        </row>
        <row r="4429">
          <cell r="D4429" t="str">
            <v>Koefisien Alat / M3</v>
          </cell>
          <cell r="F4429" t="str">
            <v xml:space="preserve"> =  1  :  Q2</v>
          </cell>
          <cell r="J4429">
            <v>5.9375000000000004E-2</v>
          </cell>
          <cell r="K4429" t="str">
            <v>jam</v>
          </cell>
        </row>
        <row r="4432">
          <cell r="K4432" t="str">
            <v>Bersambung</v>
          </cell>
        </row>
        <row r="4433">
          <cell r="B4433" t="str">
            <v xml:space="preserve"> URAIAN ANALISA HARGA SATUAN</v>
          </cell>
        </row>
        <row r="4434">
          <cell r="B4434" t="str">
            <v>ITEM PEMBAYARAN NO.</v>
          </cell>
          <cell r="F4434" t="str">
            <v>:  7.1(7)</v>
          </cell>
        </row>
        <row r="4435">
          <cell r="B4435" t="str">
            <v>JENIS PEKERJAAN</v>
          </cell>
          <cell r="F4435" t="str">
            <v>:  BETON SIKLOP K-175</v>
          </cell>
        </row>
        <row r="4436">
          <cell r="B4436" t="str">
            <v>SATUAN PEMBAYARAN</v>
          </cell>
          <cell r="F4436" t="str">
            <v>:  M3</v>
          </cell>
        </row>
        <row r="4438">
          <cell r="B4438" t="str">
            <v>NO.</v>
          </cell>
          <cell r="D4438" t="str">
            <v>U R A I A N</v>
          </cell>
          <cell r="I4438" t="str">
            <v>KODE</v>
          </cell>
          <cell r="J4438" t="str">
            <v>KOEF.</v>
          </cell>
          <cell r="K4438" t="str">
            <v>SATUAN</v>
          </cell>
          <cell r="L4438" t="str">
            <v>KETERANGAN</v>
          </cell>
        </row>
        <row r="4440">
          <cell r="B4440" t="str">
            <v>2.c</v>
          </cell>
          <cell r="D4440" t="str">
            <v>CONCRETE VIBRATOR</v>
          </cell>
        </row>
        <row r="4441">
          <cell r="D4441" t="str">
            <v>Kebutuhan Alat Penggetar Beton ini disesuaikan dengan</v>
          </cell>
        </row>
        <row r="4442">
          <cell r="D4442" t="str">
            <v>Kapasitas produksi Alat Pencampur (Concrete Mixer)</v>
          </cell>
        </row>
        <row r="4444">
          <cell r="D4444" t="str">
            <v>Kap. Prod./jam = Kap. Prod./ jam Alat Concrete Mixer</v>
          </cell>
          <cell r="I4444" t="str">
            <v>Q3</v>
          </cell>
          <cell r="J4444">
            <v>2</v>
          </cell>
          <cell r="K4444" t="str">
            <v>M3</v>
          </cell>
        </row>
        <row r="4446">
          <cell r="D4446" t="str">
            <v>Koefisien Alat / M3 =  1 : Q3</v>
          </cell>
          <cell r="J4446">
            <v>0.5</v>
          </cell>
          <cell r="K4446" t="str">
            <v>Jam</v>
          </cell>
        </row>
        <row r="4448">
          <cell r="B4448" t="str">
            <v>2.a.</v>
          </cell>
          <cell r="D4448" t="str">
            <v>ALAT BANTU</v>
          </cell>
        </row>
        <row r="4449">
          <cell r="D4449" t="str">
            <v>Diperlukan  :</v>
          </cell>
        </row>
        <row r="4450">
          <cell r="D4450" t="str">
            <v>- Sekop</v>
          </cell>
          <cell r="E4450" t="str">
            <v>=  2  buah</v>
          </cell>
        </row>
        <row r="4451">
          <cell r="D4451" t="str">
            <v>- Pacul</v>
          </cell>
          <cell r="E4451" t="str">
            <v>=  2  buah</v>
          </cell>
        </row>
        <row r="4452">
          <cell r="D4452" t="str">
            <v>- Sendok Semen</v>
          </cell>
          <cell r="E4452" t="str">
            <v>=  2  buah</v>
          </cell>
        </row>
        <row r="4453">
          <cell r="D4453" t="str">
            <v>- Ember Cor</v>
          </cell>
          <cell r="E4453" t="str">
            <v>=  4  buah</v>
          </cell>
        </row>
        <row r="4454">
          <cell r="D4454" t="str">
            <v>- Gerobak Dorong</v>
          </cell>
          <cell r="E4454" t="str">
            <v>=  1  buah</v>
          </cell>
        </row>
        <row r="4456">
          <cell r="B4456" t="str">
            <v>3.</v>
          </cell>
          <cell r="D4456" t="str">
            <v>TENAGA</v>
          </cell>
        </row>
        <row r="4457">
          <cell r="D4457" t="str">
            <v>Produksi Beton dalam 1 hari  =  Tk x Q1</v>
          </cell>
          <cell r="I4457" t="str">
            <v>Qt</v>
          </cell>
          <cell r="J4457">
            <v>14</v>
          </cell>
          <cell r="K4457" t="str">
            <v>M3</v>
          </cell>
        </row>
        <row r="4459">
          <cell r="D4459" t="str">
            <v>Kebutuhan tenaga :</v>
          </cell>
          <cell r="E4459" t="str">
            <v>-</v>
          </cell>
          <cell r="F4459" t="str">
            <v>Mandor</v>
          </cell>
          <cell r="I4459" t="str">
            <v>M</v>
          </cell>
          <cell r="J4459">
            <v>1</v>
          </cell>
          <cell r="K4459" t="str">
            <v>orang</v>
          </cell>
        </row>
        <row r="4460">
          <cell r="E4460" t="str">
            <v>-</v>
          </cell>
          <cell r="F4460" t="str">
            <v>Tukang</v>
          </cell>
          <cell r="I4460" t="str">
            <v>Tb</v>
          </cell>
          <cell r="J4460">
            <v>4</v>
          </cell>
          <cell r="K4460" t="str">
            <v>orang</v>
          </cell>
        </row>
        <row r="4461">
          <cell r="E4461" t="str">
            <v>-</v>
          </cell>
          <cell r="F4461" t="str">
            <v>Pekerja</v>
          </cell>
          <cell r="I4461" t="str">
            <v>P</v>
          </cell>
          <cell r="J4461">
            <v>12</v>
          </cell>
          <cell r="K4461" t="str">
            <v>orang</v>
          </cell>
        </row>
        <row r="4463">
          <cell r="D4463" t="str">
            <v>Koefisien Tenaga / M3   :</v>
          </cell>
        </row>
        <row r="4464">
          <cell r="E4464" t="str">
            <v>-</v>
          </cell>
          <cell r="F4464" t="str">
            <v>Mandor</v>
          </cell>
          <cell r="G4464" t="str">
            <v>= (Tk x M) : Qt</v>
          </cell>
          <cell r="J4464">
            <v>0.5</v>
          </cell>
          <cell r="K4464" t="str">
            <v>jam</v>
          </cell>
        </row>
        <row r="4465">
          <cell r="E4465" t="str">
            <v>-</v>
          </cell>
          <cell r="F4465" t="str">
            <v>Tukang</v>
          </cell>
          <cell r="G4465" t="str">
            <v>= (Tk x Tb) : Qt</v>
          </cell>
          <cell r="J4465">
            <v>2</v>
          </cell>
          <cell r="K4465" t="str">
            <v>jam</v>
          </cell>
        </row>
        <row r="4466">
          <cell r="E4466" t="str">
            <v>-</v>
          </cell>
          <cell r="F4466" t="str">
            <v>Pekerja</v>
          </cell>
          <cell r="G4466" t="str">
            <v>= (Tk x P) : Qt</v>
          </cell>
          <cell r="J4466">
            <v>6</v>
          </cell>
          <cell r="K4466" t="str">
            <v>jam</v>
          </cell>
        </row>
        <row r="4468">
          <cell r="B4468" t="str">
            <v>4.</v>
          </cell>
          <cell r="D4468" t="str">
            <v>HARGA DASAR SATUAN UPAH, BAHAN DAN ALAT</v>
          </cell>
        </row>
        <row r="4469">
          <cell r="D4469" t="str">
            <v>Lihat lampiran.</v>
          </cell>
        </row>
        <row r="4477">
          <cell r="B4477" t="str">
            <v xml:space="preserve"> URAIAN ANALISA HARGA SATUAN</v>
          </cell>
        </row>
        <row r="4478">
          <cell r="B4478" t="str">
            <v>ITEM PEMBAYARAN NO.</v>
          </cell>
          <cell r="F4478" t="str">
            <v>:  7.1(8)</v>
          </cell>
        </row>
        <row r="4479">
          <cell r="B4479" t="str">
            <v>JENIS PEKERJAAN</v>
          </cell>
          <cell r="F4479" t="str">
            <v>:  BETON K-125</v>
          </cell>
        </row>
        <row r="4480">
          <cell r="B4480" t="str">
            <v>SATUAN PEMBAYARAN</v>
          </cell>
          <cell r="F4480" t="str">
            <v>:  M3</v>
          </cell>
        </row>
        <row r="4482">
          <cell r="B4482" t="str">
            <v>NO.</v>
          </cell>
          <cell r="D4482" t="str">
            <v>U R A I A N</v>
          </cell>
          <cell r="I4482" t="str">
            <v>KODE</v>
          </cell>
          <cell r="J4482" t="str">
            <v>KOEF.</v>
          </cell>
          <cell r="K4482" t="str">
            <v>SATUAN</v>
          </cell>
          <cell r="L4482" t="str">
            <v>KETERANGAN</v>
          </cell>
        </row>
        <row r="4484">
          <cell r="B4484" t="str">
            <v>I.</v>
          </cell>
          <cell r="D4484" t="str">
            <v>ASUMSI</v>
          </cell>
        </row>
        <row r="4485">
          <cell r="B4485">
            <v>1</v>
          </cell>
          <cell r="D4485" t="str">
            <v>Menggunakan alat (cara mekanik)</v>
          </cell>
        </row>
        <row r="4486">
          <cell r="B4486">
            <v>2</v>
          </cell>
          <cell r="D4486" t="str">
            <v>Lokasi pekerjaan : sepanjang jalan</v>
          </cell>
        </row>
        <row r="4487">
          <cell r="B4487">
            <v>3</v>
          </cell>
          <cell r="D4487" t="str">
            <v>Bahan dasar (batu, pasir dan semen) diterima</v>
          </cell>
        </row>
        <row r="4488">
          <cell r="D4488" t="str">
            <v>seluruhnya di lokasi pekerjaan</v>
          </cell>
        </row>
        <row r="4489">
          <cell r="B4489">
            <v>4</v>
          </cell>
          <cell r="D4489" t="str">
            <v>Jarak rata-rata Base camp ke lokasi pekerjaan</v>
          </cell>
          <cell r="I4489" t="str">
            <v>L</v>
          </cell>
          <cell r="J4489">
            <v>45.71</v>
          </cell>
          <cell r="K4489" t="str">
            <v>KM</v>
          </cell>
        </row>
        <row r="4490">
          <cell r="B4490">
            <v>5</v>
          </cell>
          <cell r="D4490" t="str">
            <v>Jam kerja efektif per-hari</v>
          </cell>
          <cell r="I4490" t="str">
            <v>Tk</v>
          </cell>
          <cell r="J4490">
            <v>7</v>
          </cell>
          <cell r="K4490" t="str">
            <v>Jam</v>
          </cell>
        </row>
        <row r="4491">
          <cell r="B4491">
            <v>6</v>
          </cell>
          <cell r="D4491" t="str">
            <v>Kadar Semen (Spesifikasi)</v>
          </cell>
          <cell r="G4491" t="str">
            <v xml:space="preserve"> - Minimum</v>
          </cell>
          <cell r="I4491" t="str">
            <v>Ks1</v>
          </cell>
          <cell r="J4491">
            <v>250</v>
          </cell>
          <cell r="K4491" t="str">
            <v>Kg/M3</v>
          </cell>
          <cell r="L4491" t="str">
            <v/>
          </cell>
        </row>
        <row r="4492">
          <cell r="G4492" t="str">
            <v xml:space="preserve"> - Maksimum</v>
          </cell>
          <cell r="I4492" t="str">
            <v>Ks2</v>
          </cell>
          <cell r="J4492">
            <v>300</v>
          </cell>
          <cell r="K4492" t="str">
            <v>Kg/M3</v>
          </cell>
          <cell r="L4492" t="str">
            <v/>
          </cell>
        </row>
        <row r="4493">
          <cell r="B4493">
            <v>7</v>
          </cell>
          <cell r="D4493" t="str">
            <v>Perbandingan Air/Semen Maksimum (Spesifikasi)</v>
          </cell>
          <cell r="I4493" t="str">
            <v>Wcr</v>
          </cell>
          <cell r="J4493">
            <v>0.56999999999999995</v>
          </cell>
          <cell r="K4493" t="str">
            <v>-</v>
          </cell>
          <cell r="L4493" t="str">
            <v/>
          </cell>
        </row>
        <row r="4494">
          <cell r="B4494">
            <v>8</v>
          </cell>
          <cell r="D4494" t="str">
            <v>Perbandingan Camp</v>
          </cell>
          <cell r="F4494">
            <v>1</v>
          </cell>
          <cell r="G4494" t="str">
            <v xml:space="preserve"> : Semen</v>
          </cell>
          <cell r="I4494" t="str">
            <v>Sm</v>
          </cell>
          <cell r="J4494">
            <v>12.987012987012985</v>
          </cell>
          <cell r="K4494" t="str">
            <v>%</v>
          </cell>
        </row>
        <row r="4495">
          <cell r="F4495">
            <v>2.7</v>
          </cell>
          <cell r="G4495" t="str">
            <v xml:space="preserve"> : Pasir</v>
          </cell>
          <cell r="I4495" t="str">
            <v>Ps</v>
          </cell>
          <cell r="J4495">
            <v>35.064935064935064</v>
          </cell>
          <cell r="K4495" t="str">
            <v>%</v>
          </cell>
        </row>
        <row r="4496">
          <cell r="F4496">
            <v>4</v>
          </cell>
          <cell r="G4496" t="str">
            <v xml:space="preserve"> : Kerikil</v>
          </cell>
          <cell r="I4496" t="str">
            <v>Kr</v>
          </cell>
          <cell r="J4496">
            <v>51.94805194805194</v>
          </cell>
          <cell r="K4496" t="str">
            <v>%</v>
          </cell>
        </row>
        <row r="4498">
          <cell r="B4498">
            <v>9</v>
          </cell>
          <cell r="D4498" t="str">
            <v>Berat Jenis Material :</v>
          </cell>
        </row>
        <row r="4499">
          <cell r="E4499" t="str">
            <v>-</v>
          </cell>
          <cell r="F4499" t="str">
            <v>Beton</v>
          </cell>
          <cell r="I4499" t="str">
            <v>D1</v>
          </cell>
          <cell r="J4499">
            <v>2.4</v>
          </cell>
          <cell r="K4499" t="str">
            <v>T/M3</v>
          </cell>
        </row>
        <row r="4500">
          <cell r="E4500" t="str">
            <v>-</v>
          </cell>
          <cell r="F4500" t="str">
            <v>Semen</v>
          </cell>
          <cell r="I4500" t="str">
            <v>D2</v>
          </cell>
          <cell r="J4500">
            <v>1.25</v>
          </cell>
          <cell r="K4500" t="str">
            <v>T/M3</v>
          </cell>
        </row>
        <row r="4501">
          <cell r="E4501" t="str">
            <v>-</v>
          </cell>
          <cell r="F4501" t="str">
            <v>Pasir</v>
          </cell>
          <cell r="I4501" t="str">
            <v>D3</v>
          </cell>
          <cell r="J4501">
            <v>1.6</v>
          </cell>
          <cell r="K4501" t="str">
            <v>T/M3</v>
          </cell>
        </row>
        <row r="4502">
          <cell r="E4502" t="str">
            <v>-</v>
          </cell>
          <cell r="F4502" t="str">
            <v>Kerikil</v>
          </cell>
          <cell r="I4502" t="str">
            <v>D4</v>
          </cell>
          <cell r="J4502">
            <v>1.65</v>
          </cell>
          <cell r="K4502" t="str">
            <v>T/M3</v>
          </cell>
        </row>
        <row r="4504">
          <cell r="B4504" t="str">
            <v>II</v>
          </cell>
          <cell r="D4504" t="str">
            <v>URUTAN KERJA</v>
          </cell>
        </row>
        <row r="4505">
          <cell r="B4505">
            <v>1</v>
          </cell>
          <cell r="D4505" t="str">
            <v>Semen, Pasir, batu kerikil dan air dicampur dan diaduk</v>
          </cell>
        </row>
        <row r="4506">
          <cell r="D4506" t="str">
            <v>menjadi beton dengan menggunakan Concrete Mixer</v>
          </cell>
        </row>
        <row r="4507">
          <cell r="B4507">
            <v>2</v>
          </cell>
          <cell r="D4507" t="str">
            <v>Beton di - cor ke dalam perancah yang telah disiapkan</v>
          </cell>
        </row>
        <row r="4508">
          <cell r="B4508">
            <v>3</v>
          </cell>
          <cell r="D4508" t="str">
            <v>Penyelesaian dan perapihan setelah pemasangan</v>
          </cell>
        </row>
        <row r="4510">
          <cell r="B4510" t="str">
            <v>III.</v>
          </cell>
          <cell r="D4510" t="str">
            <v>PEMAKAIAN BAHAN, ALAT DAN TENAGA</v>
          </cell>
        </row>
        <row r="4512">
          <cell r="B4512" t="str">
            <v xml:space="preserve">   1.</v>
          </cell>
          <cell r="D4512" t="str">
            <v>BAHAN</v>
          </cell>
        </row>
        <row r="4513">
          <cell r="B4513" t="str">
            <v>1.a.</v>
          </cell>
          <cell r="D4513" t="str">
            <v>- Semen PC</v>
          </cell>
          <cell r="E4513" t="str">
            <v>{Sm x D1 x 1000} x 1,05</v>
          </cell>
          <cell r="J4513">
            <v>255.58439999999999</v>
          </cell>
          <cell r="K4513" t="str">
            <v>Kg</v>
          </cell>
        </row>
        <row r="4514">
          <cell r="B4514" t="str">
            <v>1.b.</v>
          </cell>
          <cell r="D4514" t="str">
            <v>- Pasir Beton</v>
          </cell>
          <cell r="E4514" t="str">
            <v>{(Ps x D1) : D3} x 1,05</v>
          </cell>
          <cell r="J4514">
            <v>0.53910000000000002</v>
          </cell>
          <cell r="K4514" t="str">
            <v>M3</v>
          </cell>
        </row>
        <row r="4515">
          <cell r="B4515" t="str">
            <v>1.c.</v>
          </cell>
          <cell r="D4515" t="str">
            <v>- Agregat Kasar</v>
          </cell>
          <cell r="E4515" t="str">
            <v>{(Kr x D1) : D4} x 1,10</v>
          </cell>
          <cell r="J4515">
            <v>0.77449999999999997</v>
          </cell>
          <cell r="K4515" t="str">
            <v>M3</v>
          </cell>
        </row>
        <row r="4516">
          <cell r="B4516" t="str">
            <v>1.d.</v>
          </cell>
          <cell r="D4516" t="str">
            <v>- Kayu Perancah</v>
          </cell>
          <cell r="J4516">
            <v>0.05</v>
          </cell>
          <cell r="K4516" t="str">
            <v>M3</v>
          </cell>
        </row>
        <row r="4517">
          <cell r="B4517" t="str">
            <v>1.e.</v>
          </cell>
          <cell r="D4517" t="str">
            <v>- Paku</v>
          </cell>
          <cell r="J4517">
            <v>0.4</v>
          </cell>
          <cell r="K4517" t="str">
            <v>Kg</v>
          </cell>
        </row>
        <row r="4519">
          <cell r="B4519" t="str">
            <v>2.</v>
          </cell>
          <cell r="D4519" t="str">
            <v>ALAT</v>
          </cell>
        </row>
        <row r="4520">
          <cell r="B4520" t="str">
            <v>2.a</v>
          </cell>
          <cell r="D4520" t="str">
            <v>CONCRETE MIXER</v>
          </cell>
        </row>
        <row r="4521">
          <cell r="D4521" t="str">
            <v>Kapasitas Alat</v>
          </cell>
          <cell r="I4521" t="str">
            <v>V</v>
          </cell>
          <cell r="J4521">
            <v>500</v>
          </cell>
          <cell r="K4521" t="str">
            <v>liter</v>
          </cell>
        </row>
        <row r="4522">
          <cell r="D4522" t="str">
            <v>Faktor Efisiensi Alat</v>
          </cell>
          <cell r="I4522" t="str">
            <v>Fa</v>
          </cell>
          <cell r="J4522">
            <v>0.8</v>
          </cell>
          <cell r="K4522" t="str">
            <v>-</v>
          </cell>
        </row>
        <row r="4523">
          <cell r="D4523" t="str">
            <v>Waktu Wiklus : (T1 + T2 + T3 + T4)</v>
          </cell>
          <cell r="I4523" t="str">
            <v>Ts</v>
          </cell>
        </row>
        <row r="4524">
          <cell r="D4524" t="str">
            <v>- Memuat</v>
          </cell>
          <cell r="I4524" t="str">
            <v>T1</v>
          </cell>
          <cell r="J4524">
            <v>5</v>
          </cell>
          <cell r="K4524" t="str">
            <v>Menit</v>
          </cell>
        </row>
        <row r="4525">
          <cell r="D4525" t="str">
            <v>- Mengaduk</v>
          </cell>
          <cell r="I4525" t="str">
            <v>T2</v>
          </cell>
          <cell r="J4525">
            <v>2</v>
          </cell>
          <cell r="K4525" t="str">
            <v>Menit</v>
          </cell>
        </row>
        <row r="4526">
          <cell r="D4526" t="str">
            <v>- Menuang</v>
          </cell>
          <cell r="I4526" t="str">
            <v>T3</v>
          </cell>
          <cell r="J4526">
            <v>3</v>
          </cell>
          <cell r="K4526" t="str">
            <v>Menit</v>
          </cell>
        </row>
        <row r="4527">
          <cell r="D4527" t="str">
            <v>- Tunggu, dll</v>
          </cell>
          <cell r="I4527" t="str">
            <v>T4</v>
          </cell>
          <cell r="J4527">
            <v>2</v>
          </cell>
          <cell r="K4527" t="str">
            <v>Menit</v>
          </cell>
        </row>
        <row r="4528">
          <cell r="I4528" t="str">
            <v>Ts</v>
          </cell>
          <cell r="J4528">
            <v>12</v>
          </cell>
          <cell r="K4528" t="str">
            <v>Menit</v>
          </cell>
        </row>
        <row r="4530">
          <cell r="D4530" t="str">
            <v>Kapasitas Prod./ jam =</v>
          </cell>
          <cell r="F4530" t="str">
            <v>V x Fa x 60</v>
          </cell>
          <cell r="I4530" t="str">
            <v>Q1</v>
          </cell>
          <cell r="J4530">
            <v>2</v>
          </cell>
          <cell r="K4530" t="str">
            <v>M3</v>
          </cell>
        </row>
        <row r="4531">
          <cell r="F4531" t="str">
            <v>1.000 x Ts</v>
          </cell>
        </row>
        <row r="4533">
          <cell r="D4533" t="str">
            <v>Koefisien Alat / M3 = 1 : Q1</v>
          </cell>
          <cell r="J4533">
            <v>0.5</v>
          </cell>
          <cell r="K4533" t="str">
            <v>Jam</v>
          </cell>
        </row>
        <row r="4535">
          <cell r="B4535" t="str">
            <v>2.b</v>
          </cell>
          <cell r="D4535" t="str">
            <v>WATER TANK TRUCK</v>
          </cell>
        </row>
        <row r="4536">
          <cell r="D4536" t="str">
            <v>Volume tanki air</v>
          </cell>
          <cell r="I4536" t="str">
            <v>V</v>
          </cell>
          <cell r="J4536">
            <v>4</v>
          </cell>
          <cell r="K4536" t="str">
            <v>M3</v>
          </cell>
        </row>
        <row r="4537">
          <cell r="D4537" t="str">
            <v>Kebutuhan air / M3 agregat padat</v>
          </cell>
          <cell r="I4537" t="str">
            <v>Wc</v>
          </cell>
          <cell r="J4537">
            <v>0.16</v>
          </cell>
          <cell r="K4537" t="str">
            <v>M3</v>
          </cell>
        </row>
        <row r="4538">
          <cell r="D4538" t="str">
            <v>Pengisian tanki/ jam</v>
          </cell>
          <cell r="I4538" t="str">
            <v>n</v>
          </cell>
          <cell r="J4538">
            <v>1</v>
          </cell>
          <cell r="K4538" t="str">
            <v>Kali</v>
          </cell>
        </row>
        <row r="4539">
          <cell r="D4539" t="str">
            <v>Faktor Efisiensi alat</v>
          </cell>
          <cell r="I4539" t="str">
            <v>Fa</v>
          </cell>
          <cell r="J4539">
            <v>0.8</v>
          </cell>
          <cell r="K4539" t="str">
            <v>-</v>
          </cell>
        </row>
        <row r="4541">
          <cell r="D4541" t="str">
            <v>Kap. Prod. / jam =</v>
          </cell>
          <cell r="F4541" t="str">
            <v>V x n x Fa</v>
          </cell>
          <cell r="I4541" t="str">
            <v>Q2</v>
          </cell>
          <cell r="J4541">
            <v>20</v>
          </cell>
          <cell r="K4541" t="str">
            <v>M3</v>
          </cell>
        </row>
        <row r="4542">
          <cell r="F4542" t="str">
            <v>Wc</v>
          </cell>
        </row>
        <row r="4543">
          <cell r="D4543" t="str">
            <v>Koefisien Alat / M3</v>
          </cell>
          <cell r="F4543" t="str">
            <v xml:space="preserve"> =  1  :  Q2</v>
          </cell>
          <cell r="J4543">
            <v>0.05</v>
          </cell>
          <cell r="K4543" t="str">
            <v>jam</v>
          </cell>
        </row>
        <row r="4546">
          <cell r="L4546" t="str">
            <v>Bersambung</v>
          </cell>
        </row>
        <row r="4547">
          <cell r="B4547" t="str">
            <v xml:space="preserve"> URAIAN ANALISA HARGA SATUAN</v>
          </cell>
        </row>
        <row r="4548">
          <cell r="B4548" t="str">
            <v>ITEM PEMBAYARAN NO.</v>
          </cell>
          <cell r="F4548" t="str">
            <v>:  7.1(8)</v>
          </cell>
        </row>
        <row r="4549">
          <cell r="B4549" t="str">
            <v>JENIS PEKERJAAN</v>
          </cell>
          <cell r="F4549" t="str">
            <v>:  BETON K-125</v>
          </cell>
        </row>
        <row r="4550">
          <cell r="B4550" t="str">
            <v>SATUAN PEMBAYARAN</v>
          </cell>
          <cell r="F4550" t="str">
            <v>:  M3</v>
          </cell>
        </row>
        <row r="4552">
          <cell r="B4552" t="str">
            <v>NO.</v>
          </cell>
          <cell r="D4552" t="str">
            <v>U R A I A N</v>
          </cell>
          <cell r="I4552" t="str">
            <v>KODE</v>
          </cell>
          <cell r="J4552" t="str">
            <v>KOEF.</v>
          </cell>
          <cell r="K4552" t="str">
            <v>SATUAN</v>
          </cell>
          <cell r="L4552" t="str">
            <v>KETERANGAN</v>
          </cell>
        </row>
        <row r="4554">
          <cell r="B4554" t="str">
            <v>2.c</v>
          </cell>
          <cell r="D4554" t="str">
            <v>CONCRETE VIBRATOR</v>
          </cell>
        </row>
        <row r="4555">
          <cell r="D4555" t="str">
            <v>Kebutuhan Alat Penggetar Beton ini disesuaikan dengan</v>
          </cell>
        </row>
        <row r="4556">
          <cell r="D4556" t="str">
            <v>Kapasitas produksi Alat Pencampur (Concrete Mixer)</v>
          </cell>
        </row>
        <row r="4558">
          <cell r="D4558" t="str">
            <v>Kap. Prod./jam = Kap. Prod./ jam Alat Concrete Mixer</v>
          </cell>
          <cell r="I4558" t="str">
            <v>Q3</v>
          </cell>
          <cell r="J4558">
            <v>2</v>
          </cell>
          <cell r="K4558" t="str">
            <v>M3</v>
          </cell>
        </row>
        <row r="4560">
          <cell r="D4560" t="str">
            <v>Koefisien Alat / M3 =  1 : Q3</v>
          </cell>
          <cell r="J4560">
            <v>0.5</v>
          </cell>
          <cell r="K4560" t="str">
            <v>Jam</v>
          </cell>
        </row>
        <row r="4562">
          <cell r="B4562" t="str">
            <v>2.a.</v>
          </cell>
          <cell r="D4562" t="str">
            <v>ALAT BANTU</v>
          </cell>
        </row>
        <row r="4563">
          <cell r="D4563" t="str">
            <v>Diperlukan  :</v>
          </cell>
        </row>
        <row r="4564">
          <cell r="D4564" t="str">
            <v>- Sekop</v>
          </cell>
          <cell r="E4564" t="str">
            <v>=  2  buah</v>
          </cell>
        </row>
        <row r="4565">
          <cell r="D4565" t="str">
            <v>- Pacul</v>
          </cell>
          <cell r="E4565" t="str">
            <v>=  2  buah</v>
          </cell>
        </row>
        <row r="4566">
          <cell r="D4566" t="str">
            <v>- Sendok Semen</v>
          </cell>
          <cell r="E4566" t="str">
            <v>=  2  buah</v>
          </cell>
        </row>
        <row r="4567">
          <cell r="D4567" t="str">
            <v>- Ember Cor</v>
          </cell>
          <cell r="E4567" t="str">
            <v>=  4  buah</v>
          </cell>
        </row>
        <row r="4568">
          <cell r="D4568" t="str">
            <v>- Gerobak Dorong</v>
          </cell>
          <cell r="E4568" t="str">
            <v>=  1  buah</v>
          </cell>
        </row>
        <row r="4570">
          <cell r="B4570" t="str">
            <v>3.</v>
          </cell>
          <cell r="D4570" t="str">
            <v>TENAGA</v>
          </cell>
        </row>
        <row r="4571">
          <cell r="D4571" t="str">
            <v>Produksi Beton dalam 1 hari  =  Tk x Q1</v>
          </cell>
          <cell r="I4571" t="str">
            <v>Qt</v>
          </cell>
          <cell r="J4571">
            <v>14</v>
          </cell>
          <cell r="K4571" t="str">
            <v>M3</v>
          </cell>
        </row>
        <row r="4573">
          <cell r="D4573" t="str">
            <v>Kebutuhan tenaga :</v>
          </cell>
          <cell r="E4573" t="str">
            <v>-</v>
          </cell>
          <cell r="F4573" t="str">
            <v>Mandor</v>
          </cell>
          <cell r="I4573" t="str">
            <v>M</v>
          </cell>
          <cell r="J4573">
            <v>1</v>
          </cell>
          <cell r="K4573" t="str">
            <v>orang</v>
          </cell>
        </row>
        <row r="4574">
          <cell r="E4574" t="str">
            <v>-</v>
          </cell>
          <cell r="F4574" t="str">
            <v>Tukang</v>
          </cell>
          <cell r="I4574" t="str">
            <v>Tb</v>
          </cell>
          <cell r="J4574">
            <v>2</v>
          </cell>
          <cell r="K4574" t="str">
            <v>orang</v>
          </cell>
        </row>
        <row r="4575">
          <cell r="E4575" t="str">
            <v>-</v>
          </cell>
          <cell r="F4575" t="str">
            <v>Pekerja</v>
          </cell>
          <cell r="I4575" t="str">
            <v>P</v>
          </cell>
          <cell r="J4575">
            <v>6</v>
          </cell>
          <cell r="K4575" t="str">
            <v>orang</v>
          </cell>
        </row>
        <row r="4577">
          <cell r="D4577" t="str">
            <v>Koefisien Tenaga / M3   :</v>
          </cell>
        </row>
        <row r="4578">
          <cell r="E4578" t="str">
            <v>-</v>
          </cell>
          <cell r="F4578" t="str">
            <v>Mandor</v>
          </cell>
          <cell r="G4578" t="str">
            <v>= (Tk x M) : Qt</v>
          </cell>
          <cell r="J4578">
            <v>0.5</v>
          </cell>
          <cell r="K4578" t="str">
            <v>jam</v>
          </cell>
        </row>
        <row r="4579">
          <cell r="E4579" t="str">
            <v>-</v>
          </cell>
          <cell r="F4579" t="str">
            <v>Tukang</v>
          </cell>
          <cell r="G4579" t="str">
            <v>= (Tk x Tb) : Qt</v>
          </cell>
          <cell r="J4579">
            <v>1</v>
          </cell>
          <cell r="K4579" t="str">
            <v>jam</v>
          </cell>
        </row>
        <row r="4580">
          <cell r="E4580" t="str">
            <v>-</v>
          </cell>
          <cell r="F4580" t="str">
            <v>Pekerja</v>
          </cell>
          <cell r="G4580" t="str">
            <v>= (Tk x P) : Qt</v>
          </cell>
          <cell r="J4580">
            <v>3</v>
          </cell>
          <cell r="K4580" t="str">
            <v>jam</v>
          </cell>
        </row>
        <row r="4582">
          <cell r="B4582" t="str">
            <v>4.</v>
          </cell>
          <cell r="D4582" t="str">
            <v>HARGA DASAR SATUAN UPAH, BAHAN DAN ALAT</v>
          </cell>
        </row>
        <row r="4583">
          <cell r="D4583" t="str">
            <v>Lihat lampiran.</v>
          </cell>
        </row>
        <row r="4591">
          <cell r="B4591" t="str">
            <v xml:space="preserve"> URAIAN ANALISA HARGA SATUAN</v>
          </cell>
        </row>
        <row r="4592">
          <cell r="B4592" t="str">
            <v>ITEM PEMBAYARAN NO.</v>
          </cell>
          <cell r="E4592" t="str">
            <v>:  7.3(1)</v>
          </cell>
        </row>
        <row r="4593">
          <cell r="B4593" t="str">
            <v>JENIS PEKERJAAN</v>
          </cell>
          <cell r="E4593" t="str">
            <v>:  BAJA TULANGAN U24 POLOS</v>
          </cell>
        </row>
        <row r="4594">
          <cell r="B4594" t="str">
            <v>SATUAN PEMBAYARAN</v>
          </cell>
          <cell r="E4594" t="str">
            <v>:  KG</v>
          </cell>
        </row>
        <row r="4596">
          <cell r="B4596" t="str">
            <v>NO.</v>
          </cell>
          <cell r="D4596" t="str">
            <v>U R A I A N</v>
          </cell>
          <cell r="I4596" t="str">
            <v>KODE</v>
          </cell>
          <cell r="J4596" t="str">
            <v>KOEF.</v>
          </cell>
          <cell r="K4596" t="str">
            <v>SATUAN</v>
          </cell>
          <cell r="L4596" t="str">
            <v>KETERANGAN</v>
          </cell>
        </row>
        <row r="4598">
          <cell r="B4598" t="str">
            <v>I.</v>
          </cell>
          <cell r="D4598" t="str">
            <v>ASUMSI</v>
          </cell>
        </row>
        <row r="4599">
          <cell r="B4599">
            <v>1</v>
          </cell>
          <cell r="D4599" t="str">
            <v>Pekerjaan dilakukan secara manual</v>
          </cell>
        </row>
        <row r="4600">
          <cell r="B4600">
            <v>2</v>
          </cell>
          <cell r="D4600" t="str">
            <v>Lokasi pekerjaan : Sepanjang jalan</v>
          </cell>
        </row>
        <row r="4601">
          <cell r="B4601">
            <v>3</v>
          </cell>
          <cell r="D4601" t="str">
            <v>Bahan dasar (Besi dan Kawat) diterima seluruhnya</v>
          </cell>
        </row>
        <row r="4602">
          <cell r="D4602" t="str">
            <v>dilokasi pekerjaan</v>
          </cell>
        </row>
        <row r="4603">
          <cell r="B4603">
            <v>4</v>
          </cell>
          <cell r="D4603" t="str">
            <v>Jarak rata-rata Base camp ke lokasi pekerjaan</v>
          </cell>
          <cell r="I4603" t="str">
            <v>L</v>
          </cell>
          <cell r="J4603">
            <v>45.71</v>
          </cell>
          <cell r="K4603" t="str">
            <v>KM</v>
          </cell>
        </row>
        <row r="4604">
          <cell r="B4604">
            <v>5</v>
          </cell>
          <cell r="D4604" t="str">
            <v>Jam kerja efektif per-hari</v>
          </cell>
          <cell r="I4604" t="str">
            <v>Tk</v>
          </cell>
          <cell r="J4604">
            <v>7</v>
          </cell>
          <cell r="K4604" t="str">
            <v>jam</v>
          </cell>
        </row>
        <row r="4605">
          <cell r="B4605">
            <v>6</v>
          </cell>
          <cell r="D4605" t="str">
            <v>Faktor Kehilangan Besi Tulangan</v>
          </cell>
          <cell r="I4605" t="str">
            <v>Fh</v>
          </cell>
          <cell r="J4605">
            <v>1.1000000000000001</v>
          </cell>
          <cell r="K4605" t="str">
            <v>-</v>
          </cell>
        </row>
        <row r="4607">
          <cell r="B4607" t="str">
            <v>II.</v>
          </cell>
          <cell r="D4607" t="str">
            <v>METHODE PELAKSANAAN</v>
          </cell>
        </row>
        <row r="4608">
          <cell r="B4608">
            <v>1</v>
          </cell>
          <cell r="D4608" t="str">
            <v>Besi tulangan dipotong dan dibengkokkan sesuai</v>
          </cell>
        </row>
        <row r="4609">
          <cell r="D4609" t="str">
            <v>dengan yang diperlukan</v>
          </cell>
        </row>
        <row r="4610">
          <cell r="B4610">
            <v>2</v>
          </cell>
          <cell r="D4610" t="str">
            <v>Batang tulangan dipasang/disusun sesuai dengan</v>
          </cell>
        </row>
        <row r="4611">
          <cell r="D4611" t="str">
            <v>Gambar Pelaksanaan dan Persilangannya diikat kawat</v>
          </cell>
        </row>
        <row r="4613">
          <cell r="B4613" t="str">
            <v>III.</v>
          </cell>
          <cell r="D4613" t="str">
            <v>PEMAKAIAN BAHAN, ALAT DAN TENAGA</v>
          </cell>
        </row>
        <row r="4615">
          <cell r="B4615" t="str">
            <v xml:space="preserve">   1.</v>
          </cell>
          <cell r="D4615" t="str">
            <v>BAHAN</v>
          </cell>
        </row>
        <row r="4616">
          <cell r="B4616" t="str">
            <v>1.a.</v>
          </cell>
          <cell r="D4616" t="str">
            <v>- Besi Beton</v>
          </cell>
          <cell r="J4616">
            <v>1.1000000000000001</v>
          </cell>
          <cell r="K4616" t="str">
            <v>Kg</v>
          </cell>
        </row>
        <row r="4617">
          <cell r="B4617" t="str">
            <v>1.b.</v>
          </cell>
          <cell r="D4617" t="str">
            <v>- Kawat</v>
          </cell>
          <cell r="J4617">
            <v>0.02</v>
          </cell>
          <cell r="K4617" t="str">
            <v>Kg</v>
          </cell>
        </row>
        <row r="4619">
          <cell r="B4619" t="str">
            <v>2.</v>
          </cell>
          <cell r="D4619" t="str">
            <v>ALAT</v>
          </cell>
        </row>
        <row r="4620">
          <cell r="B4620" t="str">
            <v>2.a.</v>
          </cell>
          <cell r="D4620" t="str">
            <v>ALAT BANTU</v>
          </cell>
          <cell r="K4620" t="str">
            <v>Ls</v>
          </cell>
        </row>
        <row r="4621">
          <cell r="D4621" t="str">
            <v>Diperlukan  :</v>
          </cell>
        </row>
        <row r="4622">
          <cell r="D4622" t="str">
            <v>- Gunting Potong Baja</v>
          </cell>
          <cell r="F4622" t="str">
            <v>=  2  buah</v>
          </cell>
        </row>
        <row r="4623">
          <cell r="D4623" t="str">
            <v>- Kunci Pembengkok</v>
          </cell>
        </row>
        <row r="4624">
          <cell r="D4624" t="str">
            <v xml:space="preserve">  Tulangan</v>
          </cell>
          <cell r="F4624" t="str">
            <v>=  2  buah</v>
          </cell>
        </row>
        <row r="4625">
          <cell r="D4625" t="str">
            <v>- Alat lainnya</v>
          </cell>
        </row>
        <row r="4627">
          <cell r="B4627" t="str">
            <v>3.</v>
          </cell>
          <cell r="D4627" t="str">
            <v>TENAGA</v>
          </cell>
        </row>
        <row r="4628">
          <cell r="D4628" t="str">
            <v>Produksi kerja 1 hari</v>
          </cell>
          <cell r="I4628" t="str">
            <v>Qt</v>
          </cell>
          <cell r="J4628">
            <v>350</v>
          </cell>
          <cell r="K4628" t="str">
            <v>Kg</v>
          </cell>
        </row>
        <row r="4629">
          <cell r="D4629" t="str">
            <v>Kebutuhan tenaga :</v>
          </cell>
          <cell r="E4629" t="str">
            <v>-</v>
          </cell>
          <cell r="F4629" t="str">
            <v>Mandor</v>
          </cell>
          <cell r="I4629" t="str">
            <v>M</v>
          </cell>
          <cell r="J4629">
            <v>1</v>
          </cell>
          <cell r="K4629" t="str">
            <v>orang</v>
          </cell>
        </row>
        <row r="4630">
          <cell r="E4630" t="str">
            <v>-</v>
          </cell>
          <cell r="F4630" t="str">
            <v>Tukang</v>
          </cell>
          <cell r="I4630" t="str">
            <v>Tb</v>
          </cell>
          <cell r="J4630">
            <v>1</v>
          </cell>
          <cell r="K4630" t="str">
            <v>orang</v>
          </cell>
        </row>
        <row r="4631">
          <cell r="E4631" t="str">
            <v>-</v>
          </cell>
          <cell r="F4631" t="str">
            <v>Pekerja</v>
          </cell>
          <cell r="I4631" t="str">
            <v>P</v>
          </cell>
          <cell r="J4631">
            <v>3</v>
          </cell>
          <cell r="K4631" t="str">
            <v>orang</v>
          </cell>
        </row>
        <row r="4633">
          <cell r="D4633" t="str">
            <v>Koefisien Tenaga / M3   :</v>
          </cell>
        </row>
        <row r="4634">
          <cell r="E4634" t="str">
            <v>-</v>
          </cell>
          <cell r="F4634" t="str">
            <v>Mandor</v>
          </cell>
          <cell r="G4634" t="str">
            <v>= (Tk x M) : Qt</v>
          </cell>
          <cell r="J4634">
            <v>0.02</v>
          </cell>
          <cell r="K4634" t="str">
            <v>jam</v>
          </cell>
        </row>
        <row r="4635">
          <cell r="E4635" t="str">
            <v>-</v>
          </cell>
          <cell r="F4635" t="str">
            <v>Tukang</v>
          </cell>
          <cell r="G4635" t="str">
            <v>= (Tk x Tb) : Qt</v>
          </cell>
          <cell r="J4635">
            <v>0.02</v>
          </cell>
          <cell r="K4635" t="str">
            <v>jam</v>
          </cell>
        </row>
        <row r="4636">
          <cell r="E4636" t="str">
            <v>-</v>
          </cell>
          <cell r="F4636" t="str">
            <v>Pekerja</v>
          </cell>
          <cell r="G4636" t="str">
            <v>= (Tk x P) : Qt</v>
          </cell>
          <cell r="J4636">
            <v>0.06</v>
          </cell>
          <cell r="K4636" t="str">
            <v>jam</v>
          </cell>
        </row>
        <row r="4638">
          <cell r="B4638" t="str">
            <v>4.</v>
          </cell>
          <cell r="D4638" t="str">
            <v>HARGA DASAR SATUAN UPAH, BAHAN DAN ALAT</v>
          </cell>
        </row>
        <row r="4639">
          <cell r="D4639" t="str">
            <v>Lihat lampiran.</v>
          </cell>
        </row>
        <row r="4648">
          <cell r="B4648" t="str">
            <v xml:space="preserve"> URAIAN ANALISA HARGA SATUAN</v>
          </cell>
        </row>
        <row r="4649">
          <cell r="B4649" t="str">
            <v>ITEM PEMBAYARAN NO.</v>
          </cell>
          <cell r="E4649" t="str">
            <v>:  7.6 (10)c</v>
          </cell>
        </row>
        <row r="4650">
          <cell r="B4650" t="str">
            <v>JENIS PEKERJAAN</v>
          </cell>
          <cell r="E4650" t="str">
            <v>:  Pengadaan Tiang Pancang Beton Pracetak ukuran 22 x 22 x 22 cm</v>
          </cell>
        </row>
        <row r="4651">
          <cell r="B4651" t="str">
            <v>SATUAN PEMBAYARAN</v>
          </cell>
          <cell r="E4651" t="str">
            <v>:  M'</v>
          </cell>
        </row>
        <row r="4653">
          <cell r="B4653" t="str">
            <v>NO.</v>
          </cell>
          <cell r="D4653" t="str">
            <v>U R A I A N</v>
          </cell>
          <cell r="I4653" t="str">
            <v>KODE</v>
          </cell>
          <cell r="J4653" t="str">
            <v>KOEF.</v>
          </cell>
          <cell r="K4653" t="str">
            <v>SATUAN</v>
          </cell>
          <cell r="L4653" t="str">
            <v>KETERANGAN</v>
          </cell>
        </row>
        <row r="4655">
          <cell r="B4655" t="str">
            <v>I.</v>
          </cell>
          <cell r="D4655" t="str">
            <v>ASUMSI</v>
          </cell>
        </row>
        <row r="4656">
          <cell r="B4656">
            <v>1</v>
          </cell>
          <cell r="D4656" t="str">
            <v>Membeli Tiang Pancang jadi dari Pabrik</v>
          </cell>
        </row>
        <row r="4657">
          <cell r="B4657">
            <v>2</v>
          </cell>
          <cell r="D4657" t="str">
            <v>Lokasi pekerjaan : di jembatan frontage</v>
          </cell>
        </row>
        <row r="4658">
          <cell r="B4658">
            <v>3</v>
          </cell>
          <cell r="D4658" t="str">
            <v>Jarak rata-rata Base camp ke lokasi pekerjaan</v>
          </cell>
          <cell r="I4658" t="str">
            <v>L</v>
          </cell>
          <cell r="J4658">
            <v>45.71</v>
          </cell>
          <cell r="K4658" t="str">
            <v>KM</v>
          </cell>
        </row>
        <row r="4659">
          <cell r="B4659">
            <v>4</v>
          </cell>
          <cell r="D4659" t="str">
            <v>Jam kerja efektif per-hari</v>
          </cell>
          <cell r="I4659" t="str">
            <v>Tk</v>
          </cell>
          <cell r="J4659">
            <v>7</v>
          </cell>
          <cell r="K4659" t="str">
            <v>jam</v>
          </cell>
        </row>
        <row r="4660">
          <cell r="B4660">
            <v>5</v>
          </cell>
          <cell r="D4660" t="str">
            <v>Ukuran tiang pancang sesuai kebutuhan (diameter)</v>
          </cell>
          <cell r="I4660" t="str">
            <v>Uk</v>
          </cell>
          <cell r="J4660">
            <v>220</v>
          </cell>
          <cell r="K4660" t="str">
            <v>mm</v>
          </cell>
        </row>
        <row r="4661">
          <cell r="B4661">
            <v>6</v>
          </cell>
          <cell r="D4661" t="str">
            <v>Panjang Tiang Pancang</v>
          </cell>
          <cell r="I4661" t="str">
            <v>p</v>
          </cell>
          <cell r="J4661">
            <v>3</v>
          </cell>
          <cell r="K4661" t="str">
            <v>M</v>
          </cell>
        </row>
        <row r="4662">
          <cell r="B4662">
            <v>7</v>
          </cell>
          <cell r="D4662" t="str">
            <v>Tiang diterima di Base Camp</v>
          </cell>
        </row>
        <row r="4664">
          <cell r="B4664" t="str">
            <v>II.</v>
          </cell>
          <cell r="D4664" t="str">
            <v>URUTAN KERJA</v>
          </cell>
        </row>
        <row r="4665">
          <cell r="B4665">
            <v>1</v>
          </cell>
          <cell r="D4665" t="str">
            <v>Tiang pancang dikirim oleh pabrik ke pelabuhan ter-</v>
          </cell>
        </row>
        <row r="4666">
          <cell r="D4666" t="str">
            <v>dekat atau dari pabrik ke lokasi (kalau satu pulau)</v>
          </cell>
        </row>
        <row r="4667">
          <cell r="B4667">
            <v>2</v>
          </cell>
          <cell r="D4667" t="str">
            <v>Tiang Pancang dari pelabuhan diangkut dengan truck</v>
          </cell>
        </row>
        <row r="4668">
          <cell r="D4668" t="str">
            <v>atas tanggungan kontraktor</v>
          </cell>
        </row>
        <row r="4669">
          <cell r="B4669">
            <v>3</v>
          </cell>
          <cell r="D4669" t="str">
            <v>Memuat &amp; menurunkan dari/ke truck dengan Crane</v>
          </cell>
        </row>
        <row r="4671">
          <cell r="B4671" t="str">
            <v>III.</v>
          </cell>
          <cell r="D4671" t="str">
            <v>PEMAKAIAN BAHAN, ALAT DAN TENAGA</v>
          </cell>
        </row>
        <row r="4673">
          <cell r="B4673" t="str">
            <v xml:space="preserve">   1.</v>
          </cell>
          <cell r="D4673" t="str">
            <v>BAHAN</v>
          </cell>
        </row>
        <row r="4674">
          <cell r="D4674" t="str">
            <v>Tiang Pancang Beton Pratekan Lengkap</v>
          </cell>
          <cell r="J4674">
            <v>1</v>
          </cell>
          <cell r="K4674" t="str">
            <v>M'</v>
          </cell>
        </row>
        <row r="4677">
          <cell r="B4677" t="str">
            <v>2.</v>
          </cell>
          <cell r="D4677" t="str">
            <v>ALAT</v>
          </cell>
        </row>
        <row r="4678">
          <cell r="B4678" t="str">
            <v>2.a</v>
          </cell>
          <cell r="D4678" t="str">
            <v>TRAILER 20 ton</v>
          </cell>
        </row>
        <row r="4679">
          <cell r="D4679" t="str">
            <v>Kapasitas bak sekali muat</v>
          </cell>
          <cell r="I4679" t="str">
            <v>V</v>
          </cell>
          <cell r="J4679">
            <v>30</v>
          </cell>
          <cell r="K4679" t="str">
            <v>batang</v>
          </cell>
        </row>
        <row r="4680">
          <cell r="D4680" t="str">
            <v>Faktor efisiensi alat</v>
          </cell>
          <cell r="I4680" t="str">
            <v>Fa</v>
          </cell>
          <cell r="J4680">
            <v>0.8</v>
          </cell>
        </row>
        <row r="4681">
          <cell r="D4681" t="str">
            <v>Kecepatanrata-rata bermuatan</v>
          </cell>
          <cell r="I4681" t="str">
            <v>v1</v>
          </cell>
          <cell r="J4681">
            <v>45</v>
          </cell>
          <cell r="K4681" t="str">
            <v>Km/Jam</v>
          </cell>
        </row>
        <row r="4682">
          <cell r="D4682" t="str">
            <v>Kecepatan rata-rata kosong</v>
          </cell>
          <cell r="I4682" t="str">
            <v>v2</v>
          </cell>
          <cell r="J4682">
            <v>60</v>
          </cell>
          <cell r="K4682" t="str">
            <v>Km/Jam</v>
          </cell>
        </row>
        <row r="4683">
          <cell r="D4683" t="str">
            <v>Waktu siklus    :</v>
          </cell>
          <cell r="I4683" t="str">
            <v>Ts1</v>
          </cell>
        </row>
        <row r="4684">
          <cell r="D4684" t="str">
            <v>- Waktu tempuh isi  = (L : v1 ) x 60</v>
          </cell>
          <cell r="I4684" t="str">
            <v>T1</v>
          </cell>
          <cell r="J4684">
            <v>60.946666666666673</v>
          </cell>
          <cell r="K4684" t="str">
            <v>menit</v>
          </cell>
        </row>
        <row r="4685">
          <cell r="D4685" t="str">
            <v>- Waktu tempuh kosong  = (L : v2)  x  60</v>
          </cell>
          <cell r="I4685" t="str">
            <v>T2</v>
          </cell>
          <cell r="J4685">
            <v>45.71</v>
          </cell>
          <cell r="K4685" t="str">
            <v>menit</v>
          </cell>
        </row>
        <row r="4686">
          <cell r="D4686" t="str">
            <v>- Lain-lain (bongkar dan muat)</v>
          </cell>
          <cell r="I4686" t="str">
            <v>T3</v>
          </cell>
          <cell r="J4686">
            <v>72</v>
          </cell>
          <cell r="K4686" t="str">
            <v>menit</v>
          </cell>
        </row>
        <row r="4687">
          <cell r="I4687" t="str">
            <v>Ts1</v>
          </cell>
          <cell r="J4687">
            <v>178.65666666666667</v>
          </cell>
          <cell r="K4687" t="str">
            <v>menit</v>
          </cell>
        </row>
        <row r="4689">
          <cell r="D4689" t="str">
            <v>Kapasitas Produksi / Jam   =</v>
          </cell>
          <cell r="F4689" t="str">
            <v>V x p x Fa x 60</v>
          </cell>
          <cell r="I4689" t="str">
            <v>Q1</v>
          </cell>
          <cell r="J4689">
            <v>24.180457861447469</v>
          </cell>
          <cell r="K4689" t="str">
            <v>M1/Jam</v>
          </cell>
        </row>
        <row r="4690">
          <cell r="F4690" t="str">
            <v>Ts1</v>
          </cell>
          <cell r="I4690" t="str">
            <v>Q1</v>
          </cell>
        </row>
        <row r="4692">
          <cell r="D4692" t="str">
            <v>Koefisien Alat / m3</v>
          </cell>
          <cell r="E4692" t="str">
            <v xml:space="preserve">  = 1 : Q1</v>
          </cell>
          <cell r="J4692">
            <v>4.135570987654321E-2</v>
          </cell>
          <cell r="K4692" t="str">
            <v>Jam</v>
          </cell>
        </row>
        <row r="4694">
          <cell r="B4694" t="str">
            <v>2.b</v>
          </cell>
          <cell r="D4694" t="str">
            <v>CRANE   15 ton</v>
          </cell>
        </row>
        <row r="4695">
          <cell r="D4695" t="str">
            <v>Kapasitas</v>
          </cell>
          <cell r="I4695" t="str">
            <v>V2</v>
          </cell>
          <cell r="J4695">
            <v>8</v>
          </cell>
          <cell r="K4695" t="str">
            <v>batang</v>
          </cell>
        </row>
        <row r="4696">
          <cell r="D4696" t="str">
            <v>Faktor Efisiensi alat</v>
          </cell>
          <cell r="I4696" t="str">
            <v>Fa</v>
          </cell>
          <cell r="J4696">
            <v>0.8</v>
          </cell>
          <cell r="K4696" t="str">
            <v>-</v>
          </cell>
        </row>
        <row r="4697">
          <cell r="D4697" t="str">
            <v>Waktu siklus</v>
          </cell>
        </row>
        <row r="4699">
          <cell r="D4699" t="str">
            <v>- Waktu memuat dan membongkar</v>
          </cell>
          <cell r="I4699" t="str">
            <v>T1</v>
          </cell>
          <cell r="J4699">
            <v>60</v>
          </cell>
          <cell r="K4699" t="str">
            <v>menit</v>
          </cell>
          <cell r="L4699" t="str">
            <v>Lumpsum</v>
          </cell>
        </row>
        <row r="4700">
          <cell r="D4700" t="str">
            <v>- dan lain-lain ( termasuk mengatur dan menggeser)</v>
          </cell>
          <cell r="I4700" t="str">
            <v>T2</v>
          </cell>
          <cell r="J4700">
            <v>12</v>
          </cell>
          <cell r="K4700" t="str">
            <v>menit</v>
          </cell>
        </row>
        <row r="4701">
          <cell r="I4701" t="str">
            <v>Ts2</v>
          </cell>
          <cell r="J4701">
            <v>72</v>
          </cell>
          <cell r="K4701" t="str">
            <v>menit</v>
          </cell>
        </row>
        <row r="4703">
          <cell r="D4703" t="str">
            <v>Kap. Prod. / jam  =</v>
          </cell>
          <cell r="E4703" t="str">
            <v>V x p x Fa</v>
          </cell>
          <cell r="I4703" t="str">
            <v>Q2</v>
          </cell>
          <cell r="J4703">
            <v>16.000000000000004</v>
          </cell>
          <cell r="K4703" t="str">
            <v>M1/jam</v>
          </cell>
        </row>
        <row r="4704">
          <cell r="E4704" t="str">
            <v>Ts2</v>
          </cell>
          <cell r="I4704" t="str">
            <v>Q2</v>
          </cell>
        </row>
        <row r="4705">
          <cell r="D4705" t="str">
            <v>Koefisien Alat / M</v>
          </cell>
          <cell r="E4705" t="str">
            <v xml:space="preserve"> =  1  :  Q2</v>
          </cell>
          <cell r="J4705">
            <v>6.2499999999999986E-2</v>
          </cell>
          <cell r="K4705" t="str">
            <v>jam</v>
          </cell>
        </row>
        <row r="4707">
          <cell r="B4707" t="str">
            <v>2.c.</v>
          </cell>
          <cell r="D4707" t="str">
            <v>ALAT  BANTU</v>
          </cell>
        </row>
        <row r="4708">
          <cell r="D4708" t="str">
            <v>Diperlukan alat bantu untuk transportasi</v>
          </cell>
        </row>
        <row r="4709">
          <cell r="D4709" t="str">
            <v>- Tackle</v>
          </cell>
        </row>
        <row r="4710">
          <cell r="D4710" t="str">
            <v>- Tambang</v>
          </cell>
        </row>
        <row r="4711">
          <cell r="D4711" t="str">
            <v>- Alat kecil lainnya</v>
          </cell>
        </row>
        <row r="4713">
          <cell r="L4713" t="str">
            <v>Bersambung</v>
          </cell>
        </row>
        <row r="4714">
          <cell r="B4714" t="str">
            <v>ITEM PEMBAYARAN NO.</v>
          </cell>
          <cell r="E4714" t="str">
            <v>:  7.6 (10)c</v>
          </cell>
        </row>
        <row r="4715">
          <cell r="B4715" t="str">
            <v>JENIS PEKERJAAN</v>
          </cell>
          <cell r="E4715" t="str">
            <v>:  Pengadaan Tiang Pancang Beton Pracetak ukuran 22 x 22 x 22 cm</v>
          </cell>
        </row>
        <row r="4716">
          <cell r="B4716" t="str">
            <v>SATUAN PEMBAYARAN</v>
          </cell>
          <cell r="E4716" t="str">
            <v>:  M'</v>
          </cell>
        </row>
        <row r="4718">
          <cell r="B4718" t="str">
            <v>NO.</v>
          </cell>
          <cell r="D4718" t="str">
            <v>U R A I A N</v>
          </cell>
          <cell r="I4718" t="str">
            <v>KODE</v>
          </cell>
          <cell r="J4718" t="str">
            <v>KOEF.</v>
          </cell>
          <cell r="K4718" t="str">
            <v>SATUAN</v>
          </cell>
          <cell r="L4718" t="str">
            <v>KETERANGAN</v>
          </cell>
        </row>
        <row r="4721">
          <cell r="B4721" t="str">
            <v>3.</v>
          </cell>
          <cell r="D4721" t="str">
            <v>TENAGA</v>
          </cell>
        </row>
        <row r="4722">
          <cell r="D4722" t="str">
            <v>Produksi per hari  (unloading)  =  Q2 x Tk</v>
          </cell>
          <cell r="I4722" t="str">
            <v>Qt</v>
          </cell>
          <cell r="J4722">
            <v>112.00000000000003</v>
          </cell>
          <cell r="K4722" t="str">
            <v>M3</v>
          </cell>
        </row>
        <row r="4723">
          <cell r="D4723" t="str">
            <v>Kebutuhan tenaga  (di lokasi pekerjaan) :</v>
          </cell>
        </row>
        <row r="4724">
          <cell r="E4724" t="str">
            <v>- Mandor</v>
          </cell>
          <cell r="I4724" t="str">
            <v>M</v>
          </cell>
          <cell r="J4724">
            <v>1</v>
          </cell>
          <cell r="K4724" t="str">
            <v>orang</v>
          </cell>
        </row>
        <row r="4725">
          <cell r="E4725" t="str">
            <v>- Tukang</v>
          </cell>
          <cell r="I4725" t="str">
            <v>Tb</v>
          </cell>
          <cell r="J4725">
            <v>2</v>
          </cell>
          <cell r="K4725" t="str">
            <v>orang</v>
          </cell>
        </row>
        <row r="4726">
          <cell r="E4726" t="str">
            <v>- Pekerja</v>
          </cell>
          <cell r="I4726" t="str">
            <v>P</v>
          </cell>
          <cell r="J4726">
            <v>8</v>
          </cell>
          <cell r="K4726" t="str">
            <v>orang</v>
          </cell>
        </row>
        <row r="4728">
          <cell r="D4728" t="str">
            <v>Koefisien Tenaga / M3   :</v>
          </cell>
        </row>
        <row r="4729">
          <cell r="E4729" t="str">
            <v>-  Mandor</v>
          </cell>
          <cell r="F4729" t="str">
            <v>= (Tk x M) : Qt</v>
          </cell>
          <cell r="J4729">
            <v>6.2499999999999986E-2</v>
          </cell>
          <cell r="K4729" t="str">
            <v>jam</v>
          </cell>
        </row>
        <row r="4730">
          <cell r="E4730" t="str">
            <v>-  Tukang</v>
          </cell>
          <cell r="F4730" t="str">
            <v>= (Tk x Tb) : Qt</v>
          </cell>
          <cell r="J4730">
            <v>0.12499999999999997</v>
          </cell>
          <cell r="K4730" t="str">
            <v>jam</v>
          </cell>
        </row>
        <row r="4731">
          <cell r="E4731" t="str">
            <v>-  Pekerja</v>
          </cell>
          <cell r="F4731" t="str">
            <v>= (Tk x P) : Qt</v>
          </cell>
          <cell r="J4731">
            <v>0.49999999999999989</v>
          </cell>
          <cell r="K4731" t="str">
            <v>jam</v>
          </cell>
        </row>
        <row r="4734">
          <cell r="B4734" t="str">
            <v>4.</v>
          </cell>
          <cell r="D4734" t="str">
            <v>HARGA DASAR SATUAN UPAH, BAHAN DAN ALAT</v>
          </cell>
        </row>
        <row r="4735">
          <cell r="D4735" t="str">
            <v>Lihat lampiran.</v>
          </cell>
        </row>
        <row r="4756">
          <cell r="B4756" t="str">
            <v xml:space="preserve"> URAIAN ANALISA HARGA SATUAN</v>
          </cell>
        </row>
        <row r="4758">
          <cell r="B4758" t="str">
            <v>ITEM PEMBAYARAN NO.</v>
          </cell>
          <cell r="E4758" t="str">
            <v>:  7.6 (16)c</v>
          </cell>
        </row>
        <row r="4759">
          <cell r="B4759" t="str">
            <v>JENIS PEKERJAAN</v>
          </cell>
          <cell r="E4759" t="str">
            <v>:  Pemancangan Tiang Pancang Pracetak ukuran 22 x 22 x 22 cm</v>
          </cell>
        </row>
        <row r="4760">
          <cell r="B4760" t="str">
            <v>SATUAN PEMBAYARAN</v>
          </cell>
          <cell r="E4760" t="str">
            <v>:  M'</v>
          </cell>
        </row>
        <row r="4762">
          <cell r="B4762" t="str">
            <v>NO.</v>
          </cell>
          <cell r="D4762" t="str">
            <v>U R A I A N</v>
          </cell>
          <cell r="I4762" t="str">
            <v>KODE</v>
          </cell>
          <cell r="J4762" t="str">
            <v>KOEF.</v>
          </cell>
          <cell r="K4762" t="str">
            <v>SATUAN</v>
          </cell>
          <cell r="L4762" t="str">
            <v>KETERANGAN</v>
          </cell>
        </row>
        <row r="4764">
          <cell r="B4764" t="str">
            <v>I.</v>
          </cell>
          <cell r="D4764" t="str">
            <v>ASUMSI</v>
          </cell>
        </row>
        <row r="4765">
          <cell r="B4765">
            <v>1</v>
          </cell>
          <cell r="D4765" t="str">
            <v>Menggunakan alat (cara mekanik)</v>
          </cell>
        </row>
        <row r="4766">
          <cell r="B4766">
            <v>2</v>
          </cell>
          <cell r="D4766" t="str">
            <v>Lokasi pekerjaan : di lokasi</v>
          </cell>
        </row>
        <row r="4767">
          <cell r="B4767">
            <v>3</v>
          </cell>
          <cell r="D4767" t="str">
            <v>Jam kerja efektif per-hari</v>
          </cell>
          <cell r="I4767" t="str">
            <v>Tk</v>
          </cell>
          <cell r="J4767">
            <v>7</v>
          </cell>
          <cell r="K4767" t="str">
            <v>jam</v>
          </cell>
        </row>
        <row r="4768">
          <cell r="B4768">
            <v>4</v>
          </cell>
          <cell r="D4768" t="str">
            <v>Panjang Tiang</v>
          </cell>
          <cell r="I4768" t="str">
            <v>p</v>
          </cell>
          <cell r="J4768">
            <v>3</v>
          </cell>
          <cell r="K4768" t="str">
            <v>M</v>
          </cell>
        </row>
        <row r="4769">
          <cell r="B4769">
            <v>5</v>
          </cell>
          <cell r="D4769" t="str">
            <v>Ukuran Tiang sesuai keperluan</v>
          </cell>
        </row>
        <row r="4770">
          <cell r="B4770">
            <v>6</v>
          </cell>
          <cell r="D4770" t="str">
            <v>Pemakaian Kawat las dan alat Las utk penyambungan</v>
          </cell>
        </row>
        <row r="4771">
          <cell r="D4771" t="str">
            <v>termasuk dlm item Penyediaan Tiang Pancang Beton</v>
          </cell>
        </row>
        <row r="4774">
          <cell r="B4774" t="str">
            <v>II.</v>
          </cell>
          <cell r="D4774" t="str">
            <v>URUTAN KERJA</v>
          </cell>
        </row>
        <row r="4775">
          <cell r="B4775">
            <v>1</v>
          </cell>
          <cell r="D4775" t="str">
            <v>Material Tiang pancang yang telah siap ada dekat lokasi</v>
          </cell>
        </row>
        <row r="4776">
          <cell r="D4776" t="str">
            <v>pemancangan</v>
          </cell>
        </row>
        <row r="4777">
          <cell r="B4777">
            <v>2</v>
          </cell>
          <cell r="D4777" t="str">
            <v>Penyambungan dilakukan pada saat pemancangan</v>
          </cell>
        </row>
        <row r="4779">
          <cell r="B4779" t="str">
            <v>III.</v>
          </cell>
          <cell r="D4779" t="str">
            <v>PEMAKAIAN BAHAN, ALAT DAN TENAGA</v>
          </cell>
        </row>
        <row r="4781">
          <cell r="B4781" t="str">
            <v xml:space="preserve">   1.</v>
          </cell>
          <cell r="D4781" t="str">
            <v>BAHAN</v>
          </cell>
        </row>
        <row r="4782">
          <cell r="D4782" t="str">
            <v xml:space="preserve">Pemakaian bahan pada pekerjaan penyiapan </v>
          </cell>
        </row>
        <row r="4783">
          <cell r="D4783" t="str">
            <v>material tiang pancang</v>
          </cell>
        </row>
        <row r="4785">
          <cell r="B4785" t="str">
            <v>2.</v>
          </cell>
          <cell r="D4785" t="str">
            <v>ALAT</v>
          </cell>
        </row>
        <row r="4787">
          <cell r="B4787" t="str">
            <v>2.a</v>
          </cell>
          <cell r="D4787" t="str">
            <v>Crane on Track 10-15 Ton</v>
          </cell>
        </row>
        <row r="4788">
          <cell r="D4788" t="str">
            <v>Kapasitas</v>
          </cell>
          <cell r="I4788" t="str">
            <v>V1</v>
          </cell>
          <cell r="J4788">
            <v>1</v>
          </cell>
          <cell r="K4788" t="str">
            <v>Titik</v>
          </cell>
        </row>
        <row r="4789">
          <cell r="D4789" t="str">
            <v>Faktor Efisiensi alat</v>
          </cell>
          <cell r="I4789" t="str">
            <v>Fa</v>
          </cell>
          <cell r="J4789">
            <v>0.8</v>
          </cell>
          <cell r="K4789" t="str">
            <v>-</v>
          </cell>
        </row>
        <row r="4790">
          <cell r="D4790" t="str">
            <v>Waktu siklus</v>
          </cell>
        </row>
        <row r="4791">
          <cell r="D4791" t="str">
            <v>- Waktu penggeseran dan penyetelan tiang</v>
          </cell>
          <cell r="I4791" t="str">
            <v>T1</v>
          </cell>
          <cell r="J4791">
            <v>10</v>
          </cell>
          <cell r="K4791" t="str">
            <v>menit</v>
          </cell>
        </row>
        <row r="4792">
          <cell r="D4792" t="str">
            <v>- Waktu pemancangan sampai kalendering 3 cm</v>
          </cell>
          <cell r="I4792" t="str">
            <v>T2</v>
          </cell>
          <cell r="J4792">
            <v>20</v>
          </cell>
          <cell r="K4792" t="str">
            <v>menit</v>
          </cell>
        </row>
        <row r="4793">
          <cell r="D4793" t="str">
            <v>- Waktu penyambungan tiang</v>
          </cell>
          <cell r="I4793" t="str">
            <v>T3</v>
          </cell>
          <cell r="J4793">
            <v>8</v>
          </cell>
          <cell r="K4793" t="str">
            <v>menit</v>
          </cell>
        </row>
        <row r="4794">
          <cell r="I4794" t="str">
            <v>Ts1</v>
          </cell>
          <cell r="J4794">
            <v>38</v>
          </cell>
          <cell r="K4794" t="str">
            <v>menit</v>
          </cell>
        </row>
        <row r="4796">
          <cell r="D4796" t="str">
            <v>Kap. Prod. / jam  =</v>
          </cell>
          <cell r="E4796" t="str">
            <v>V1 x p x Fa</v>
          </cell>
          <cell r="I4796" t="str">
            <v>Q1</v>
          </cell>
          <cell r="J4796">
            <v>3.7894736842105274</v>
          </cell>
          <cell r="K4796" t="str">
            <v>M1/jam</v>
          </cell>
        </row>
        <row r="4797">
          <cell r="E4797" t="str">
            <v>Ts1</v>
          </cell>
        </row>
        <row r="4798">
          <cell r="D4798" t="str">
            <v xml:space="preserve">Koefisien Alat / m' </v>
          </cell>
          <cell r="E4798" t="str">
            <v>= 1 : Q1</v>
          </cell>
          <cell r="J4798">
            <v>0.26379999999999998</v>
          </cell>
          <cell r="K4798" t="str">
            <v>Jam</v>
          </cell>
        </row>
        <row r="4800">
          <cell r="B4800" t="str">
            <v>2.b</v>
          </cell>
          <cell r="D4800" t="str">
            <v>PILE DRIVER HAMMER</v>
          </cell>
        </row>
        <row r="4801">
          <cell r="D4801" t="str">
            <v>Kapasitas</v>
          </cell>
          <cell r="I4801" t="str">
            <v>V2</v>
          </cell>
          <cell r="J4801">
            <v>1</v>
          </cell>
          <cell r="K4801" t="str">
            <v>Titik</v>
          </cell>
        </row>
        <row r="4802">
          <cell r="D4802" t="str">
            <v>Faktor Efisiensi alat</v>
          </cell>
          <cell r="I4802" t="str">
            <v>Fa</v>
          </cell>
          <cell r="J4802">
            <v>0.8</v>
          </cell>
          <cell r="K4802" t="str">
            <v>-</v>
          </cell>
        </row>
        <row r="4803">
          <cell r="D4803" t="str">
            <v>Waktu siklus</v>
          </cell>
        </row>
        <row r="4804">
          <cell r="D4804" t="str">
            <v>- Waktu pemancangan sampai kalendering 3 cm</v>
          </cell>
          <cell r="I4804" t="str">
            <v>Ts2</v>
          </cell>
          <cell r="J4804">
            <v>20</v>
          </cell>
          <cell r="K4804" t="str">
            <v>menit</v>
          </cell>
        </row>
        <row r="4806">
          <cell r="D4806" t="str">
            <v>Kap. Prod. / jam  =</v>
          </cell>
          <cell r="E4806" t="str">
            <v>V2 x p x Fa</v>
          </cell>
          <cell r="I4806" t="str">
            <v>Q1</v>
          </cell>
          <cell r="J4806">
            <v>7.2000000000000011</v>
          </cell>
          <cell r="K4806" t="str">
            <v>M1/jam</v>
          </cell>
        </row>
        <row r="4807">
          <cell r="E4807" t="str">
            <v>Ts2</v>
          </cell>
        </row>
        <row r="4808">
          <cell r="D4808" t="str">
            <v xml:space="preserve">Koefisien Alat / m' </v>
          </cell>
          <cell r="E4808" t="str">
            <v>= 1 : Q1</v>
          </cell>
          <cell r="J4808">
            <v>0.13880000000000001</v>
          </cell>
          <cell r="K4808" t="str">
            <v>Jam</v>
          </cell>
        </row>
        <row r="4811">
          <cell r="B4811" t="str">
            <v>2.b.</v>
          </cell>
          <cell r="D4811" t="str">
            <v>ALAT  BANTU</v>
          </cell>
        </row>
        <row r="4812">
          <cell r="D4812" t="str">
            <v>Diperlukan alat bantu kecil selama penyetelan dan</v>
          </cell>
          <cell r="L4812" t="str">
            <v>Lumpsum</v>
          </cell>
        </row>
        <row r="4813">
          <cell r="D4813" t="str">
            <v xml:space="preserve">    penyambungan</v>
          </cell>
        </row>
        <row r="4814">
          <cell r="D4814" t="str">
            <v>- Rantai/sling baja</v>
          </cell>
        </row>
        <row r="4818">
          <cell r="L4818" t="str">
            <v>Bersambung</v>
          </cell>
        </row>
        <row r="4819">
          <cell r="B4819" t="str">
            <v xml:space="preserve"> URAIAN ANALISA HARGA SATUAN</v>
          </cell>
        </row>
        <row r="4821">
          <cell r="B4821" t="str">
            <v>ITEM PEMBAYARAN NO.</v>
          </cell>
          <cell r="E4821" t="str">
            <v>:  7.6 (16)c</v>
          </cell>
        </row>
        <row r="4822">
          <cell r="B4822" t="str">
            <v>JENIS PEKERJAAN</v>
          </cell>
          <cell r="E4822" t="str">
            <v>:  Pemancangan Tiang Pancang Pracetak ukuran 22 x 22 x 22 cm</v>
          </cell>
        </row>
        <row r="4823">
          <cell r="B4823" t="str">
            <v>SATUAN PEMBAYARAN</v>
          </cell>
          <cell r="E4823" t="str">
            <v>:  M'</v>
          </cell>
        </row>
        <row r="4825">
          <cell r="B4825" t="str">
            <v>NO.</v>
          </cell>
          <cell r="D4825" t="str">
            <v>U R A I A N</v>
          </cell>
          <cell r="I4825" t="str">
            <v>KODE</v>
          </cell>
          <cell r="J4825" t="str">
            <v>KOEF.</v>
          </cell>
          <cell r="K4825" t="str">
            <v>SATUAN</v>
          </cell>
          <cell r="L4825" t="str">
            <v>KETERANGAN</v>
          </cell>
        </row>
        <row r="4827">
          <cell r="B4827" t="str">
            <v>3.</v>
          </cell>
          <cell r="D4827" t="str">
            <v>TENAGA</v>
          </cell>
        </row>
        <row r="4828">
          <cell r="D4828" t="str">
            <v>Produksi Tiang dalam 1 hari</v>
          </cell>
          <cell r="F4828" t="str">
            <v>= Tk x Q1</v>
          </cell>
          <cell r="I4828" t="str">
            <v>Qt</v>
          </cell>
          <cell r="J4828">
            <v>26.526315789473692</v>
          </cell>
          <cell r="K4828" t="str">
            <v>M'</v>
          </cell>
        </row>
        <row r="4829">
          <cell r="D4829" t="str">
            <v>Kebutuhan tenaga tambahan di lokasi ::</v>
          </cell>
        </row>
        <row r="4830">
          <cell r="E4830" t="str">
            <v>- Mandor</v>
          </cell>
          <cell r="I4830" t="str">
            <v>M</v>
          </cell>
          <cell r="J4830">
            <v>1</v>
          </cell>
          <cell r="K4830" t="str">
            <v>orang</v>
          </cell>
        </row>
        <row r="4831">
          <cell r="E4831" t="str">
            <v>- Tukang</v>
          </cell>
          <cell r="I4831" t="str">
            <v>Tb</v>
          </cell>
          <cell r="J4831">
            <v>1</v>
          </cell>
          <cell r="K4831" t="str">
            <v>orang</v>
          </cell>
        </row>
        <row r="4832">
          <cell r="E4832" t="str">
            <v>- Pekerja</v>
          </cell>
          <cell r="I4832" t="str">
            <v>P</v>
          </cell>
          <cell r="J4832">
            <v>4</v>
          </cell>
          <cell r="K4832" t="str">
            <v>orang</v>
          </cell>
        </row>
        <row r="4834">
          <cell r="D4834" t="str">
            <v>Koefisien Tenaga / M3   :</v>
          </cell>
        </row>
        <row r="4835">
          <cell r="E4835" t="str">
            <v>-  Mandor</v>
          </cell>
          <cell r="F4835" t="str">
            <v xml:space="preserve"> = ( Tk x M ) : Qt</v>
          </cell>
          <cell r="J4835">
            <v>0.26379999999999998</v>
          </cell>
          <cell r="K4835" t="str">
            <v>jam</v>
          </cell>
        </row>
        <row r="4836">
          <cell r="E4836" t="str">
            <v>-  Tukang</v>
          </cell>
          <cell r="F4836" t="str">
            <v xml:space="preserve"> = ( Tk x Tb ) : Qt</v>
          </cell>
          <cell r="J4836">
            <v>0.26379999999999998</v>
          </cell>
          <cell r="K4836" t="str">
            <v>jam</v>
          </cell>
        </row>
        <row r="4837">
          <cell r="E4837" t="str">
            <v>-  Pekerja</v>
          </cell>
          <cell r="F4837" t="str">
            <v xml:space="preserve"> = ( Tk x P ) : Qt</v>
          </cell>
          <cell r="J4837">
            <v>1.0555000000000001</v>
          </cell>
          <cell r="K4837" t="str">
            <v>jam</v>
          </cell>
        </row>
        <row r="4840">
          <cell r="B4840" t="str">
            <v>4.</v>
          </cell>
          <cell r="D4840" t="str">
            <v>HARGA DASAR SATUAN UPAH, BAHAN DAN ALAT</v>
          </cell>
        </row>
        <row r="4841">
          <cell r="D4841" t="str">
            <v>Lihat lampiran.</v>
          </cell>
        </row>
        <row r="4869">
          <cell r="B4869" t="str">
            <v xml:space="preserve"> URAIAN ANALISA HARGA SATUAN</v>
          </cell>
        </row>
        <row r="4870">
          <cell r="B4870" t="str">
            <v>ITEM PEMBAYARAN NO.</v>
          </cell>
          <cell r="E4870" t="str">
            <v xml:space="preserve">:  7.7 (3) </v>
          </cell>
        </row>
        <row r="4871">
          <cell r="B4871" t="str">
            <v>JENIS PEKERJAAN</v>
          </cell>
          <cell r="E4871" t="str">
            <v>:  Penyediaan Dinding Sumuran Silinder Dia. 350 cm</v>
          </cell>
        </row>
        <row r="4872">
          <cell r="B4872" t="str">
            <v>SATUAN PEMBAYARAN</v>
          </cell>
          <cell r="E4872" t="str">
            <v>:  M1</v>
          </cell>
        </row>
        <row r="4874">
          <cell r="B4874" t="str">
            <v>NO.</v>
          </cell>
          <cell r="D4874" t="str">
            <v>U R A I A N</v>
          </cell>
          <cell r="I4874" t="str">
            <v>KODE</v>
          </cell>
          <cell r="J4874" t="str">
            <v>KOEF.</v>
          </cell>
          <cell r="K4874" t="str">
            <v>SATUAN</v>
          </cell>
          <cell r="L4874" t="str">
            <v>KETERANGAN</v>
          </cell>
        </row>
        <row r="4876">
          <cell r="B4876" t="str">
            <v>I.</v>
          </cell>
          <cell r="D4876" t="str">
            <v>ASUMSI</v>
          </cell>
        </row>
        <row r="4877">
          <cell r="B4877">
            <v>1</v>
          </cell>
          <cell r="D4877" t="str">
            <v>Pekerjaan dilakukan secara mekanik/manual</v>
          </cell>
        </row>
        <row r="4878">
          <cell r="B4878">
            <v>2</v>
          </cell>
          <cell r="D4878" t="str">
            <v>Lokasi pekerjaan : sekitar jembatan</v>
          </cell>
        </row>
        <row r="4879">
          <cell r="B4879">
            <v>3</v>
          </cell>
          <cell r="D4879" t="str">
            <v>Diameter bagian luar Caison</v>
          </cell>
          <cell r="I4879" t="str">
            <v>d</v>
          </cell>
          <cell r="J4879">
            <v>3.5</v>
          </cell>
          <cell r="K4879" t="str">
            <v>M</v>
          </cell>
        </row>
        <row r="4880">
          <cell r="B4880">
            <v>4</v>
          </cell>
          <cell r="D4880" t="str">
            <v>Jarak rata-rata Base Camp ke lokasi pekerjaan</v>
          </cell>
          <cell r="I4880" t="str">
            <v>L</v>
          </cell>
          <cell r="J4880">
            <v>45.71</v>
          </cell>
          <cell r="K4880" t="str">
            <v>Km</v>
          </cell>
        </row>
        <row r="4881">
          <cell r="B4881">
            <v>5</v>
          </cell>
          <cell r="D4881" t="str">
            <v>Jam kerja efektif per-hari</v>
          </cell>
          <cell r="I4881" t="str">
            <v>Tk</v>
          </cell>
          <cell r="J4881">
            <v>7</v>
          </cell>
          <cell r="K4881" t="str">
            <v>Jam</v>
          </cell>
        </row>
        <row r="4882">
          <cell r="B4882">
            <v>6</v>
          </cell>
          <cell r="D4882" t="str">
            <v>Tebal Caison</v>
          </cell>
          <cell r="I4882" t="str">
            <v>t</v>
          </cell>
          <cell r="J4882">
            <v>0.25</v>
          </cell>
          <cell r="K4882" t="str">
            <v>M</v>
          </cell>
        </row>
        <row r="4883">
          <cell r="B4883">
            <v>7</v>
          </cell>
          <cell r="D4883" t="str">
            <v>Kebutuhan baja tulangan</v>
          </cell>
          <cell r="I4883" t="str">
            <v>Mb</v>
          </cell>
          <cell r="J4883">
            <v>198</v>
          </cell>
          <cell r="K4883" t="str">
            <v xml:space="preserve"> Kg/M3</v>
          </cell>
        </row>
        <row r="4885">
          <cell r="B4885" t="str">
            <v>II.</v>
          </cell>
          <cell r="D4885" t="str">
            <v>URUTAN KERJA</v>
          </cell>
        </row>
        <row r="4886">
          <cell r="B4886">
            <v>1</v>
          </cell>
          <cell r="D4886" t="str">
            <v>Caison dicetak di Lokasi</v>
          </cell>
        </row>
        <row r="4887">
          <cell r="B4887">
            <v>2</v>
          </cell>
          <cell r="D4887" t="str">
            <v xml:space="preserve">Pengecoran dengan Beton K 250 berdasarkan </v>
          </cell>
        </row>
        <row r="4888">
          <cell r="D4888" t="str">
            <v>analisa item pekerjaan ybs</v>
          </cell>
        </row>
        <row r="4889">
          <cell r="B4889">
            <v>3</v>
          </cell>
          <cell r="D4889" t="str">
            <v>Sekelompok pekerja akan mengerjakan pekerjaan</v>
          </cell>
        </row>
        <row r="4890">
          <cell r="D4890" t="str">
            <v>dengan cara manual dengan menggunakan alat bantu</v>
          </cell>
        </row>
        <row r="4892">
          <cell r="B4892" t="str">
            <v>III.</v>
          </cell>
          <cell r="D4892" t="str">
            <v>PEMAKAIAN BAHAN, ALAT DAN TENAGA</v>
          </cell>
        </row>
        <row r="4893">
          <cell r="B4893" t="str">
            <v xml:space="preserve">   1.</v>
          </cell>
          <cell r="D4893" t="str">
            <v>BAHAN</v>
          </cell>
        </row>
        <row r="4894">
          <cell r="D4894" t="str">
            <v>Kebutuhan bahan untuk 1 M' Caison</v>
          </cell>
        </row>
        <row r="4896">
          <cell r="D4896" t="str">
            <v>- Beton K-250</v>
          </cell>
          <cell r="E4896" t="str">
            <v>= { Phi {(d/2)^2 - {(d-t)/2}^2)}</v>
          </cell>
          <cell r="J4896">
            <v>1.3253999999999999</v>
          </cell>
          <cell r="K4896" t="str">
            <v>M3</v>
          </cell>
        </row>
        <row r="4897">
          <cell r="D4897" t="str">
            <v>- Baja Tulangan</v>
          </cell>
          <cell r="E4897" t="str">
            <v>= (M37 x Mb)</v>
          </cell>
          <cell r="J4897">
            <v>262.4212</v>
          </cell>
          <cell r="K4897" t="str">
            <v>Kg</v>
          </cell>
        </row>
        <row r="4898">
          <cell r="D4898" t="str">
            <v>- Kayu Bekisting = (2 x phi x (d/2) x 1 x 0.025 x 2 x 1.5)</v>
          </cell>
          <cell r="J4898">
            <v>0.82469999999999999</v>
          </cell>
          <cell r="K4898" t="str">
            <v>M3</v>
          </cell>
        </row>
        <row r="4899">
          <cell r="D4899" t="str">
            <v xml:space="preserve">- Paku </v>
          </cell>
          <cell r="J4899">
            <v>3</v>
          </cell>
          <cell r="K4899" t="str">
            <v>Kg</v>
          </cell>
        </row>
        <row r="4901">
          <cell r="B4901" t="str">
            <v xml:space="preserve">   2.</v>
          </cell>
          <cell r="D4901" t="str">
            <v>ALAT</v>
          </cell>
        </row>
        <row r="4902">
          <cell r="D4902" t="str">
            <v>ALAT  BANTU</v>
          </cell>
        </row>
        <row r="4903">
          <cell r="D4903" t="str">
            <v>Diperlukan alat-alat bantu kecil</v>
          </cell>
        </row>
        <row r="4904">
          <cell r="D4904" t="str">
            <v>- Sekop    =         2   buah</v>
          </cell>
        </row>
        <row r="4905">
          <cell r="D4905" t="str">
            <v>- Alat-alat kecil lain</v>
          </cell>
        </row>
        <row r="4907">
          <cell r="B4907" t="str">
            <v xml:space="preserve">   3.</v>
          </cell>
          <cell r="D4907" t="str">
            <v>TENAGA</v>
          </cell>
        </row>
        <row r="4908">
          <cell r="D4908" t="str">
            <v>Produksi Caison / hari</v>
          </cell>
          <cell r="I4908" t="str">
            <v>Qt</v>
          </cell>
          <cell r="J4908">
            <v>5</v>
          </cell>
          <cell r="K4908" t="str">
            <v>M'</v>
          </cell>
        </row>
        <row r="4909">
          <cell r="D4909" t="str">
            <v>Kebutuhan tenaga tambahan :</v>
          </cell>
        </row>
        <row r="4910">
          <cell r="E4910" t="str">
            <v>- Pekerja</v>
          </cell>
          <cell r="I4910" t="str">
            <v>P</v>
          </cell>
          <cell r="J4910">
            <v>8</v>
          </cell>
          <cell r="K4910" t="str">
            <v>orang</v>
          </cell>
        </row>
        <row r="4911">
          <cell r="E4911" t="str">
            <v>- Tukang</v>
          </cell>
          <cell r="I4911" t="str">
            <v>T</v>
          </cell>
          <cell r="J4911">
            <v>3</v>
          </cell>
          <cell r="K4911" t="str">
            <v>orang</v>
          </cell>
        </row>
        <row r="4912">
          <cell r="E4912" t="str">
            <v>- Mandor</v>
          </cell>
          <cell r="I4912" t="str">
            <v>M</v>
          </cell>
          <cell r="J4912">
            <v>1</v>
          </cell>
          <cell r="K4912" t="str">
            <v>orang</v>
          </cell>
        </row>
        <row r="4914">
          <cell r="D4914" t="str">
            <v>Koefisien tenaga / M'   :</v>
          </cell>
        </row>
        <row r="4915">
          <cell r="E4915" t="str">
            <v>- Pekerja</v>
          </cell>
          <cell r="G4915" t="str">
            <v>= (Tk x P) : Qt</v>
          </cell>
          <cell r="J4915">
            <v>11.2</v>
          </cell>
          <cell r="K4915" t="str">
            <v>jam</v>
          </cell>
        </row>
        <row r="4916">
          <cell r="E4916" t="str">
            <v>- Tukang</v>
          </cell>
          <cell r="G4916" t="str">
            <v>= (Tk x T) : Qt</v>
          </cell>
          <cell r="J4916">
            <v>4.2</v>
          </cell>
          <cell r="K4916" t="str">
            <v>jam</v>
          </cell>
        </row>
        <row r="4917">
          <cell r="E4917" t="str">
            <v>- Mandor</v>
          </cell>
          <cell r="G4917" t="str">
            <v>= (Tk x M) : Qt</v>
          </cell>
          <cell r="J4917">
            <v>1.4</v>
          </cell>
          <cell r="K4917" t="str">
            <v>jam</v>
          </cell>
        </row>
        <row r="4919">
          <cell r="B4919" t="str">
            <v>4.</v>
          </cell>
          <cell r="D4919" t="str">
            <v>HARGA DASAR SATUAN UPAH, BAHAN DAN ALAT</v>
          </cell>
        </row>
        <row r="4920">
          <cell r="D4920" t="str">
            <v>Lihat lampiran.</v>
          </cell>
        </row>
        <row r="4930">
          <cell r="B4930" t="str">
            <v xml:space="preserve"> URAIAN ANALISA HARGA SATUAN</v>
          </cell>
        </row>
        <row r="4931">
          <cell r="B4931" t="str">
            <v>ITEM PEMBAYARAN NO.</v>
          </cell>
          <cell r="E4931" t="str">
            <v xml:space="preserve">:  7.7 (7) </v>
          </cell>
        </row>
        <row r="4932">
          <cell r="B4932" t="str">
            <v>JENIS PEKERJAAN</v>
          </cell>
          <cell r="E4932" t="str">
            <v>:  Penurunan Dinding Sumuran Silinder Dia. 350 cm</v>
          </cell>
        </row>
        <row r="4933">
          <cell r="B4933" t="str">
            <v>SATUAN PEMBAYARAN</v>
          </cell>
          <cell r="E4933" t="str">
            <v>:  M1</v>
          </cell>
        </row>
        <row r="4935">
          <cell r="B4935" t="str">
            <v>NO.</v>
          </cell>
          <cell r="D4935" t="str">
            <v>U R A I A N</v>
          </cell>
          <cell r="I4935" t="str">
            <v>KODE</v>
          </cell>
          <cell r="J4935" t="str">
            <v>KOEF.</v>
          </cell>
          <cell r="K4935" t="str">
            <v>SATUAN</v>
          </cell>
          <cell r="L4935" t="str">
            <v>KETERANGAN</v>
          </cell>
        </row>
        <row r="4937">
          <cell r="B4937" t="str">
            <v>I.</v>
          </cell>
          <cell r="D4937" t="str">
            <v>ASUMSI</v>
          </cell>
        </row>
        <row r="4938">
          <cell r="B4938">
            <v>1</v>
          </cell>
          <cell r="D4938" t="str">
            <v>Pekerjaan dilakukan secara mekanik/manual</v>
          </cell>
        </row>
        <row r="4939">
          <cell r="B4939">
            <v>2</v>
          </cell>
          <cell r="D4939" t="str">
            <v>Lokasi pekerjaan : sekitar jembatan</v>
          </cell>
        </row>
        <row r="4940">
          <cell r="B4940">
            <v>3</v>
          </cell>
          <cell r="D4940" t="str">
            <v>Diameter bagian luar Caison</v>
          </cell>
          <cell r="I4940" t="str">
            <v>d</v>
          </cell>
          <cell r="J4940">
            <v>3.5</v>
          </cell>
          <cell r="K4940" t="str">
            <v>M</v>
          </cell>
        </row>
        <row r="4941">
          <cell r="B4941">
            <v>4</v>
          </cell>
          <cell r="D4941" t="str">
            <v>Jarak rata-rata Base Camp ke lokasi pekerjaan</v>
          </cell>
          <cell r="I4941" t="str">
            <v>L</v>
          </cell>
          <cell r="J4941">
            <v>45.71</v>
          </cell>
          <cell r="K4941" t="str">
            <v>Km</v>
          </cell>
        </row>
        <row r="4942">
          <cell r="B4942">
            <v>5</v>
          </cell>
          <cell r="D4942" t="str">
            <v>Jam kerja efektif per-hari</v>
          </cell>
          <cell r="I4942" t="str">
            <v>Tk</v>
          </cell>
          <cell r="J4942">
            <v>7</v>
          </cell>
          <cell r="K4942" t="str">
            <v>Jam</v>
          </cell>
        </row>
        <row r="4943">
          <cell r="B4943">
            <v>6</v>
          </cell>
          <cell r="D4943" t="str">
            <v>Tebal Caison</v>
          </cell>
          <cell r="I4943" t="str">
            <v>t</v>
          </cell>
          <cell r="J4943">
            <v>0.25</v>
          </cell>
          <cell r="K4943" t="str">
            <v>M</v>
          </cell>
        </row>
        <row r="4944">
          <cell r="B4944">
            <v>7</v>
          </cell>
          <cell r="D4944" t="str">
            <v>Banyak Galian pada Caison / M'</v>
          </cell>
          <cell r="I4944" t="str">
            <v>Vt</v>
          </cell>
          <cell r="J4944">
            <v>9.6211275016187408</v>
          </cell>
          <cell r="K4944" t="str">
            <v>M3</v>
          </cell>
        </row>
        <row r="4945">
          <cell r="B4945">
            <v>8</v>
          </cell>
          <cell r="D4945" t="str">
            <v>Faktor pengembangan bahan</v>
          </cell>
          <cell r="I4945" t="str">
            <v>Fk</v>
          </cell>
          <cell r="J4945">
            <v>1.2</v>
          </cell>
          <cell r="K4945" t="str">
            <v>-</v>
          </cell>
        </row>
        <row r="4947">
          <cell r="B4947" t="str">
            <v>II.</v>
          </cell>
          <cell r="D4947" t="str">
            <v>URUTAN KERJA</v>
          </cell>
        </row>
        <row r="4948">
          <cell r="B4948">
            <v>1</v>
          </cell>
          <cell r="D4948" t="str">
            <v>Penggalian dilakukan dengan menggunakan Excavator</v>
          </cell>
        </row>
        <row r="4949">
          <cell r="D4949" t="str">
            <v>dan tenaga manusia. Excavator menuangkan material</v>
          </cell>
        </row>
        <row r="4950">
          <cell r="D4950" t="str">
            <v>hasil galian kedalam Dump Truck</v>
          </cell>
        </row>
        <row r="4951">
          <cell r="B4951">
            <v>2</v>
          </cell>
          <cell r="D4951" t="str">
            <v>Dump Truck membuang material hasil galian keluar</v>
          </cell>
        </row>
        <row r="4952">
          <cell r="D4952" t="str">
            <v>lokasi jalan sejauh</v>
          </cell>
          <cell r="I4952" t="str">
            <v>Lb</v>
          </cell>
          <cell r="J4952">
            <v>0.5</v>
          </cell>
          <cell r="K4952" t="str">
            <v>Km</v>
          </cell>
        </row>
        <row r="4954">
          <cell r="B4954" t="str">
            <v>III.</v>
          </cell>
          <cell r="D4954" t="str">
            <v>PEMAKAIAN BAHAN, ALAT DAN TENAGA</v>
          </cell>
        </row>
        <row r="4955">
          <cell r="B4955" t="str">
            <v xml:space="preserve">   1.</v>
          </cell>
          <cell r="D4955" t="str">
            <v>BAHAN</v>
          </cell>
        </row>
        <row r="4956">
          <cell r="D4956" t="str">
            <v>Tidak ada bahan yang diperlukan</v>
          </cell>
        </row>
        <row r="4958">
          <cell r="B4958" t="str">
            <v xml:space="preserve">   2.</v>
          </cell>
          <cell r="D4958" t="str">
            <v>ALAT</v>
          </cell>
        </row>
        <row r="4959">
          <cell r="B4959" t="str">
            <v xml:space="preserve">   2.a.</v>
          </cell>
          <cell r="D4959" t="str">
            <v>EXCAVATOR</v>
          </cell>
        </row>
        <row r="4960">
          <cell r="D4960" t="str">
            <v>Kapasitas Bucket</v>
          </cell>
          <cell r="I4960" t="str">
            <v>V</v>
          </cell>
          <cell r="J4960">
            <v>0.5</v>
          </cell>
          <cell r="K4960" t="str">
            <v>M3</v>
          </cell>
        </row>
        <row r="4961">
          <cell r="D4961" t="str">
            <v>Faktor Bucket</v>
          </cell>
          <cell r="I4961" t="str">
            <v>Fb</v>
          </cell>
          <cell r="J4961">
            <v>0.8</v>
          </cell>
          <cell r="K4961" t="str">
            <v>-</v>
          </cell>
        </row>
        <row r="4962">
          <cell r="D4962" t="str">
            <v>Faktor  Efisiensi alat</v>
          </cell>
          <cell r="I4962" t="str">
            <v>Fa</v>
          </cell>
          <cell r="J4962">
            <v>0.8</v>
          </cell>
          <cell r="K4962" t="str">
            <v>-</v>
          </cell>
        </row>
        <row r="4964">
          <cell r="D4964" t="str">
            <v>Waktu siklus</v>
          </cell>
          <cell r="I4964" t="str">
            <v>Ts1</v>
          </cell>
          <cell r="K4964" t="str">
            <v>menit</v>
          </cell>
        </row>
        <row r="4965">
          <cell r="D4965" t="str">
            <v>- Menggali / memuat</v>
          </cell>
          <cell r="I4965" t="str">
            <v>T1</v>
          </cell>
          <cell r="J4965">
            <v>10</v>
          </cell>
          <cell r="K4965" t="str">
            <v>menit</v>
          </cell>
        </row>
        <row r="4966">
          <cell r="D4966" t="str">
            <v>- Lain-lain</v>
          </cell>
          <cell r="I4966" t="str">
            <v>T2</v>
          </cell>
          <cell r="J4966">
            <v>2</v>
          </cell>
          <cell r="K4966" t="str">
            <v>menit</v>
          </cell>
        </row>
        <row r="4967">
          <cell r="I4967" t="str">
            <v>Ts1</v>
          </cell>
          <cell r="J4967">
            <v>12</v>
          </cell>
          <cell r="K4967" t="str">
            <v>menit</v>
          </cell>
        </row>
        <row r="4969">
          <cell r="D4969" t="str">
            <v>Kap. Prod. / jam =</v>
          </cell>
          <cell r="E4969" t="str">
            <v>V  x Fb x Fa x 60</v>
          </cell>
          <cell r="I4969" t="str">
            <v>Q1</v>
          </cell>
          <cell r="J4969">
            <v>1.3333333333333337</v>
          </cell>
          <cell r="K4969" t="str">
            <v>M3/Jam</v>
          </cell>
        </row>
        <row r="4970">
          <cell r="E4970" t="str">
            <v>Ts1 x Fk</v>
          </cell>
          <cell r="I4970" t="str">
            <v>Q1</v>
          </cell>
          <cell r="J4970">
            <v>0.13858389602559598</v>
          </cell>
          <cell r="K4970" t="str">
            <v>M'/Jam</v>
          </cell>
        </row>
        <row r="4972">
          <cell r="D4972" t="str">
            <v>Koefisien Alat / M'</v>
          </cell>
          <cell r="E4972" t="str">
            <v xml:space="preserve"> =  1  :  Q1</v>
          </cell>
          <cell r="J4972">
            <v>7.2158456262140538</v>
          </cell>
          <cell r="K4972" t="str">
            <v>Jam</v>
          </cell>
        </row>
        <row r="4974">
          <cell r="B4974" t="str">
            <v xml:space="preserve">   2.b.</v>
          </cell>
          <cell r="D4974" t="str">
            <v>DUMP TRUCK</v>
          </cell>
        </row>
        <row r="4975">
          <cell r="D4975" t="str">
            <v>Kapasitas bak</v>
          </cell>
          <cell r="I4975" t="str">
            <v>V</v>
          </cell>
          <cell r="J4975">
            <v>4</v>
          </cell>
          <cell r="K4975" t="str">
            <v>M3</v>
          </cell>
        </row>
        <row r="4976">
          <cell r="D4976" t="str">
            <v>Faktor  efisiensi alat</v>
          </cell>
          <cell r="I4976" t="str">
            <v>Fa</v>
          </cell>
          <cell r="J4976">
            <v>0.8</v>
          </cell>
          <cell r="K4976" t="str">
            <v>-</v>
          </cell>
        </row>
        <row r="4977">
          <cell r="D4977" t="str">
            <v>Kecepatan rata-rata bermuatan</v>
          </cell>
          <cell r="I4977" t="str">
            <v>v1</v>
          </cell>
          <cell r="J4977">
            <v>45</v>
          </cell>
          <cell r="K4977" t="str">
            <v>KM/Jam</v>
          </cell>
        </row>
        <row r="4978">
          <cell r="D4978" t="str">
            <v>Kecepatan rata-rata kosong</v>
          </cell>
          <cell r="I4978" t="str">
            <v>v2</v>
          </cell>
          <cell r="J4978">
            <v>60</v>
          </cell>
          <cell r="K4978" t="str">
            <v>KM/Jam</v>
          </cell>
        </row>
        <row r="4979">
          <cell r="D4979" t="str">
            <v>Waktu  siklus</v>
          </cell>
          <cell r="I4979" t="str">
            <v>Ts2</v>
          </cell>
          <cell r="K4979" t="str">
            <v>menit</v>
          </cell>
        </row>
        <row r="4980">
          <cell r="D4980" t="str">
            <v>- Waktu tempuh isi</v>
          </cell>
          <cell r="F4980" t="str">
            <v>=   (L  :  v1)  x  60</v>
          </cell>
          <cell r="I4980" t="str">
            <v>T1</v>
          </cell>
          <cell r="J4980">
            <v>0.66666666666666674</v>
          </cell>
          <cell r="K4980" t="str">
            <v>menit</v>
          </cell>
        </row>
        <row r="4981">
          <cell r="D4981" t="str">
            <v>- Waktu tempuh kosong</v>
          </cell>
          <cell r="F4981" t="str">
            <v>=   (L  :  v2)  x  60</v>
          </cell>
          <cell r="I4981" t="str">
            <v>T2</v>
          </cell>
          <cell r="J4981">
            <v>0.5</v>
          </cell>
          <cell r="K4981" t="str">
            <v>menit</v>
          </cell>
        </row>
        <row r="4982">
          <cell r="D4982" t="str">
            <v>- Waktu muat</v>
          </cell>
          <cell r="F4982" t="str">
            <v>=   (V  :  Q1) x 60</v>
          </cell>
          <cell r="I4982" t="str">
            <v>T3</v>
          </cell>
          <cell r="J4982">
            <v>179.99999999999994</v>
          </cell>
          <cell r="K4982" t="str">
            <v>menit</v>
          </cell>
        </row>
        <row r="4983">
          <cell r="D4983" t="str">
            <v>- Dump, dan lain-lain</v>
          </cell>
          <cell r="I4983" t="str">
            <v>T4</v>
          </cell>
          <cell r="J4983">
            <v>2</v>
          </cell>
          <cell r="K4983" t="str">
            <v>menit</v>
          </cell>
        </row>
        <row r="4984">
          <cell r="I4984" t="str">
            <v>Ts2</v>
          </cell>
          <cell r="J4984">
            <v>183.1666666666666</v>
          </cell>
          <cell r="K4984" t="str">
            <v>menit</v>
          </cell>
        </row>
        <row r="4986">
          <cell r="D4986" t="str">
            <v>Kapasitas Produksi / Jam   =</v>
          </cell>
          <cell r="F4986" t="str">
            <v>V x Fa x 60</v>
          </cell>
          <cell r="I4986" t="str">
            <v>Q2</v>
          </cell>
          <cell r="J4986">
            <v>0.87352138307552352</v>
          </cell>
          <cell r="K4986" t="str">
            <v xml:space="preserve">M3/Jam </v>
          </cell>
        </row>
        <row r="4987">
          <cell r="F4987" t="str">
            <v xml:space="preserve">    Fk x Ts2</v>
          </cell>
          <cell r="I4987" t="str">
            <v>Q2</v>
          </cell>
          <cell r="J4987">
            <v>0.39079199739620485</v>
          </cell>
          <cell r="K4987" t="str">
            <v xml:space="preserve">M'/Jam </v>
          </cell>
        </row>
        <row r="4991">
          <cell r="B4991" t="str">
            <v>ITEM PEMBAYARAN NO.</v>
          </cell>
          <cell r="E4991" t="str">
            <v xml:space="preserve">:  7.7 (7) </v>
          </cell>
        </row>
        <row r="4992">
          <cell r="B4992" t="str">
            <v>JENIS PEKERJAAN</v>
          </cell>
          <cell r="E4992" t="str">
            <v>:  Penurunan Dinding Sumuran Silinder Dia. 350 cm</v>
          </cell>
        </row>
        <row r="4993">
          <cell r="B4993" t="str">
            <v>SATUAN PEMBAYARAN</v>
          </cell>
          <cell r="E4993" t="str">
            <v>:  M1</v>
          </cell>
        </row>
        <row r="4995">
          <cell r="B4995" t="str">
            <v>NO.</v>
          </cell>
          <cell r="D4995" t="str">
            <v>U R A I A N</v>
          </cell>
          <cell r="I4995" t="str">
            <v>KODE</v>
          </cell>
          <cell r="J4995" t="str">
            <v>KOEF.</v>
          </cell>
          <cell r="K4995" t="str">
            <v>SATUAN</v>
          </cell>
          <cell r="L4995" t="str">
            <v>KETERANGAN</v>
          </cell>
        </row>
        <row r="4997">
          <cell r="D4997" t="str">
            <v>Koefisien Alat / M'</v>
          </cell>
          <cell r="E4997" t="str">
            <v xml:space="preserve"> =  1  :  Q2</v>
          </cell>
          <cell r="J4997">
            <v>2.5589060335494769</v>
          </cell>
          <cell r="K4997" t="str">
            <v>Jam</v>
          </cell>
        </row>
        <row r="5000">
          <cell r="B5000" t="str">
            <v>2.d.</v>
          </cell>
          <cell r="D5000" t="str">
            <v>ALAT  BANTU</v>
          </cell>
        </row>
        <row r="5001">
          <cell r="D5001" t="str">
            <v>Diperlukan alat-alat bantu kecil</v>
          </cell>
          <cell r="L5001" t="str">
            <v>Lump Sump</v>
          </cell>
        </row>
        <row r="5002">
          <cell r="D5002" t="str">
            <v>- Sekop</v>
          </cell>
        </row>
        <row r="5003">
          <cell r="D5003" t="str">
            <v>- Keranjang, dan lain-lain</v>
          </cell>
        </row>
        <row r="5005">
          <cell r="B5005" t="str">
            <v xml:space="preserve">   3.</v>
          </cell>
          <cell r="D5005" t="str">
            <v>TENAGA</v>
          </cell>
        </row>
        <row r="5006">
          <cell r="D5006" t="str">
            <v>Produksi menentukan : EXCAVATOR</v>
          </cell>
          <cell r="I5006" t="str">
            <v>Q1</v>
          </cell>
          <cell r="J5006">
            <v>0.13858389602559598</v>
          </cell>
          <cell r="K5006" t="str">
            <v>M'/Jam</v>
          </cell>
        </row>
        <row r="5007">
          <cell r="D5007" t="str">
            <v>Produksi Galian / hari  =  Tk x Q1 x Vt</v>
          </cell>
          <cell r="I5007" t="str">
            <v>Qt</v>
          </cell>
          <cell r="J5007">
            <v>9.3333333333333357</v>
          </cell>
          <cell r="K5007" t="str">
            <v>M3</v>
          </cell>
        </row>
        <row r="5008">
          <cell r="D5008" t="str">
            <v>Kebutuhan tenaga untuk 20% galian :</v>
          </cell>
        </row>
        <row r="5009">
          <cell r="E5009" t="str">
            <v>- Pekerja</v>
          </cell>
          <cell r="I5009" t="str">
            <v>P</v>
          </cell>
          <cell r="J5009">
            <v>40</v>
          </cell>
          <cell r="K5009" t="str">
            <v>orang</v>
          </cell>
        </row>
        <row r="5010">
          <cell r="E5010" t="str">
            <v>-Tukang</v>
          </cell>
          <cell r="I5010" t="str">
            <v>T</v>
          </cell>
          <cell r="J5010">
            <v>4</v>
          </cell>
          <cell r="K5010" t="str">
            <v>orang</v>
          </cell>
        </row>
        <row r="5011">
          <cell r="E5011" t="str">
            <v>- Mandor</v>
          </cell>
          <cell r="I5011" t="str">
            <v>M</v>
          </cell>
          <cell r="J5011">
            <v>1</v>
          </cell>
          <cell r="K5011" t="str">
            <v>orang</v>
          </cell>
        </row>
        <row r="5013">
          <cell r="D5013" t="str">
            <v>Koefisien tenaga / M'   :</v>
          </cell>
        </row>
        <row r="5014">
          <cell r="E5014" t="str">
            <v>- Pekerja</v>
          </cell>
          <cell r="G5014" t="str">
            <v>= (Tk x P) : (30%Qt)</v>
          </cell>
          <cell r="J5014">
            <v>99.999999999999972</v>
          </cell>
          <cell r="K5014" t="str">
            <v>Jam</v>
          </cell>
        </row>
        <row r="5015">
          <cell r="E5015" t="str">
            <v xml:space="preserve">-Tukang </v>
          </cell>
          <cell r="G5015" t="str">
            <v>= (TkxT)  : (30%Qt)</v>
          </cell>
          <cell r="J5015">
            <v>9.9999999999999982</v>
          </cell>
        </row>
        <row r="5016">
          <cell r="E5016" t="str">
            <v>- Mandor</v>
          </cell>
          <cell r="G5016" t="str">
            <v>= (Tk x M) : (30%Qt)</v>
          </cell>
          <cell r="J5016">
            <v>2.4999999999999996</v>
          </cell>
          <cell r="K5016" t="str">
            <v>Jam</v>
          </cell>
        </row>
        <row r="5018">
          <cell r="B5018" t="str">
            <v>4.</v>
          </cell>
          <cell r="D5018" t="str">
            <v>HARGA DASAR SATUAN UPAH, BAHAN DAN ALAT</v>
          </cell>
        </row>
        <row r="5019">
          <cell r="D5019" t="str">
            <v>Lihat lampiran.</v>
          </cell>
        </row>
        <row r="5021">
          <cell r="B5021" t="str">
            <v>5.</v>
          </cell>
          <cell r="D5021" t="str">
            <v>ANALISA HARGA SATUAN PEKERJAAN</v>
          </cell>
        </row>
        <row r="5022">
          <cell r="D5022" t="str">
            <v>Lihat perhitungan dalam FORMULIR STANDAR UNTUK</v>
          </cell>
        </row>
        <row r="5023">
          <cell r="D5023" t="str">
            <v>PEREKEMAN ANALISA MASING-MASING HARGA</v>
          </cell>
        </row>
        <row r="5024">
          <cell r="D5024" t="str">
            <v>SATUAN.</v>
          </cell>
        </row>
        <row r="5025">
          <cell r="D5025" t="str">
            <v>Didapat Harga Satuan Pekerjaan :</v>
          </cell>
        </row>
        <row r="5027">
          <cell r="D5027" t="str">
            <v xml:space="preserve">Rp.  </v>
          </cell>
          <cell r="E5027">
            <v>3011350</v>
          </cell>
          <cell r="G5027" t="str">
            <v xml:space="preserve"> / M'</v>
          </cell>
        </row>
        <row r="5030">
          <cell r="B5030" t="str">
            <v>6.</v>
          </cell>
          <cell r="D5030" t="str">
            <v>WAKTU PELAKSANAAN YANG DIPERLUKAN</v>
          </cell>
        </row>
        <row r="5031">
          <cell r="D5031" t="str">
            <v>Masa Pelaksanaan :</v>
          </cell>
          <cell r="E5031" t="str">
            <v>. . . . . . . . . . . .</v>
          </cell>
          <cell r="F5031" t="str">
            <v>bulan</v>
          </cell>
        </row>
        <row r="5033">
          <cell r="B5033" t="str">
            <v>7.</v>
          </cell>
          <cell r="D5033" t="str">
            <v>VOLUME PEKERJAAN YANG DIPERLUKAN</v>
          </cell>
        </row>
        <row r="5034">
          <cell r="D5034" t="str">
            <v>Volume pekerjaan  :</v>
          </cell>
          <cell r="E5034">
            <v>0</v>
          </cell>
          <cell r="G5034" t="str">
            <v>M'</v>
          </cell>
        </row>
        <row r="5051">
          <cell r="B5051" t="str">
            <v xml:space="preserve"> URAIAN ANALISA HARGA SATUAN</v>
          </cell>
        </row>
        <row r="5052">
          <cell r="B5052" t="str">
            <v>ITEM PEMBAYARAN NO.</v>
          </cell>
          <cell r="E5052" t="str">
            <v>:  7.9</v>
          </cell>
        </row>
        <row r="5053">
          <cell r="B5053" t="str">
            <v>JENIS PEKERJAAN</v>
          </cell>
          <cell r="E5053" t="str">
            <v>:  PASANGAN BATU</v>
          </cell>
        </row>
        <row r="5054">
          <cell r="B5054" t="str">
            <v>SATUAN PEMBAYARAN</v>
          </cell>
          <cell r="E5054" t="str">
            <v>:  M3</v>
          </cell>
        </row>
        <row r="5056">
          <cell r="B5056" t="str">
            <v>NO.</v>
          </cell>
          <cell r="D5056" t="str">
            <v>U R A I A N</v>
          </cell>
          <cell r="I5056" t="str">
            <v>KODE</v>
          </cell>
          <cell r="J5056" t="str">
            <v>KOEF.</v>
          </cell>
          <cell r="K5056" t="str">
            <v>SATUAN</v>
          </cell>
          <cell r="L5056" t="str">
            <v>KETERANGAN</v>
          </cell>
        </row>
        <row r="5058">
          <cell r="B5058" t="str">
            <v>I.</v>
          </cell>
          <cell r="D5058" t="str">
            <v>ASUMSI</v>
          </cell>
        </row>
        <row r="5059">
          <cell r="B5059">
            <v>1</v>
          </cell>
          <cell r="D5059" t="str">
            <v>Menggunakan alat (cara mekanik)</v>
          </cell>
        </row>
        <row r="5060">
          <cell r="B5060">
            <v>2</v>
          </cell>
          <cell r="D5060" t="str">
            <v>Lokasi pekerjaan : sepanjang jalan</v>
          </cell>
        </row>
        <row r="5061">
          <cell r="B5061">
            <v>3</v>
          </cell>
          <cell r="D5061" t="str">
            <v>Bahan dasar (batu, pasir dan semen) diterima</v>
          </cell>
        </row>
        <row r="5062">
          <cell r="D5062" t="str">
            <v>seluruhnya di lokasi pekerjaan</v>
          </cell>
        </row>
        <row r="5063">
          <cell r="B5063">
            <v>4</v>
          </cell>
          <cell r="D5063" t="str">
            <v>Jarak rata-rata Base camp ke lokasi pekerjaan</v>
          </cell>
          <cell r="I5063" t="str">
            <v>L</v>
          </cell>
          <cell r="J5063">
            <v>45.71</v>
          </cell>
          <cell r="K5063" t="str">
            <v>KM</v>
          </cell>
        </row>
        <row r="5064">
          <cell r="B5064">
            <v>5</v>
          </cell>
          <cell r="D5064" t="str">
            <v>Jam kerja efektif per-hari</v>
          </cell>
          <cell r="I5064" t="str">
            <v>Tk</v>
          </cell>
          <cell r="J5064">
            <v>7</v>
          </cell>
          <cell r="K5064" t="str">
            <v>jam</v>
          </cell>
        </row>
        <row r="5065">
          <cell r="B5065">
            <v>6</v>
          </cell>
          <cell r="D5065" t="str">
            <v>Perbandingan Pasir &amp; Semen</v>
          </cell>
          <cell r="G5065" t="str">
            <v>: - Volume Semen</v>
          </cell>
          <cell r="I5065" t="str">
            <v>Sm</v>
          </cell>
          <cell r="J5065">
            <v>25</v>
          </cell>
          <cell r="K5065" t="str">
            <v>%</v>
          </cell>
          <cell r="L5065" t="str">
            <v xml:space="preserve"> Spec. 7.3.2.(2) b</v>
          </cell>
        </row>
        <row r="5066">
          <cell r="G5066" t="str">
            <v>: - Volume Pasir</v>
          </cell>
          <cell r="I5066" t="str">
            <v>Ps</v>
          </cell>
          <cell r="J5066">
            <v>75</v>
          </cell>
          <cell r="K5066" t="str">
            <v>%</v>
          </cell>
          <cell r="L5066" t="str">
            <v xml:space="preserve"> Spec. 7.3.2.(2) b</v>
          </cell>
        </row>
        <row r="5067">
          <cell r="B5067">
            <v>7</v>
          </cell>
          <cell r="D5067" t="str">
            <v>Perbandingan Batu &amp; Mortar  :</v>
          </cell>
        </row>
        <row r="5068">
          <cell r="D5068" t="str">
            <v>- Batu</v>
          </cell>
          <cell r="I5068" t="str">
            <v>Bt</v>
          </cell>
          <cell r="J5068">
            <v>65</v>
          </cell>
          <cell r="K5068" t="str">
            <v>%</v>
          </cell>
        </row>
        <row r="5069">
          <cell r="D5069" t="str">
            <v>- Mortar (campuran semen &amp; pasir)</v>
          </cell>
          <cell r="I5069" t="str">
            <v>Mr</v>
          </cell>
          <cell r="J5069">
            <v>35</v>
          </cell>
          <cell r="K5069" t="str">
            <v>%</v>
          </cell>
        </row>
        <row r="5070">
          <cell r="B5070">
            <v>8</v>
          </cell>
          <cell r="D5070" t="str">
            <v>Berat Jenis Bahan  :</v>
          </cell>
        </row>
        <row r="5071">
          <cell r="D5071" t="str">
            <v>- Pasangan Batu Dengan Mortar</v>
          </cell>
          <cell r="I5071" t="str">
            <v>D1</v>
          </cell>
          <cell r="J5071">
            <v>2.4</v>
          </cell>
          <cell r="K5071" t="str">
            <v>ton/M3</v>
          </cell>
        </row>
        <row r="5072">
          <cell r="D5072" t="str">
            <v>- Batu</v>
          </cell>
          <cell r="I5072" t="str">
            <v>D2</v>
          </cell>
          <cell r="J5072">
            <v>1.5999999999999999</v>
          </cell>
          <cell r="K5072" t="str">
            <v>ton/M3</v>
          </cell>
        </row>
        <row r="5073">
          <cell r="D5073" t="str">
            <v>- Adukan (mortar)</v>
          </cell>
          <cell r="I5073" t="str">
            <v>D3</v>
          </cell>
          <cell r="J5073">
            <v>1.8</v>
          </cell>
          <cell r="K5073" t="str">
            <v>ton/M3</v>
          </cell>
        </row>
        <row r="5074">
          <cell r="D5074" t="str">
            <v>- Pasir</v>
          </cell>
          <cell r="I5074" t="str">
            <v>D4</v>
          </cell>
          <cell r="J5074">
            <v>1.6</v>
          </cell>
          <cell r="K5074" t="str">
            <v>ton/M3</v>
          </cell>
        </row>
        <row r="5075">
          <cell r="D5075" t="str">
            <v>- Semen Portland</v>
          </cell>
          <cell r="I5075" t="str">
            <v>D5</v>
          </cell>
          <cell r="J5075">
            <v>1.25</v>
          </cell>
          <cell r="K5075" t="str">
            <v>ton/M3</v>
          </cell>
        </row>
        <row r="5077">
          <cell r="B5077" t="str">
            <v>II.</v>
          </cell>
          <cell r="D5077" t="str">
            <v>METHODE PELAKSANAAN</v>
          </cell>
        </row>
        <row r="5078">
          <cell r="B5078">
            <v>1</v>
          </cell>
          <cell r="D5078" t="str">
            <v>Semen, pasir dan air dicampur dan diaduk menjadi</v>
          </cell>
        </row>
        <row r="5079">
          <cell r="D5079" t="str">
            <v>mortar dengan menggunakan Concrete Mixer</v>
          </cell>
        </row>
        <row r="5080">
          <cell r="B5080">
            <v>2</v>
          </cell>
          <cell r="D5080" t="str">
            <v>Batu dibersihkan dan dibasahi seluruh permukaannya</v>
          </cell>
        </row>
        <row r="5081">
          <cell r="D5081" t="str">
            <v>sebelum dipasang</v>
          </cell>
        </row>
        <row r="5082">
          <cell r="B5082">
            <v>3</v>
          </cell>
          <cell r="D5082" t="str">
            <v>Penyelesaian dan perapihan setelah pemasangan</v>
          </cell>
        </row>
        <row r="5084">
          <cell r="B5084" t="str">
            <v>III.</v>
          </cell>
          <cell r="D5084" t="str">
            <v>PEMAKAIAN BAHAN, ALAT DAN TENAGA</v>
          </cell>
        </row>
        <row r="5086">
          <cell r="B5086" t="str">
            <v xml:space="preserve">   1.</v>
          </cell>
          <cell r="D5086" t="str">
            <v>BAHAN</v>
          </cell>
        </row>
        <row r="5087">
          <cell r="B5087" t="str">
            <v>1.a.</v>
          </cell>
          <cell r="D5087" t="str">
            <v>Batu Kali/Gunung</v>
          </cell>
          <cell r="F5087" t="str">
            <v>{(Bt x D1 x 1 M3) : D2} x 1.20</v>
          </cell>
          <cell r="J5087">
            <v>1.17</v>
          </cell>
          <cell r="K5087" t="str">
            <v>M3</v>
          </cell>
          <cell r="L5087" t="str">
            <v xml:space="preserve"> Lepas</v>
          </cell>
        </row>
        <row r="5088">
          <cell r="B5088" t="str">
            <v>1.b.</v>
          </cell>
          <cell r="D5088" t="str">
            <v>Semen</v>
          </cell>
          <cell r="F5088" t="str">
            <v>Sm x {(Mr x D1 x 1 M3} : D3} x 1.05</v>
          </cell>
          <cell r="J5088">
            <v>0.1225</v>
          </cell>
          <cell r="K5088" t="str">
            <v>M3</v>
          </cell>
        </row>
        <row r="5089">
          <cell r="F5089" t="str">
            <v>x {D5 x (1000)}</v>
          </cell>
          <cell r="J5089">
            <v>153</v>
          </cell>
          <cell r="K5089" t="str">
            <v>Kg</v>
          </cell>
        </row>
        <row r="5090">
          <cell r="B5090" t="str">
            <v>1.c.</v>
          </cell>
          <cell r="D5090" t="str">
            <v>Pasir Pasang</v>
          </cell>
          <cell r="F5090" t="str">
            <v>Ps x {(Mr x D1 x 1 M3) : D4} x 1.05</v>
          </cell>
          <cell r="J5090">
            <v>0.41339999999999999</v>
          </cell>
          <cell r="K5090" t="str">
            <v>M3</v>
          </cell>
        </row>
        <row r="5092">
          <cell r="B5092" t="str">
            <v>2.</v>
          </cell>
          <cell r="D5092" t="str">
            <v>ALAT</v>
          </cell>
        </row>
        <row r="5093">
          <cell r="B5093" t="str">
            <v>2.a</v>
          </cell>
          <cell r="D5093" t="str">
            <v>ALAT BANTU</v>
          </cell>
        </row>
        <row r="5094">
          <cell r="D5094" t="str">
            <v>Diperlukan  :</v>
          </cell>
        </row>
        <row r="5095">
          <cell r="D5095" t="str">
            <v>- Sekop</v>
          </cell>
          <cell r="F5095" t="str">
            <v>=  2  buah</v>
          </cell>
        </row>
        <row r="5096">
          <cell r="D5096" t="str">
            <v>- Pacul</v>
          </cell>
          <cell r="F5096" t="str">
            <v>=  2  buah</v>
          </cell>
        </row>
        <row r="5097">
          <cell r="D5097" t="str">
            <v>- Sendok Semen</v>
          </cell>
          <cell r="F5097" t="str">
            <v>=  2  buah</v>
          </cell>
        </row>
        <row r="5098">
          <cell r="D5098" t="str">
            <v>- Ember Cor</v>
          </cell>
          <cell r="F5098" t="str">
            <v>=  4  buah</v>
          </cell>
        </row>
        <row r="5099">
          <cell r="D5099" t="str">
            <v>- Gerobak Dorong</v>
          </cell>
          <cell r="F5099" t="str">
            <v>=  1  buah</v>
          </cell>
        </row>
        <row r="5101">
          <cell r="B5101" t="str">
            <v>3.</v>
          </cell>
          <cell r="D5101" t="str">
            <v>TENAGA</v>
          </cell>
        </row>
        <row r="5102">
          <cell r="D5102" t="str">
            <v>Produksi Pasangan Batu (Manual) dalam 1 hari</v>
          </cell>
          <cell r="I5102" t="str">
            <v>Qt</v>
          </cell>
          <cell r="J5102">
            <v>5</v>
          </cell>
          <cell r="K5102" t="str">
            <v>M3</v>
          </cell>
        </row>
        <row r="5104">
          <cell r="D5104" t="str">
            <v>Kebutuhan tenaga :</v>
          </cell>
          <cell r="E5104" t="str">
            <v>-</v>
          </cell>
          <cell r="F5104" t="str">
            <v>Mandor</v>
          </cell>
          <cell r="I5104" t="str">
            <v>M</v>
          </cell>
          <cell r="J5104">
            <v>1</v>
          </cell>
          <cell r="K5104" t="str">
            <v>orang</v>
          </cell>
        </row>
        <row r="5105">
          <cell r="E5105" t="str">
            <v>-</v>
          </cell>
          <cell r="F5105" t="str">
            <v>Tukang</v>
          </cell>
          <cell r="I5105" t="str">
            <v>Tb</v>
          </cell>
          <cell r="J5105">
            <v>2</v>
          </cell>
          <cell r="K5105" t="str">
            <v>orang</v>
          </cell>
        </row>
        <row r="5106">
          <cell r="E5106" t="str">
            <v>-</v>
          </cell>
          <cell r="F5106" t="str">
            <v>Pekerja</v>
          </cell>
          <cell r="I5106" t="str">
            <v>P</v>
          </cell>
          <cell r="J5106">
            <v>8</v>
          </cell>
          <cell r="K5106" t="str">
            <v>orang</v>
          </cell>
        </row>
        <row r="5108">
          <cell r="D5108" t="str">
            <v>Koefisien Tenaga / M3   :</v>
          </cell>
        </row>
        <row r="5109">
          <cell r="E5109" t="str">
            <v>-</v>
          </cell>
          <cell r="F5109" t="str">
            <v>Mandor</v>
          </cell>
          <cell r="G5109" t="str">
            <v>= (Tk x M) : Qt</v>
          </cell>
          <cell r="J5109">
            <v>1.4</v>
          </cell>
          <cell r="K5109" t="str">
            <v>jam</v>
          </cell>
        </row>
        <row r="5110">
          <cell r="E5110" t="str">
            <v>-</v>
          </cell>
          <cell r="F5110" t="str">
            <v>Tukang</v>
          </cell>
          <cell r="G5110" t="str">
            <v>= (Tk x Tb) : Qt</v>
          </cell>
          <cell r="J5110">
            <v>2.8</v>
          </cell>
          <cell r="K5110" t="str">
            <v>jam</v>
          </cell>
        </row>
        <row r="5111">
          <cell r="E5111" t="str">
            <v>-</v>
          </cell>
          <cell r="F5111" t="str">
            <v>Pekerja</v>
          </cell>
          <cell r="G5111" t="str">
            <v>= (Tk x P) : Qt</v>
          </cell>
          <cell r="J5111">
            <v>11.2</v>
          </cell>
          <cell r="K5111" t="str">
            <v>jam</v>
          </cell>
        </row>
        <row r="5113">
          <cell r="B5113" t="str">
            <v>4.</v>
          </cell>
          <cell r="D5113" t="str">
            <v>HARGA DASAR SATUAN UPAH, BAHAN DAN ALAT</v>
          </cell>
        </row>
        <row r="5114">
          <cell r="D5114" t="str">
            <v>Lihat lampiran.</v>
          </cell>
        </row>
        <row r="5117">
          <cell r="B5117" t="str">
            <v xml:space="preserve"> URAIAN ANALISA HARGA SATUAN</v>
          </cell>
        </row>
        <row r="5118">
          <cell r="B5118" t="str">
            <v>ITEM PEMBAYARAN NO.</v>
          </cell>
          <cell r="E5118" t="str">
            <v>:  7.10 (2)</v>
          </cell>
        </row>
        <row r="5119">
          <cell r="B5119" t="str">
            <v>JENIS PEKERJAAN</v>
          </cell>
          <cell r="E5119" t="str">
            <v>:  Pasangan Batu Kosong</v>
          </cell>
        </row>
        <row r="5120">
          <cell r="B5120" t="str">
            <v>SATUAN PEMBAYARAN</v>
          </cell>
          <cell r="E5120" t="str">
            <v>:  M3</v>
          </cell>
        </row>
        <row r="5122">
          <cell r="B5122" t="str">
            <v>NO.</v>
          </cell>
          <cell r="D5122" t="str">
            <v>U R A I A N</v>
          </cell>
          <cell r="I5122" t="str">
            <v>KODE</v>
          </cell>
          <cell r="J5122" t="str">
            <v>KOEF.</v>
          </cell>
          <cell r="K5122" t="str">
            <v>SATUAN</v>
          </cell>
          <cell r="L5122" t="str">
            <v>KETERANGAN</v>
          </cell>
        </row>
        <row r="5124">
          <cell r="B5124" t="str">
            <v>I.</v>
          </cell>
          <cell r="D5124" t="str">
            <v>ASUMSI</v>
          </cell>
        </row>
        <row r="5125">
          <cell r="B5125">
            <v>1</v>
          </cell>
          <cell r="D5125" t="str">
            <v>Menggunakan cara manual</v>
          </cell>
        </row>
        <row r="5126">
          <cell r="B5126">
            <v>2</v>
          </cell>
          <cell r="D5126" t="str">
            <v>Lokasi pekerjaan : sepanjang jalan</v>
          </cell>
        </row>
        <row r="5127">
          <cell r="B5127">
            <v>3</v>
          </cell>
          <cell r="D5127" t="str">
            <v>Bahan dasar (batu dan pasir) diterima seluruhnya</v>
          </cell>
        </row>
        <row r="5128">
          <cell r="D5128" t="str">
            <v>di lokasi pekerjaan</v>
          </cell>
        </row>
        <row r="5129">
          <cell r="B5129">
            <v>4</v>
          </cell>
          <cell r="D5129" t="str">
            <v>Jarak rata-rata Base camp ke lokasi pekerjaan</v>
          </cell>
          <cell r="I5129" t="str">
            <v>L</v>
          </cell>
          <cell r="J5129">
            <v>45.71</v>
          </cell>
          <cell r="K5129" t="str">
            <v>KM</v>
          </cell>
        </row>
        <row r="5130">
          <cell r="B5130">
            <v>5</v>
          </cell>
          <cell r="D5130" t="str">
            <v>Jam kerja efektif per-hari</v>
          </cell>
          <cell r="I5130" t="str">
            <v>Tk</v>
          </cell>
          <cell r="J5130">
            <v>7</v>
          </cell>
          <cell r="K5130" t="str">
            <v>jam</v>
          </cell>
        </row>
        <row r="5131">
          <cell r="B5131">
            <v>6</v>
          </cell>
          <cell r="D5131" t="str">
            <v>Faktor kehilangan material</v>
          </cell>
          <cell r="I5131" t="str">
            <v>Fh</v>
          </cell>
          <cell r="J5131">
            <v>1.1000000000000001</v>
          </cell>
          <cell r="K5131" t="str">
            <v>-</v>
          </cell>
        </row>
        <row r="5133">
          <cell r="B5133" t="str">
            <v>II.</v>
          </cell>
          <cell r="D5133" t="str">
            <v>URUTAN KERJA</v>
          </cell>
        </row>
        <row r="5134">
          <cell r="B5134">
            <v>1</v>
          </cell>
          <cell r="D5134" t="str">
            <v>Batu disusun sedemikian rupa sehingga kokoh dan</v>
          </cell>
        </row>
        <row r="5135">
          <cell r="D5135" t="str">
            <v>saling mengunci satu sama lain</v>
          </cell>
        </row>
        <row r="5137">
          <cell r="B5137" t="str">
            <v>III.</v>
          </cell>
          <cell r="D5137" t="str">
            <v>PEMAKAIAN BAHAN, ALAT DAN TENAGA</v>
          </cell>
        </row>
        <row r="5139">
          <cell r="B5139" t="str">
            <v xml:space="preserve">   1.</v>
          </cell>
          <cell r="D5139" t="str">
            <v>BAHAN</v>
          </cell>
        </row>
        <row r="5140">
          <cell r="B5140" t="str">
            <v>1.a.</v>
          </cell>
          <cell r="D5140" t="str">
            <v>Batu Belah</v>
          </cell>
          <cell r="J5140">
            <v>1.1000000000000001</v>
          </cell>
          <cell r="K5140" t="str">
            <v>M3</v>
          </cell>
        </row>
        <row r="5142">
          <cell r="B5142" t="str">
            <v>2.</v>
          </cell>
          <cell r="D5142" t="str">
            <v>ALAT</v>
          </cell>
        </row>
        <row r="5143">
          <cell r="B5143" t="str">
            <v>2.a.</v>
          </cell>
          <cell r="D5143" t="str">
            <v>ALAT BANTU</v>
          </cell>
        </row>
        <row r="5144">
          <cell r="D5144" t="str">
            <v>Diperlukan  :</v>
          </cell>
        </row>
        <row r="5145">
          <cell r="D5145" t="str">
            <v>- Gerobak Dorong</v>
          </cell>
          <cell r="E5145" t="str">
            <v>=  4  buah</v>
          </cell>
        </row>
        <row r="5146">
          <cell r="D5146" t="str">
            <v>- Palu Batu</v>
          </cell>
          <cell r="E5146" t="str">
            <v>=  2  buah</v>
          </cell>
        </row>
        <row r="5148">
          <cell r="B5148" t="str">
            <v>3.</v>
          </cell>
          <cell r="D5148" t="str">
            <v>TENAGA</v>
          </cell>
        </row>
        <row r="5149">
          <cell r="D5149" t="str">
            <v>Produksi pasangan batu kosong dalam 1 hari</v>
          </cell>
          <cell r="I5149" t="str">
            <v>Qt</v>
          </cell>
          <cell r="J5149">
            <v>7</v>
          </cell>
          <cell r="K5149" t="str">
            <v>M3</v>
          </cell>
        </row>
        <row r="5150">
          <cell r="D5150" t="str">
            <v>Kebutuhan tenaga :</v>
          </cell>
          <cell r="E5150" t="str">
            <v>- Mandor</v>
          </cell>
          <cell r="I5150" t="str">
            <v>M</v>
          </cell>
          <cell r="J5150">
            <v>1</v>
          </cell>
          <cell r="K5150" t="str">
            <v>orang</v>
          </cell>
        </row>
        <row r="5151">
          <cell r="E5151" t="str">
            <v>- Tukang</v>
          </cell>
          <cell r="I5151" t="str">
            <v>Tb</v>
          </cell>
          <cell r="J5151">
            <v>2</v>
          </cell>
          <cell r="K5151" t="str">
            <v>orang</v>
          </cell>
        </row>
        <row r="5152">
          <cell r="E5152" t="str">
            <v>- Pekerja</v>
          </cell>
          <cell r="I5152" t="str">
            <v>P</v>
          </cell>
          <cell r="J5152">
            <v>6</v>
          </cell>
          <cell r="K5152" t="str">
            <v>orang</v>
          </cell>
        </row>
        <row r="5153">
          <cell r="D5153" t="str">
            <v>Koefisien Tenaga / M3   :</v>
          </cell>
        </row>
        <row r="5154">
          <cell r="E5154" t="str">
            <v>-  Mandor</v>
          </cell>
          <cell r="F5154" t="str">
            <v>= (Tk x M) : Qt</v>
          </cell>
          <cell r="J5154">
            <v>1</v>
          </cell>
          <cell r="K5154" t="str">
            <v>jam</v>
          </cell>
        </row>
        <row r="5155">
          <cell r="E5155" t="str">
            <v>-  Tukang</v>
          </cell>
          <cell r="F5155" t="str">
            <v>= (Tk x Tb) : Qt</v>
          </cell>
          <cell r="J5155">
            <v>2</v>
          </cell>
          <cell r="K5155" t="str">
            <v>jam</v>
          </cell>
        </row>
        <row r="5156">
          <cell r="E5156" t="str">
            <v>-  Pekerja</v>
          </cell>
          <cell r="F5156" t="str">
            <v>= (Tk x P) : Qt</v>
          </cell>
          <cell r="J5156">
            <v>6</v>
          </cell>
          <cell r="K5156" t="str">
            <v>jam</v>
          </cell>
        </row>
        <row r="5158">
          <cell r="B5158" t="str">
            <v>4.</v>
          </cell>
          <cell r="D5158" t="str">
            <v>HARGA DASAR SATUAN UPAH, BAHAN DAN ALAT</v>
          </cell>
        </row>
        <row r="5159">
          <cell r="D5159" t="str">
            <v>Lihat lampiran.</v>
          </cell>
        </row>
        <row r="5172">
          <cell r="B5172" t="str">
            <v xml:space="preserve"> URAIAN ANALISA HARGA SATUAN</v>
          </cell>
        </row>
        <row r="5173">
          <cell r="B5173" t="str">
            <v>ITEM PEMBAYARAN NO.</v>
          </cell>
          <cell r="E5173" t="str">
            <v>:  7.10 (3)</v>
          </cell>
        </row>
        <row r="5174">
          <cell r="B5174" t="str">
            <v>JENIS PEKERJAAN</v>
          </cell>
          <cell r="E5174" t="str">
            <v>:  BRONJONG (GABIONS)</v>
          </cell>
        </row>
        <row r="5175">
          <cell r="B5175" t="str">
            <v>SATUAN PEMBAYARAN</v>
          </cell>
          <cell r="E5175" t="str">
            <v>:  M3</v>
          </cell>
        </row>
        <row r="5177">
          <cell r="B5177" t="str">
            <v>NO.</v>
          </cell>
          <cell r="D5177" t="str">
            <v>U R A I A N</v>
          </cell>
          <cell r="I5177" t="str">
            <v>KODE</v>
          </cell>
          <cell r="J5177" t="str">
            <v>KOEF.</v>
          </cell>
          <cell r="K5177" t="str">
            <v>SATUAN</v>
          </cell>
          <cell r="L5177" t="str">
            <v>KETERANGAN</v>
          </cell>
        </row>
        <row r="5179">
          <cell r="B5179" t="str">
            <v>I.</v>
          </cell>
          <cell r="D5179" t="str">
            <v>ASUMSI</v>
          </cell>
        </row>
        <row r="5180">
          <cell r="B5180">
            <v>1</v>
          </cell>
          <cell r="D5180" t="str">
            <v>Pekerjaan dilakukan secara manual</v>
          </cell>
        </row>
        <row r="5181">
          <cell r="B5181">
            <v>2</v>
          </cell>
          <cell r="D5181" t="str">
            <v>Lokasi pekerjaan : sepanjang jalan</v>
          </cell>
        </row>
        <row r="5182">
          <cell r="B5182">
            <v>3</v>
          </cell>
          <cell r="D5182" t="str">
            <v>Bahan dasar (besi, anyaman kawat dan batu) diterima</v>
          </cell>
        </row>
        <row r="5183">
          <cell r="D5183" t="str">
            <v>seluruhnya di lokasi pekerjaan</v>
          </cell>
        </row>
        <row r="5184">
          <cell r="B5184">
            <v>4</v>
          </cell>
          <cell r="D5184" t="str">
            <v>Jarak rata-rata Base camp ke lokasi pekerjaan</v>
          </cell>
          <cell r="I5184" t="str">
            <v>L</v>
          </cell>
          <cell r="J5184">
            <v>45.71</v>
          </cell>
          <cell r="K5184" t="str">
            <v>KM</v>
          </cell>
        </row>
        <row r="5185">
          <cell r="B5185">
            <v>5</v>
          </cell>
          <cell r="D5185" t="str">
            <v>Jam kerja efektif per-hari</v>
          </cell>
          <cell r="I5185" t="str">
            <v>Tk</v>
          </cell>
          <cell r="J5185">
            <v>7</v>
          </cell>
          <cell r="K5185" t="str">
            <v>jam</v>
          </cell>
        </row>
        <row r="5186">
          <cell r="B5186">
            <v>6</v>
          </cell>
          <cell r="D5186" t="str">
            <v>Faktor Kehilangan Material</v>
          </cell>
          <cell r="I5186" t="str">
            <v>Fh</v>
          </cell>
          <cell r="J5186">
            <v>1.1000000000000001</v>
          </cell>
          <cell r="K5186" t="str">
            <v>-</v>
          </cell>
        </row>
        <row r="5188">
          <cell r="B5188" t="str">
            <v>II.</v>
          </cell>
          <cell r="D5188" t="str">
            <v>METHODE PELAKSANAAN</v>
          </cell>
        </row>
        <row r="5189">
          <cell r="B5189">
            <v>1</v>
          </cell>
          <cell r="D5189" t="str">
            <v>Keranjang kawat bronjong direntangkan dan dibentuk</v>
          </cell>
        </row>
        <row r="5190">
          <cell r="D5190" t="str">
            <v>sesuai dengan konstruksi yang diinginkan</v>
          </cell>
        </row>
        <row r="5191">
          <cell r="B5191">
            <v>2</v>
          </cell>
          <cell r="D5191" t="str">
            <v>Batu ditempatkan satu demi satu sehingga rongga</v>
          </cell>
        </row>
        <row r="5192">
          <cell r="D5192" t="str">
            <v>sesedikit mungkin</v>
          </cell>
        </row>
        <row r="5193">
          <cell r="B5193">
            <v>3</v>
          </cell>
          <cell r="D5193" t="str">
            <v>Anyaman kawat ditutup dan diikat</v>
          </cell>
        </row>
        <row r="5195">
          <cell r="B5195" t="str">
            <v>III.</v>
          </cell>
          <cell r="D5195" t="str">
            <v>PEMAKAIAN BAHAN, ALAT DAN TENAGA</v>
          </cell>
        </row>
        <row r="5197">
          <cell r="B5197" t="str">
            <v xml:space="preserve">   1.</v>
          </cell>
          <cell r="D5197" t="str">
            <v>BAHAN</v>
          </cell>
        </row>
        <row r="5198">
          <cell r="B5198" t="str">
            <v>1.a.</v>
          </cell>
          <cell r="D5198" t="str">
            <v>Bronjong Pabrikan</v>
          </cell>
          <cell r="J5198">
            <v>1</v>
          </cell>
          <cell r="K5198" t="str">
            <v>M3</v>
          </cell>
        </row>
        <row r="5199">
          <cell r="B5199" t="str">
            <v>1.b.</v>
          </cell>
          <cell r="D5199" t="str">
            <v>Batu</v>
          </cell>
          <cell r="J5199">
            <v>1.1000000000000001</v>
          </cell>
          <cell r="K5199" t="str">
            <v>M3</v>
          </cell>
        </row>
        <row r="5201">
          <cell r="B5201" t="str">
            <v>2.</v>
          </cell>
          <cell r="D5201" t="str">
            <v>ALAT</v>
          </cell>
        </row>
        <row r="5202">
          <cell r="B5202" t="str">
            <v>2.a.</v>
          </cell>
          <cell r="D5202" t="str">
            <v>ALAT BANTU</v>
          </cell>
        </row>
        <row r="5203">
          <cell r="D5203" t="str">
            <v>Diperlukan  :</v>
          </cell>
        </row>
        <row r="5204">
          <cell r="D5204" t="str">
            <v>- Tang</v>
          </cell>
          <cell r="G5204" t="str">
            <v>=  2  buah</v>
          </cell>
        </row>
        <row r="5205">
          <cell r="D5205" t="str">
            <v>- Pemotong kawat</v>
          </cell>
          <cell r="G5205" t="str">
            <v>=  2  buah</v>
          </cell>
        </row>
        <row r="5206">
          <cell r="D5206" t="str">
            <v>- Palu pemecah batu</v>
          </cell>
          <cell r="G5206" t="str">
            <v>=  2  buah</v>
          </cell>
        </row>
        <row r="5208">
          <cell r="B5208" t="str">
            <v>3.</v>
          </cell>
          <cell r="D5208" t="str">
            <v>TENAGA</v>
          </cell>
        </row>
        <row r="5209">
          <cell r="D5209" t="str">
            <v>Produksi pekerjaan per hari</v>
          </cell>
          <cell r="I5209" t="str">
            <v>Qt</v>
          </cell>
          <cell r="J5209">
            <v>8</v>
          </cell>
          <cell r="K5209" t="str">
            <v>M3</v>
          </cell>
        </row>
        <row r="5210">
          <cell r="D5210" t="str">
            <v>dibutuhkan tenaga :</v>
          </cell>
          <cell r="E5210" t="str">
            <v>-</v>
          </cell>
          <cell r="F5210" t="str">
            <v>Mandor</v>
          </cell>
          <cell r="I5210" t="str">
            <v>M</v>
          </cell>
          <cell r="J5210">
            <v>1</v>
          </cell>
          <cell r="K5210" t="str">
            <v>orang</v>
          </cell>
        </row>
        <row r="5211">
          <cell r="E5211" t="str">
            <v>-</v>
          </cell>
          <cell r="F5211" t="str">
            <v>Tukang</v>
          </cell>
          <cell r="I5211" t="str">
            <v>Tb</v>
          </cell>
          <cell r="J5211">
            <v>2</v>
          </cell>
          <cell r="K5211" t="str">
            <v>orang</v>
          </cell>
        </row>
        <row r="5212">
          <cell r="E5212" t="str">
            <v>-</v>
          </cell>
          <cell r="F5212" t="str">
            <v>Pekerja</v>
          </cell>
          <cell r="I5212" t="str">
            <v>P</v>
          </cell>
          <cell r="J5212">
            <v>4</v>
          </cell>
          <cell r="K5212" t="str">
            <v>orang</v>
          </cell>
        </row>
        <row r="5214">
          <cell r="D5214" t="str">
            <v>Koefisien Tenaga / Kg  :</v>
          </cell>
        </row>
        <row r="5215">
          <cell r="E5215" t="str">
            <v>-</v>
          </cell>
          <cell r="F5215" t="str">
            <v>Mandor</v>
          </cell>
          <cell r="G5215" t="str">
            <v>=  ( M x Tk ) : Qt</v>
          </cell>
          <cell r="J5215">
            <v>0.875</v>
          </cell>
          <cell r="K5215" t="str">
            <v>jam</v>
          </cell>
        </row>
        <row r="5216">
          <cell r="E5216" t="str">
            <v>-</v>
          </cell>
          <cell r="F5216" t="str">
            <v>Tukang</v>
          </cell>
          <cell r="G5216" t="str">
            <v>=  ( Tb x Tk ) : Qt</v>
          </cell>
          <cell r="J5216">
            <v>1.75</v>
          </cell>
          <cell r="K5216" t="str">
            <v>jam</v>
          </cell>
        </row>
        <row r="5217">
          <cell r="E5217" t="str">
            <v>-</v>
          </cell>
          <cell r="F5217" t="str">
            <v>Pekerja</v>
          </cell>
          <cell r="G5217" t="str">
            <v>=  ( P x Tk ) : Qt</v>
          </cell>
          <cell r="J5217">
            <v>3.5</v>
          </cell>
          <cell r="K5217" t="str">
            <v>jam</v>
          </cell>
        </row>
        <row r="5219">
          <cell r="B5219" t="str">
            <v>4.</v>
          </cell>
          <cell r="D5219" t="str">
            <v>HARGA DASAR SATUAN UPAH, BAHAN DAN ALAT</v>
          </cell>
        </row>
        <row r="5220">
          <cell r="D5220" t="str">
            <v>Lihat lampiran.</v>
          </cell>
        </row>
        <row r="5230">
          <cell r="B5230" t="str">
            <v xml:space="preserve"> URAIAN ANALISA HARGA SATUAN</v>
          </cell>
        </row>
        <row r="5231">
          <cell r="B5231" t="str">
            <v>ITEM PEMBAYARAN NO.</v>
          </cell>
          <cell r="E5231" t="str">
            <v>:  7.11 (6)</v>
          </cell>
        </row>
        <row r="5232">
          <cell r="B5232" t="str">
            <v>JENIS PEKERJAAN</v>
          </cell>
          <cell r="E5232" t="str">
            <v>:  EXPANSION JOINT TIPE BAJA BERSUDUT</v>
          </cell>
        </row>
        <row r="5233">
          <cell r="B5233" t="str">
            <v>SATUAN PEMBAYARAN</v>
          </cell>
          <cell r="E5233" t="str">
            <v>:  BUAH</v>
          </cell>
        </row>
        <row r="5235">
          <cell r="B5235" t="str">
            <v>NO.</v>
          </cell>
          <cell r="D5235" t="str">
            <v>U R A I A N</v>
          </cell>
          <cell r="I5235" t="str">
            <v>KODE</v>
          </cell>
          <cell r="J5235" t="str">
            <v>KOEF.</v>
          </cell>
          <cell r="K5235" t="str">
            <v>SATUAN</v>
          </cell>
          <cell r="L5235" t="str">
            <v>KETERANGAN</v>
          </cell>
        </row>
        <row r="5237">
          <cell r="B5237" t="str">
            <v>I.</v>
          </cell>
          <cell r="D5237" t="str">
            <v>ASUMSI</v>
          </cell>
        </row>
        <row r="5238">
          <cell r="B5238">
            <v>1</v>
          </cell>
          <cell r="D5238" t="str">
            <v>Pekerjaan dilakukan secara manual</v>
          </cell>
        </row>
        <row r="5239">
          <cell r="B5239">
            <v>2</v>
          </cell>
          <cell r="D5239" t="str">
            <v>Lokasi pekerjaan : pada jembatan</v>
          </cell>
        </row>
        <row r="5240">
          <cell r="B5240">
            <v>3</v>
          </cell>
          <cell r="D5240" t="str">
            <v>Bahan dasar (besi siku) diterima seluruhnya di lokasi pekerjaan</v>
          </cell>
        </row>
        <row r="5241">
          <cell r="B5241">
            <v>4</v>
          </cell>
          <cell r="D5241" t="str">
            <v>Jarak rata-rata Base camp ke lokasi pekerjaan</v>
          </cell>
          <cell r="I5241" t="str">
            <v>L</v>
          </cell>
          <cell r="J5241">
            <v>45.71</v>
          </cell>
          <cell r="K5241" t="str">
            <v>KM</v>
          </cell>
        </row>
        <row r="5242">
          <cell r="B5242">
            <v>5</v>
          </cell>
          <cell r="D5242" t="str">
            <v>Jam kerja efektif per-hari</v>
          </cell>
          <cell r="I5242" t="str">
            <v>Tk</v>
          </cell>
          <cell r="J5242">
            <v>7</v>
          </cell>
          <cell r="K5242" t="str">
            <v>jam</v>
          </cell>
        </row>
        <row r="5243">
          <cell r="B5243">
            <v>6</v>
          </cell>
          <cell r="D5243" t="str">
            <v>Faktor Kehilangan Material</v>
          </cell>
          <cell r="I5243" t="str">
            <v>Fh</v>
          </cell>
          <cell r="J5243">
            <v>1</v>
          </cell>
          <cell r="K5243" t="str">
            <v>-</v>
          </cell>
        </row>
        <row r="5245">
          <cell r="B5245" t="str">
            <v>II.</v>
          </cell>
          <cell r="D5245" t="str">
            <v>METHODE PELAKSANAAN</v>
          </cell>
        </row>
        <row r="5246">
          <cell r="B5246">
            <v>1</v>
          </cell>
          <cell r="D5246" t="str">
            <v>Besi ekspansi yang telah jadi dan sampai dilokasi</v>
          </cell>
        </row>
        <row r="5247">
          <cell r="D5247" t="str">
            <v>dipasang pada jembatan.</v>
          </cell>
        </row>
        <row r="5249">
          <cell r="B5249" t="str">
            <v>III.</v>
          </cell>
          <cell r="D5249" t="str">
            <v>PEMAKAIAN BAHAN, ALAT DAN TENAGA</v>
          </cell>
        </row>
        <row r="5251">
          <cell r="B5251" t="str">
            <v xml:space="preserve">   1.</v>
          </cell>
          <cell r="D5251" t="str">
            <v>BAHAN</v>
          </cell>
        </row>
        <row r="5252">
          <cell r="B5252" t="str">
            <v>1.a.</v>
          </cell>
          <cell r="D5252" t="str">
            <v>Besi expansion joint bersudut panjang 6 m</v>
          </cell>
          <cell r="J5252">
            <v>1</v>
          </cell>
          <cell r="K5252" t="str">
            <v>Meter</v>
          </cell>
        </row>
        <row r="5255">
          <cell r="B5255" t="str">
            <v>2.</v>
          </cell>
          <cell r="D5255" t="str">
            <v>ALAT</v>
          </cell>
        </row>
        <row r="5256">
          <cell r="B5256" t="str">
            <v>2.a.</v>
          </cell>
          <cell r="D5256" t="str">
            <v>ALAT BANTU</v>
          </cell>
        </row>
        <row r="5257">
          <cell r="D5257" t="str">
            <v>Diperlukan  :</v>
          </cell>
        </row>
        <row r="5258">
          <cell r="D5258" t="str">
            <v>- Palu</v>
          </cell>
          <cell r="G5258" t="str">
            <v>=  1  buah</v>
          </cell>
        </row>
        <row r="5259">
          <cell r="D5259" t="str">
            <v>- Pemotong kawat</v>
          </cell>
          <cell r="G5259" t="str">
            <v>=  1  buah</v>
          </cell>
        </row>
        <row r="5262">
          <cell r="B5262" t="str">
            <v>3.</v>
          </cell>
          <cell r="D5262" t="str">
            <v>TENAGA</v>
          </cell>
        </row>
        <row r="5263">
          <cell r="D5263" t="str">
            <v>Produksi pekerjaan per hari</v>
          </cell>
          <cell r="I5263" t="str">
            <v>Qt</v>
          </cell>
          <cell r="J5263">
            <v>5</v>
          </cell>
          <cell r="K5263" t="str">
            <v>M3</v>
          </cell>
        </row>
        <row r="5264">
          <cell r="D5264" t="str">
            <v>dibutuhkan tenaga :</v>
          </cell>
          <cell r="E5264" t="str">
            <v>-</v>
          </cell>
          <cell r="F5264" t="str">
            <v>Mandor</v>
          </cell>
          <cell r="I5264" t="str">
            <v>M</v>
          </cell>
          <cell r="J5264">
            <v>1</v>
          </cell>
          <cell r="K5264" t="str">
            <v>orang</v>
          </cell>
        </row>
        <row r="5265">
          <cell r="E5265" t="str">
            <v>-</v>
          </cell>
          <cell r="F5265" t="str">
            <v>Pekerja</v>
          </cell>
          <cell r="I5265" t="str">
            <v>P</v>
          </cell>
          <cell r="J5265">
            <v>4</v>
          </cell>
          <cell r="K5265" t="str">
            <v>orang</v>
          </cell>
        </row>
        <row r="5267">
          <cell r="D5267" t="str">
            <v>Koefisien Tenaga / Kg  :</v>
          </cell>
        </row>
        <row r="5268">
          <cell r="E5268" t="str">
            <v>-</v>
          </cell>
          <cell r="F5268" t="str">
            <v>Mandor</v>
          </cell>
          <cell r="G5268" t="str">
            <v>=  ( M x Tk ) : Qt</v>
          </cell>
          <cell r="J5268">
            <v>1.4</v>
          </cell>
          <cell r="K5268" t="str">
            <v>jam</v>
          </cell>
        </row>
        <row r="5269">
          <cell r="E5269" t="str">
            <v>-</v>
          </cell>
          <cell r="F5269" t="str">
            <v>Pekerja</v>
          </cell>
          <cell r="G5269" t="str">
            <v>=  ( P x Tk ) : Qt</v>
          </cell>
          <cell r="J5269">
            <v>5.6</v>
          </cell>
          <cell r="K5269" t="str">
            <v>jam</v>
          </cell>
        </row>
        <row r="5271">
          <cell r="B5271" t="str">
            <v>4.</v>
          </cell>
          <cell r="D5271" t="str">
            <v>HARGA DASAR SATUAN UPAH, BAHAN DAN ALAT</v>
          </cell>
        </row>
        <row r="5272">
          <cell r="D5272" t="str">
            <v>Lihat lampiran.</v>
          </cell>
        </row>
        <row r="5282">
          <cell r="B5282" t="str">
            <v xml:space="preserve"> URAIAN ANALISA HARGA SATUAN</v>
          </cell>
        </row>
        <row r="5283">
          <cell r="B5283" t="str">
            <v>ITEM PEMBAYARAN NO.</v>
          </cell>
          <cell r="E5283" t="str">
            <v>:  7.12</v>
          </cell>
        </row>
        <row r="5284">
          <cell r="B5284" t="str">
            <v>JENIS PEKERJAAN</v>
          </cell>
          <cell r="E5284" t="str">
            <v>:  PEMBUATAN JEMBATAN KAYU</v>
          </cell>
        </row>
        <row r="5285">
          <cell r="B5285" t="str">
            <v>SATUAN PEMBAYARAN</v>
          </cell>
          <cell r="E5285" t="str">
            <v>:  M'</v>
          </cell>
        </row>
        <row r="5287">
          <cell r="B5287" t="str">
            <v>NO.</v>
          </cell>
          <cell r="D5287" t="str">
            <v>U R A I A N</v>
          </cell>
          <cell r="I5287" t="str">
            <v>KODE</v>
          </cell>
          <cell r="J5287" t="str">
            <v>KOEF.</v>
          </cell>
          <cell r="K5287" t="str">
            <v>SATUAN</v>
          </cell>
          <cell r="L5287" t="str">
            <v>KETERANGAN</v>
          </cell>
        </row>
        <row r="5290">
          <cell r="B5290" t="str">
            <v>I.</v>
          </cell>
          <cell r="D5290" t="str">
            <v>ASUMSI</v>
          </cell>
        </row>
        <row r="5291">
          <cell r="B5291">
            <v>1</v>
          </cell>
          <cell r="D5291" t="str">
            <v>Menggunakan cara manual</v>
          </cell>
        </row>
        <row r="5292">
          <cell r="B5292">
            <v>2</v>
          </cell>
          <cell r="D5292" t="str">
            <v>Lokasi pekerjaan : setempat</v>
          </cell>
        </row>
        <row r="5293">
          <cell r="B5293">
            <v>3</v>
          </cell>
          <cell r="D5293" t="str">
            <v>Bahan dasar (Kayu Klas II)</v>
          </cell>
        </row>
        <row r="5294">
          <cell r="D5294" t="str">
            <v>diangkut dengan Truck ke lokasi pekerjaan</v>
          </cell>
        </row>
        <row r="5295">
          <cell r="B5295">
            <v>4</v>
          </cell>
          <cell r="D5295" t="str">
            <v>Jarak rata-rata Base Camp ke lokasi pekerjaan</v>
          </cell>
          <cell r="I5295" t="str">
            <v>L</v>
          </cell>
          <cell r="J5295">
            <v>6</v>
          </cell>
          <cell r="K5295" t="str">
            <v>Km</v>
          </cell>
        </row>
        <row r="5296">
          <cell r="B5296">
            <v>5</v>
          </cell>
          <cell r="D5296" t="str">
            <v>Jam kerja efektif per-hari</v>
          </cell>
          <cell r="I5296" t="str">
            <v>Tk</v>
          </cell>
          <cell r="J5296">
            <v>7</v>
          </cell>
          <cell r="K5296" t="str">
            <v>Jam</v>
          </cell>
        </row>
        <row r="5297">
          <cell r="B5297">
            <v>6</v>
          </cell>
          <cell r="D5297" t="str">
            <v>Faktor kehilangan bahan</v>
          </cell>
          <cell r="I5297" t="str">
            <v>Fh</v>
          </cell>
          <cell r="J5297">
            <v>1.05</v>
          </cell>
          <cell r="K5297" t="str">
            <v>-</v>
          </cell>
        </row>
        <row r="5300">
          <cell r="B5300" t="str">
            <v>II.</v>
          </cell>
          <cell r="D5300" t="str">
            <v>METHODE PELAKSANAAN</v>
          </cell>
        </row>
        <row r="5301">
          <cell r="B5301">
            <v>1</v>
          </cell>
          <cell r="D5301" t="str">
            <v>Jembatan kayu dibuat di tempat</v>
          </cell>
        </row>
        <row r="5302">
          <cell r="B5302">
            <v>2</v>
          </cell>
          <cell r="D5302" t="str">
            <v>Dump Truck mengangkut kayu siap pakai ke lapangan</v>
          </cell>
        </row>
        <row r="5303">
          <cell r="B5303">
            <v>3</v>
          </cell>
          <cell r="D5303" t="str">
            <v>Kayu untuk tiang dipancang dengan Excavator</v>
          </cell>
        </row>
        <row r="5304">
          <cell r="B5304">
            <v>4</v>
          </cell>
          <cell r="D5304" t="str">
            <v>Setelah pemancangan sekelompok pekerja akan</v>
          </cell>
        </row>
        <row r="5305">
          <cell r="D5305" t="str">
            <v xml:space="preserve">mengerjakan pemasangan lantai jembatan kayu </v>
          </cell>
        </row>
        <row r="5306">
          <cell r="D5306" t="str">
            <v>dengan cara manual dengan menggunakan alat bantu</v>
          </cell>
        </row>
        <row r="5308">
          <cell r="B5308" t="str">
            <v>III.</v>
          </cell>
          <cell r="D5308" t="str">
            <v>PEMAKAIAN BAHAN, ALAT DAN TENAGA</v>
          </cell>
        </row>
        <row r="5310">
          <cell r="B5310" t="str">
            <v xml:space="preserve">   1.</v>
          </cell>
          <cell r="D5310" t="str">
            <v>BAHAN</v>
          </cell>
        </row>
        <row r="5311">
          <cell r="D5311" t="str">
            <v>- Kayu Jembatan</v>
          </cell>
          <cell r="J5311">
            <v>1.9</v>
          </cell>
          <cell r="K5311" t="str">
            <v>M3</v>
          </cell>
        </row>
        <row r="5312">
          <cell r="D5312" t="str">
            <v>- Paku</v>
          </cell>
          <cell r="J5312">
            <v>8.17</v>
          </cell>
          <cell r="K5312" t="str">
            <v>Kg</v>
          </cell>
        </row>
        <row r="5314">
          <cell r="B5314" t="str">
            <v xml:space="preserve">   2.</v>
          </cell>
          <cell r="D5314" t="str">
            <v>ALAT</v>
          </cell>
        </row>
        <row r="5315">
          <cell r="B5315" t="str">
            <v xml:space="preserve">   2.a.</v>
          </cell>
          <cell r="D5315" t="str">
            <v>EXCAVATOR</v>
          </cell>
          <cell r="I5315" t="str">
            <v>(E10)</v>
          </cell>
        </row>
        <row r="5316">
          <cell r="D5316" t="str">
            <v>Kapasitas Bucket (memancang)</v>
          </cell>
          <cell r="I5316" t="str">
            <v>V</v>
          </cell>
          <cell r="J5316">
            <v>0.5</v>
          </cell>
          <cell r="K5316" t="str">
            <v>M3</v>
          </cell>
        </row>
        <row r="5317">
          <cell r="D5317" t="str">
            <v>Faktor Bucket</v>
          </cell>
          <cell r="I5317" t="str">
            <v>Fb</v>
          </cell>
          <cell r="J5317">
            <v>0.9</v>
          </cell>
          <cell r="K5317" t="str">
            <v>-</v>
          </cell>
        </row>
        <row r="5318">
          <cell r="D5318" t="str">
            <v>Faktor  Efisiensi alat</v>
          </cell>
          <cell r="I5318" t="str">
            <v>Fa</v>
          </cell>
          <cell r="J5318">
            <v>0.75</v>
          </cell>
          <cell r="K5318" t="str">
            <v>-</v>
          </cell>
        </row>
        <row r="5320">
          <cell r="D5320" t="str">
            <v>Waktu siklus</v>
          </cell>
          <cell r="I5320" t="str">
            <v>Ts1</v>
          </cell>
        </row>
        <row r="5321">
          <cell r="D5321" t="str">
            <v>- Memancang</v>
          </cell>
          <cell r="I5321" t="str">
            <v>T1</v>
          </cell>
          <cell r="J5321">
            <v>0.5</v>
          </cell>
          <cell r="K5321" t="str">
            <v>menit</v>
          </cell>
        </row>
        <row r="5322">
          <cell r="D5322" t="str">
            <v>- Lain-lain</v>
          </cell>
          <cell r="I5322" t="str">
            <v>T2</v>
          </cell>
          <cell r="J5322">
            <v>1</v>
          </cell>
          <cell r="K5322" t="str">
            <v>menit</v>
          </cell>
        </row>
        <row r="5323">
          <cell r="I5323" t="str">
            <v>Ts1</v>
          </cell>
          <cell r="J5323">
            <v>1.5</v>
          </cell>
          <cell r="K5323" t="str">
            <v>menit</v>
          </cell>
        </row>
        <row r="5325">
          <cell r="D5325" t="str">
            <v>Kap. Prod. / jam =</v>
          </cell>
          <cell r="F5325" t="str">
            <v>V  x Fb x Fa x 60</v>
          </cell>
          <cell r="I5325" t="str">
            <v>Q1</v>
          </cell>
          <cell r="J5325">
            <v>12.857142857142856</v>
          </cell>
          <cell r="K5325" t="str">
            <v>M3/Jam</v>
          </cell>
        </row>
        <row r="5326">
          <cell r="F5326" t="str">
            <v xml:space="preserve">      Ts1 x Fh</v>
          </cell>
        </row>
        <row r="5328">
          <cell r="D5328" t="str">
            <v>Koefisien Alat / M3</v>
          </cell>
          <cell r="F5328" t="str">
            <v xml:space="preserve"> =  1  :  Q1</v>
          </cell>
          <cell r="J5328">
            <v>7.7777777777777779E-2</v>
          </cell>
          <cell r="K5328" t="str">
            <v>Jam</v>
          </cell>
        </row>
        <row r="5331">
          <cell r="B5331" t="str">
            <v xml:space="preserve">   2.b.</v>
          </cell>
          <cell r="D5331" t="str">
            <v>DUMP TRUCK</v>
          </cell>
          <cell r="I5331" t="str">
            <v>(E08)</v>
          </cell>
        </row>
        <row r="5332">
          <cell r="D5332" t="str">
            <v>Kapasitas Bak</v>
          </cell>
          <cell r="I5332" t="str">
            <v>V</v>
          </cell>
          <cell r="J5332">
            <v>6</v>
          </cell>
          <cell r="K5332" t="str">
            <v>M3</v>
          </cell>
        </row>
        <row r="5333">
          <cell r="D5333" t="str">
            <v>Faktor Efesiensi Alat</v>
          </cell>
          <cell r="I5333" t="str">
            <v>Fa</v>
          </cell>
          <cell r="J5333">
            <v>0.75</v>
          </cell>
          <cell r="K5333" t="str">
            <v>-</v>
          </cell>
        </row>
        <row r="5334">
          <cell r="D5334" t="str">
            <v>Kecepatan rata-rata bermuatan</v>
          </cell>
          <cell r="I5334" t="str">
            <v>v1</v>
          </cell>
          <cell r="J5334">
            <v>40</v>
          </cell>
          <cell r="K5334" t="str">
            <v>Km/jam</v>
          </cell>
        </row>
        <row r="5335">
          <cell r="D5335" t="str">
            <v>Kecepatan rata-rata Kosong</v>
          </cell>
          <cell r="I5335" t="str">
            <v>v2</v>
          </cell>
          <cell r="J5335">
            <v>40</v>
          </cell>
          <cell r="K5335" t="str">
            <v>Km/jam</v>
          </cell>
        </row>
        <row r="5336">
          <cell r="D5336" t="str">
            <v>Waktu Siklus</v>
          </cell>
          <cell r="I5336" t="str">
            <v>Ts2</v>
          </cell>
        </row>
        <row r="5337">
          <cell r="D5337" t="str">
            <v>- Waktu tempuh isi</v>
          </cell>
          <cell r="F5337" t="str">
            <v>= (L : V1) x 60</v>
          </cell>
          <cell r="I5337" t="str">
            <v>T1</v>
          </cell>
          <cell r="J5337">
            <v>9</v>
          </cell>
          <cell r="K5337" t="str">
            <v>Menit</v>
          </cell>
        </row>
        <row r="5338">
          <cell r="D5338" t="str">
            <v>- Waktu tempuh Kosong</v>
          </cell>
          <cell r="F5338" t="str">
            <v>= (L : V2) x 60</v>
          </cell>
          <cell r="I5338" t="str">
            <v>T2</v>
          </cell>
          <cell r="J5338">
            <v>9</v>
          </cell>
          <cell r="K5338" t="str">
            <v>Menit</v>
          </cell>
        </row>
        <row r="5339">
          <cell r="D5339" t="str">
            <v>- Muat</v>
          </cell>
          <cell r="F5339" t="str">
            <v>= muat, atur, ikat dll</v>
          </cell>
          <cell r="I5339" t="str">
            <v>T3</v>
          </cell>
          <cell r="J5339">
            <v>20</v>
          </cell>
          <cell r="K5339" t="str">
            <v>Menit</v>
          </cell>
        </row>
        <row r="5340">
          <cell r="D5340" t="str">
            <v>- Lain-lain</v>
          </cell>
          <cell r="F5340" t="str">
            <v>= Geser, tunggu, dll</v>
          </cell>
          <cell r="I5340" t="str">
            <v>T4</v>
          </cell>
          <cell r="J5340">
            <v>0.5</v>
          </cell>
          <cell r="K5340" t="str">
            <v>Menit</v>
          </cell>
        </row>
        <row r="5341">
          <cell r="I5341" t="str">
            <v>Ts2</v>
          </cell>
          <cell r="J5341">
            <v>38.5</v>
          </cell>
          <cell r="K5341" t="str">
            <v>Menit</v>
          </cell>
        </row>
        <row r="5342">
          <cell r="L5342" t="str">
            <v>Bersambung</v>
          </cell>
        </row>
        <row r="5343">
          <cell r="B5343" t="str">
            <v xml:space="preserve"> URAIAN ANALISA HARGA SATUAN</v>
          </cell>
        </row>
        <row r="5344">
          <cell r="B5344" t="str">
            <v>ITEM PEMBAYARAN NO.</v>
          </cell>
          <cell r="E5344" t="str">
            <v>:  7.12</v>
          </cell>
        </row>
        <row r="5345">
          <cell r="B5345" t="str">
            <v>JENIS PEKERJAAN</v>
          </cell>
          <cell r="E5345" t="str">
            <v>:  PEMBUATAN JEMBATAN KAYU</v>
          </cell>
        </row>
        <row r="5346">
          <cell r="B5346" t="str">
            <v>SATUAN PEMBAYARAN</v>
          </cell>
          <cell r="E5346" t="str">
            <v>:  M'</v>
          </cell>
        </row>
        <row r="5347">
          <cell r="L5347" t="str">
            <v>Lanjutan</v>
          </cell>
        </row>
        <row r="5348">
          <cell r="B5348" t="str">
            <v>NO.</v>
          </cell>
          <cell r="D5348" t="str">
            <v>U R A I A N</v>
          </cell>
          <cell r="I5348" t="str">
            <v>KODE</v>
          </cell>
          <cell r="J5348" t="str">
            <v>KOEF.</v>
          </cell>
          <cell r="K5348" t="str">
            <v>SATUAN</v>
          </cell>
          <cell r="L5348" t="str">
            <v>KETERANGAN</v>
          </cell>
        </row>
        <row r="5350">
          <cell r="F5350" t="str">
            <v xml:space="preserve">                        V x Fa x 60</v>
          </cell>
        </row>
        <row r="5351">
          <cell r="D5351" t="str">
            <v>Kapasitas Produksi / Jam   =              -------------------</v>
          </cell>
          <cell r="I5351" t="str">
            <v>Q2</v>
          </cell>
          <cell r="J5351">
            <v>6.6790352504638211</v>
          </cell>
          <cell r="K5351" t="str">
            <v>M3/jam</v>
          </cell>
        </row>
        <row r="5352">
          <cell r="F5352" t="str">
            <v xml:space="preserve">                           Fh x Ts2</v>
          </cell>
        </row>
        <row r="5354">
          <cell r="D5354" t="str">
            <v>Koefisien Alat / M3</v>
          </cell>
          <cell r="F5354" t="str">
            <v xml:space="preserve"> =  1  :  Q2</v>
          </cell>
          <cell r="I5354" t="str">
            <v>-</v>
          </cell>
          <cell r="J5354">
            <v>0.14972222222222223</v>
          </cell>
          <cell r="K5354" t="str">
            <v>Jam</v>
          </cell>
        </row>
        <row r="5357">
          <cell r="B5357" t="str">
            <v>2.c.</v>
          </cell>
          <cell r="D5357" t="str">
            <v>ALAT  BANTU</v>
          </cell>
        </row>
        <row r="5358">
          <cell r="D5358" t="str">
            <v>Diperlukan alat-alat bantu kecil</v>
          </cell>
          <cell r="L5358" t="str">
            <v>Lump Sump</v>
          </cell>
        </row>
        <row r="5359">
          <cell r="D5359" t="str">
            <v>- Pengungkit / Linggis</v>
          </cell>
          <cell r="F5359" t="str">
            <v>= 2 buah</v>
          </cell>
        </row>
        <row r="5360">
          <cell r="D5360" t="str">
            <v>- Palu</v>
          </cell>
          <cell r="F5360" t="str">
            <v>= 2 buah</v>
          </cell>
        </row>
        <row r="5361">
          <cell r="D5361" t="str">
            <v>- Gergaji</v>
          </cell>
          <cell r="F5361" t="str">
            <v>= 2 buah</v>
          </cell>
        </row>
        <row r="5363">
          <cell r="B5363" t="str">
            <v xml:space="preserve">   3.</v>
          </cell>
          <cell r="D5363" t="str">
            <v>TENAGA</v>
          </cell>
        </row>
        <row r="5364">
          <cell r="D5364" t="str">
            <v>Produksi menentukan : EXCAVATOR</v>
          </cell>
          <cell r="I5364" t="str">
            <v>Q1</v>
          </cell>
          <cell r="J5364">
            <v>12.857142857142856</v>
          </cell>
          <cell r="K5364" t="str">
            <v>M3/Jam</v>
          </cell>
        </row>
        <row r="5365">
          <cell r="D5365" t="str">
            <v>Produksi Tekan / hari  =  Tk x Q1</v>
          </cell>
          <cell r="I5365" t="str">
            <v>Qt</v>
          </cell>
          <cell r="J5365">
            <v>89.999999999999986</v>
          </cell>
          <cell r="K5365" t="str">
            <v>M3</v>
          </cell>
        </row>
        <row r="5366">
          <cell r="D5366" t="str">
            <v>Kebutuhan tenaga :</v>
          </cell>
        </row>
        <row r="5367">
          <cell r="E5367" t="str">
            <v>-</v>
          </cell>
          <cell r="F5367" t="str">
            <v>Mandor</v>
          </cell>
          <cell r="I5367" t="str">
            <v>M</v>
          </cell>
          <cell r="J5367">
            <v>1</v>
          </cell>
          <cell r="K5367" t="str">
            <v>orang</v>
          </cell>
        </row>
        <row r="5368">
          <cell r="E5368" t="str">
            <v>-</v>
          </cell>
          <cell r="F5368" t="str">
            <v>Tukang</v>
          </cell>
          <cell r="I5368" t="str">
            <v>T</v>
          </cell>
          <cell r="J5368">
            <v>1</v>
          </cell>
          <cell r="K5368" t="str">
            <v>orang</v>
          </cell>
        </row>
        <row r="5369">
          <cell r="E5369" t="str">
            <v>-</v>
          </cell>
          <cell r="F5369" t="str">
            <v>Pekerja</v>
          </cell>
          <cell r="I5369" t="str">
            <v>P</v>
          </cell>
          <cell r="J5369">
            <v>3</v>
          </cell>
          <cell r="K5369" t="str">
            <v>orang</v>
          </cell>
        </row>
        <row r="5371">
          <cell r="D5371" t="str">
            <v>Koefisien tenaga / M3   :</v>
          </cell>
        </row>
        <row r="5372">
          <cell r="E5372" t="str">
            <v>-</v>
          </cell>
          <cell r="F5372" t="str">
            <v>Mandor</v>
          </cell>
          <cell r="G5372" t="str">
            <v>= (Tk x M) : Qt</v>
          </cell>
          <cell r="J5372">
            <v>7.7777777777777793E-2</v>
          </cell>
          <cell r="K5372" t="str">
            <v>Jam</v>
          </cell>
        </row>
        <row r="5373">
          <cell r="E5373" t="str">
            <v>-</v>
          </cell>
          <cell r="F5373" t="str">
            <v>Tukang</v>
          </cell>
          <cell r="G5373" t="str">
            <v>= (Tk x T) : Qt</v>
          </cell>
          <cell r="J5373">
            <v>7.7777777777777793E-2</v>
          </cell>
          <cell r="K5373" t="str">
            <v>Jam</v>
          </cell>
        </row>
        <row r="5374">
          <cell r="E5374" t="str">
            <v>-</v>
          </cell>
          <cell r="F5374" t="str">
            <v>Pekerja</v>
          </cell>
          <cell r="G5374" t="str">
            <v>= (Tk x P) : Qt</v>
          </cell>
          <cell r="J5374">
            <v>0.23333333333333336</v>
          </cell>
          <cell r="K5374" t="str">
            <v>Jam</v>
          </cell>
        </row>
        <row r="5376">
          <cell r="B5376" t="str">
            <v>4.</v>
          </cell>
          <cell r="D5376" t="str">
            <v>HARGA DASAR SATUAN UPAH, BAHAN DAN ALAT</v>
          </cell>
        </row>
        <row r="5377">
          <cell r="D5377" t="str">
            <v>Lihat lampiran.</v>
          </cell>
        </row>
        <row r="5397">
          <cell r="B5397" t="str">
            <v xml:space="preserve"> URAIAN ANALISA HARGA SATUAN</v>
          </cell>
        </row>
        <row r="5398">
          <cell r="B5398" t="str">
            <v>ITEM PEMBAYARAN NO.</v>
          </cell>
          <cell r="E5398" t="str">
            <v>: 7.15 (1)</v>
          </cell>
        </row>
        <row r="5399">
          <cell r="B5399" t="str">
            <v>JENIS PEKERJAAN</v>
          </cell>
          <cell r="E5399" t="str">
            <v>: Pembongkaran Pasangan Batu</v>
          </cell>
        </row>
        <row r="5400">
          <cell r="B5400" t="str">
            <v>SATUAN PEMBAYARAN</v>
          </cell>
          <cell r="E5400" t="str">
            <v>: M3</v>
          </cell>
        </row>
        <row r="5402">
          <cell r="B5402" t="str">
            <v>NO.</v>
          </cell>
          <cell r="D5402" t="str">
            <v>U R A I A N</v>
          </cell>
          <cell r="I5402" t="str">
            <v>KODE</v>
          </cell>
          <cell r="J5402" t="str">
            <v>KOEF.</v>
          </cell>
          <cell r="K5402" t="str">
            <v>SATUAN</v>
          </cell>
          <cell r="L5402" t="str">
            <v>KETERANGAN</v>
          </cell>
        </row>
        <row r="5404">
          <cell r="B5404" t="str">
            <v>I.</v>
          </cell>
          <cell r="D5404" t="str">
            <v>ASUMSI</v>
          </cell>
        </row>
        <row r="5405">
          <cell r="B5405">
            <v>1</v>
          </cell>
          <cell r="D5405" t="str">
            <v>Pekerjaan dilakukan secara manual</v>
          </cell>
        </row>
        <row r="5406">
          <cell r="B5406">
            <v>2</v>
          </cell>
          <cell r="D5406" t="str">
            <v>Lokasi pekerjaan : sepanjang jalan</v>
          </cell>
        </row>
        <row r="5407">
          <cell r="B5407">
            <v>3</v>
          </cell>
          <cell r="D5407" t="str">
            <v>Kondisi Jalan   :  sedang / baik</v>
          </cell>
        </row>
        <row r="5408">
          <cell r="B5408">
            <v>4</v>
          </cell>
          <cell r="D5408" t="str">
            <v>Jam kerja efektif per-hari</v>
          </cell>
          <cell r="I5408" t="str">
            <v>Tk</v>
          </cell>
          <cell r="J5408">
            <v>7</v>
          </cell>
          <cell r="K5408" t="str">
            <v>Jam</v>
          </cell>
        </row>
        <row r="5409">
          <cell r="B5409">
            <v>5</v>
          </cell>
          <cell r="D5409" t="str">
            <v>Faktor pengembangan bahan</v>
          </cell>
          <cell r="I5409" t="str">
            <v>Fk</v>
          </cell>
          <cell r="J5409">
            <v>1.2</v>
          </cell>
          <cell r="K5409" t="str">
            <v>-</v>
          </cell>
        </row>
        <row r="5411">
          <cell r="B5411" t="str">
            <v>II.</v>
          </cell>
          <cell r="D5411" t="str">
            <v>METHODE PELAKSANAAN</v>
          </cell>
        </row>
        <row r="5412">
          <cell r="B5412">
            <v>1</v>
          </cell>
          <cell r="D5412" t="str">
            <v>Pasangan Batu yang dibongkar umumnya berada disisi jalan</v>
          </cell>
        </row>
        <row r="5413">
          <cell r="B5413">
            <v>2</v>
          </cell>
          <cell r="D5413" t="str">
            <v>Pembongkaran dilakukan dengan menggunakan</v>
          </cell>
        </row>
        <row r="5414">
          <cell r="D5414" t="str">
            <v xml:space="preserve">Compressor dan Jack Hammer </v>
          </cell>
        </row>
        <row r="5415">
          <cell r="B5415">
            <v>3</v>
          </cell>
          <cell r="D5415" t="str">
            <v>Dump Truck membuang material hasil galian keluar lokasi</v>
          </cell>
        </row>
        <row r="5416">
          <cell r="D5416" t="str">
            <v>sejauh</v>
          </cell>
          <cell r="I5416" t="str">
            <v>L</v>
          </cell>
          <cell r="J5416">
            <v>0.5</v>
          </cell>
          <cell r="K5416" t="str">
            <v>Km</v>
          </cell>
        </row>
        <row r="5418">
          <cell r="B5418" t="str">
            <v>III.</v>
          </cell>
          <cell r="D5418" t="str">
            <v>PEMAKAIAN BAHAN, ALAT DAN TENAGA</v>
          </cell>
        </row>
        <row r="5420">
          <cell r="B5420" t="str">
            <v xml:space="preserve">   1.</v>
          </cell>
          <cell r="D5420" t="str">
            <v>BAHAN</v>
          </cell>
        </row>
        <row r="5421">
          <cell r="D5421" t="str">
            <v>Tidak ada bahan yang diperlukan</v>
          </cell>
        </row>
        <row r="5423">
          <cell r="B5423" t="str">
            <v xml:space="preserve">   2.</v>
          </cell>
          <cell r="D5423" t="str">
            <v>ALAT</v>
          </cell>
        </row>
        <row r="5425">
          <cell r="B5425" t="str">
            <v xml:space="preserve">   2.a.</v>
          </cell>
          <cell r="D5425" t="str">
            <v>COMPRESSOR DAN JACK HAMMER</v>
          </cell>
          <cell r="I5425" t="str">
            <v>(E10)</v>
          </cell>
        </row>
        <row r="5426">
          <cell r="D5426" t="str">
            <v>Faktor Efesiensi Alat</v>
          </cell>
          <cell r="I5426" t="str">
            <v>Fa</v>
          </cell>
          <cell r="J5426">
            <v>0.8</v>
          </cell>
        </row>
        <row r="5427">
          <cell r="D5427" t="str">
            <v>Produksi per jam</v>
          </cell>
          <cell r="I5427" t="str">
            <v>Qa</v>
          </cell>
          <cell r="J5427">
            <v>4</v>
          </cell>
          <cell r="K5427" t="str">
            <v>M3/Jam</v>
          </cell>
        </row>
        <row r="5428">
          <cell r="I5428" t="str">
            <v>Q1</v>
          </cell>
          <cell r="J5428">
            <v>3.2</v>
          </cell>
          <cell r="K5428" t="str">
            <v>M3/Jam</v>
          </cell>
        </row>
        <row r="5430">
          <cell r="D5430" t="str">
            <v>Koefisien Alat / M3</v>
          </cell>
          <cell r="F5430" t="str">
            <v xml:space="preserve"> =  1  :  Q1</v>
          </cell>
          <cell r="J5430">
            <v>0.3125</v>
          </cell>
        </row>
        <row r="5432">
          <cell r="B5432" t="str">
            <v>2.b.</v>
          </cell>
          <cell r="D5432" t="str">
            <v>DUMP TRUCK</v>
          </cell>
          <cell r="I5432" t="str">
            <v>(E09)</v>
          </cell>
        </row>
        <row r="5433">
          <cell r="D5433" t="str">
            <v>Kapasitas Bak</v>
          </cell>
          <cell r="I5433" t="str">
            <v>V</v>
          </cell>
          <cell r="J5433">
            <v>4</v>
          </cell>
          <cell r="K5433" t="str">
            <v>M3</v>
          </cell>
        </row>
        <row r="5434">
          <cell r="D5434" t="str">
            <v>Faktor Efesiensi Alat</v>
          </cell>
          <cell r="I5434" t="str">
            <v>Fa</v>
          </cell>
          <cell r="J5434">
            <v>0.8</v>
          </cell>
          <cell r="K5434" t="str">
            <v>-</v>
          </cell>
        </row>
        <row r="5435">
          <cell r="D5435" t="str">
            <v>Kecepatan rata-rata bermuatan</v>
          </cell>
          <cell r="I5435" t="str">
            <v>v1</v>
          </cell>
          <cell r="J5435">
            <v>45</v>
          </cell>
          <cell r="K5435" t="str">
            <v>Km/jam</v>
          </cell>
        </row>
        <row r="5436">
          <cell r="D5436" t="str">
            <v>Kecepatan rata-rata Kosong</v>
          </cell>
          <cell r="I5436" t="str">
            <v>v2</v>
          </cell>
          <cell r="J5436">
            <v>60</v>
          </cell>
          <cell r="K5436" t="str">
            <v>Km/jam</v>
          </cell>
        </row>
        <row r="5437">
          <cell r="D5437" t="str">
            <v>Waktu Wiklus</v>
          </cell>
          <cell r="I5437" t="str">
            <v>Ts1</v>
          </cell>
        </row>
        <row r="5438">
          <cell r="D5438" t="str">
            <v>- Waktu tempuh isi</v>
          </cell>
          <cell r="F5438" t="str">
            <v>= (L : V1) x 60</v>
          </cell>
          <cell r="I5438" t="str">
            <v>T1</v>
          </cell>
          <cell r="J5438">
            <v>0.66666666666666674</v>
          </cell>
          <cell r="K5438" t="str">
            <v>Menit</v>
          </cell>
        </row>
        <row r="5439">
          <cell r="D5439" t="str">
            <v>- Waktu tempuh Kosong</v>
          </cell>
          <cell r="F5439" t="str">
            <v>= (L : V2) x 60</v>
          </cell>
          <cell r="I5439" t="str">
            <v>T2</v>
          </cell>
          <cell r="J5439">
            <v>0.5</v>
          </cell>
          <cell r="K5439" t="str">
            <v>Menit</v>
          </cell>
        </row>
        <row r="5440">
          <cell r="D5440" t="str">
            <v>- Waktu muat</v>
          </cell>
          <cell r="F5440" t="str">
            <v>= (L : Q1) x 60</v>
          </cell>
          <cell r="I5440" t="str">
            <v>T3</v>
          </cell>
          <cell r="J5440">
            <v>60</v>
          </cell>
          <cell r="K5440" t="str">
            <v>Menit</v>
          </cell>
        </row>
        <row r="5441">
          <cell r="D5441" t="str">
            <v>- Lain-lain</v>
          </cell>
          <cell r="I5441" t="str">
            <v>T4</v>
          </cell>
          <cell r="J5441">
            <v>2</v>
          </cell>
          <cell r="K5441" t="str">
            <v>Menit</v>
          </cell>
        </row>
        <row r="5442">
          <cell r="I5442" t="str">
            <v>Ts1</v>
          </cell>
          <cell r="J5442">
            <v>63.166666666666664</v>
          </cell>
          <cell r="K5442" t="str">
            <v>Menit</v>
          </cell>
        </row>
        <row r="5444">
          <cell r="D5444" t="str">
            <v>Kapasitas Produksi / Jam</v>
          </cell>
          <cell r="F5444" t="str">
            <v>V x Fa x 60</v>
          </cell>
          <cell r="I5444" t="str">
            <v>Q2</v>
          </cell>
          <cell r="J5444">
            <v>2.5329815303430081</v>
          </cell>
          <cell r="K5444" t="str">
            <v>M3/jam</v>
          </cell>
        </row>
        <row r="5445">
          <cell r="F5445" t="str">
            <v>Fk x Ts1</v>
          </cell>
        </row>
        <row r="5447">
          <cell r="D5447" t="str">
            <v>Koefisien alat / M3</v>
          </cell>
          <cell r="E5447" t="str">
            <v>= 1 : Q2</v>
          </cell>
          <cell r="I5447" t="str">
            <v>(E08)</v>
          </cell>
          <cell r="J5447">
            <v>0.39479166666666665</v>
          </cell>
          <cell r="K5447" t="str">
            <v>Jam</v>
          </cell>
        </row>
        <row r="5449">
          <cell r="B5449" t="str">
            <v>2.c.</v>
          </cell>
          <cell r="D5449" t="str">
            <v>ALAT BANTU</v>
          </cell>
        </row>
        <row r="5450">
          <cell r="D5450" t="str">
            <v>Diperlukan alat-alat bantu kecil</v>
          </cell>
        </row>
        <row r="5451">
          <cell r="D5451" t="str">
            <v>- Linggis</v>
          </cell>
          <cell r="E5451" t="str">
            <v>=</v>
          </cell>
          <cell r="F5451" t="str">
            <v>2 buah</v>
          </cell>
        </row>
        <row r="5452">
          <cell r="D5452" t="str">
            <v>- Cangkul</v>
          </cell>
          <cell r="E5452" t="str">
            <v>=</v>
          </cell>
          <cell r="F5452" t="str">
            <v>2 buah</v>
          </cell>
        </row>
        <row r="5453">
          <cell r="D5453" t="str">
            <v>- Gerobak Dorong</v>
          </cell>
          <cell r="E5453" t="str">
            <v>=</v>
          </cell>
          <cell r="F5453" t="str">
            <v>1 buah</v>
          </cell>
        </row>
        <row r="5455">
          <cell r="B5455" t="str">
            <v>3.</v>
          </cell>
          <cell r="D5455" t="str">
            <v>TENAGA</v>
          </cell>
        </row>
        <row r="5456">
          <cell r="D5456" t="str">
            <v>Produksi Menentukan</v>
          </cell>
          <cell r="E5456" t="str">
            <v>:</v>
          </cell>
          <cell r="F5456" t="str">
            <v>JACK HAMMER</v>
          </cell>
          <cell r="I5456" t="str">
            <v>Q1</v>
          </cell>
          <cell r="J5456">
            <v>3.2</v>
          </cell>
          <cell r="K5456" t="str">
            <v>M3/jam</v>
          </cell>
        </row>
        <row r="5457">
          <cell r="D5457" t="str">
            <v>Produksi galian/hari</v>
          </cell>
          <cell r="E5457" t="str">
            <v>=</v>
          </cell>
          <cell r="F5457" t="str">
            <v>Tk x Q1</v>
          </cell>
          <cell r="I5457" t="str">
            <v>Qt</v>
          </cell>
          <cell r="J5457">
            <v>22.400000000000002</v>
          </cell>
          <cell r="K5457" t="str">
            <v>M3</v>
          </cell>
        </row>
        <row r="5458">
          <cell r="D5458" t="str">
            <v>Kebutuhan Tenaga</v>
          </cell>
          <cell r="E5458" t="str">
            <v>:</v>
          </cell>
        </row>
        <row r="5459">
          <cell r="E5459" t="str">
            <v>-</v>
          </cell>
          <cell r="F5459" t="str">
            <v>Pekerja</v>
          </cell>
          <cell r="I5459" t="str">
            <v>P</v>
          </cell>
          <cell r="J5459">
            <v>6</v>
          </cell>
          <cell r="K5459" t="str">
            <v>orang</v>
          </cell>
        </row>
        <row r="5460">
          <cell r="E5460" t="str">
            <v>-</v>
          </cell>
          <cell r="F5460" t="str">
            <v>Mandor</v>
          </cell>
          <cell r="I5460" t="str">
            <v>M</v>
          </cell>
          <cell r="J5460">
            <v>1</v>
          </cell>
          <cell r="K5460" t="str">
            <v>orang</v>
          </cell>
        </row>
        <row r="5461">
          <cell r="D5461" t="str">
            <v>Koefisien tenaga / M3   :</v>
          </cell>
        </row>
        <row r="5462">
          <cell r="E5462" t="str">
            <v>-</v>
          </cell>
          <cell r="F5462" t="str">
            <v>Pekerja</v>
          </cell>
          <cell r="G5462" t="str">
            <v>= (Tk x P) : Qt</v>
          </cell>
          <cell r="I5462" t="str">
            <v>(L01)</v>
          </cell>
          <cell r="J5462">
            <v>1.8749999999999998</v>
          </cell>
          <cell r="K5462" t="str">
            <v>Jam</v>
          </cell>
        </row>
        <row r="5463">
          <cell r="E5463" t="str">
            <v>-</v>
          </cell>
          <cell r="F5463" t="str">
            <v>Mandor</v>
          </cell>
          <cell r="G5463" t="str">
            <v>= (Tk x M) : Qt</v>
          </cell>
          <cell r="I5463" t="str">
            <v>(L03)</v>
          </cell>
          <cell r="J5463">
            <v>0.31249999999999994</v>
          </cell>
          <cell r="K5463" t="str">
            <v>Jam</v>
          </cell>
        </row>
        <row r="5465">
          <cell r="D5465" t="str">
            <v>HARGA DASAR SATUAN UPAH, BAHAN DAN ALAT</v>
          </cell>
        </row>
        <row r="5466">
          <cell r="D5466" t="str">
            <v>Lihat lampiran.</v>
          </cell>
        </row>
        <row r="5469">
          <cell r="B5469" t="str">
            <v xml:space="preserve"> URAIAN ANALISA HARGA SATUAN</v>
          </cell>
        </row>
        <row r="5470">
          <cell r="B5470" t="str">
            <v>ITEM PEMBAYARAN NO.</v>
          </cell>
          <cell r="E5470" t="str">
            <v>: 7.15 (2)</v>
          </cell>
        </row>
        <row r="5471">
          <cell r="B5471" t="str">
            <v>JENIS PEKERJAAN</v>
          </cell>
          <cell r="E5471" t="str">
            <v>: Pembongkaran Beton</v>
          </cell>
        </row>
        <row r="5472">
          <cell r="B5472" t="str">
            <v>SATUAN PEMBAYARAN</v>
          </cell>
          <cell r="E5472" t="str">
            <v>: M3</v>
          </cell>
        </row>
        <row r="5474">
          <cell r="B5474" t="str">
            <v>NO.</v>
          </cell>
          <cell r="D5474" t="str">
            <v>U R A I A N</v>
          </cell>
          <cell r="I5474" t="str">
            <v>KODE</v>
          </cell>
          <cell r="J5474" t="str">
            <v>KOEF.</v>
          </cell>
          <cell r="K5474" t="str">
            <v>SATUAN</v>
          </cell>
          <cell r="L5474" t="str">
            <v>KETERANGAN</v>
          </cell>
        </row>
        <row r="5476">
          <cell r="B5476" t="str">
            <v>I.</v>
          </cell>
          <cell r="D5476" t="str">
            <v>ASUMSI</v>
          </cell>
        </row>
        <row r="5477">
          <cell r="B5477">
            <v>1</v>
          </cell>
          <cell r="D5477" t="str">
            <v>Pekerjaan dilakukan secara manual</v>
          </cell>
        </row>
        <row r="5478">
          <cell r="B5478">
            <v>2</v>
          </cell>
          <cell r="D5478" t="str">
            <v>Lokasi pekerjaan : sepanjang jalan</v>
          </cell>
        </row>
        <row r="5479">
          <cell r="B5479">
            <v>3</v>
          </cell>
          <cell r="D5479" t="str">
            <v>Kondisi Jalan   :  sedang / baik</v>
          </cell>
        </row>
        <row r="5480">
          <cell r="B5480">
            <v>4</v>
          </cell>
          <cell r="D5480" t="str">
            <v>Jam kerja efektif per-hari</v>
          </cell>
          <cell r="I5480" t="str">
            <v>Tk</v>
          </cell>
          <cell r="J5480">
            <v>7</v>
          </cell>
          <cell r="K5480" t="str">
            <v>Jam</v>
          </cell>
        </row>
        <row r="5481">
          <cell r="B5481">
            <v>5</v>
          </cell>
          <cell r="D5481" t="str">
            <v>Faktor pengembangan bahan</v>
          </cell>
          <cell r="I5481" t="str">
            <v>Fk</v>
          </cell>
          <cell r="J5481">
            <v>1.2</v>
          </cell>
          <cell r="K5481" t="str">
            <v>-</v>
          </cell>
        </row>
        <row r="5483">
          <cell r="B5483" t="str">
            <v>II.</v>
          </cell>
          <cell r="D5483" t="str">
            <v>METHODE PELAKSANAAN</v>
          </cell>
        </row>
        <row r="5484">
          <cell r="B5484">
            <v>1</v>
          </cell>
          <cell r="D5484" t="str">
            <v>Beton yang dibongkar umumnya berada disisi jalan</v>
          </cell>
        </row>
        <row r="5485">
          <cell r="B5485">
            <v>2</v>
          </cell>
          <cell r="D5485" t="str">
            <v>Pembongkaran dilakukan dengan menggunakan</v>
          </cell>
        </row>
        <row r="5486">
          <cell r="D5486" t="str">
            <v xml:space="preserve">Compressor dan Jack Hammer </v>
          </cell>
        </row>
        <row r="5487">
          <cell r="B5487">
            <v>3</v>
          </cell>
          <cell r="D5487" t="str">
            <v>Beton yang sudah dibongkar dibuang dekat lokasi</v>
          </cell>
        </row>
        <row r="5488">
          <cell r="D5488" t="str">
            <v>sejauh</v>
          </cell>
          <cell r="I5488" t="str">
            <v>L</v>
          </cell>
          <cell r="J5488">
            <v>0.05</v>
          </cell>
          <cell r="K5488" t="str">
            <v>Km</v>
          </cell>
        </row>
        <row r="5490">
          <cell r="B5490" t="str">
            <v>III.</v>
          </cell>
          <cell r="D5490" t="str">
            <v>PEMAKAIAN BAHAN, ALAT DAN TENAGA</v>
          </cell>
        </row>
        <row r="5492">
          <cell r="B5492" t="str">
            <v xml:space="preserve">   1.</v>
          </cell>
          <cell r="D5492" t="str">
            <v>BAHAN</v>
          </cell>
        </row>
        <row r="5493">
          <cell r="D5493" t="str">
            <v>Tidak ada bahan yang diperlukan</v>
          </cell>
        </row>
        <row r="5495">
          <cell r="B5495" t="str">
            <v xml:space="preserve">   2.</v>
          </cell>
          <cell r="D5495" t="str">
            <v>ALAT</v>
          </cell>
        </row>
        <row r="5497">
          <cell r="B5497" t="str">
            <v xml:space="preserve">   2.a.</v>
          </cell>
          <cell r="D5497" t="str">
            <v>COMPRESSOR DAN JACK HAMMER</v>
          </cell>
          <cell r="I5497" t="str">
            <v>(E10)</v>
          </cell>
        </row>
        <row r="5498">
          <cell r="D5498" t="str">
            <v>Faktor Efesiensi Alat</v>
          </cell>
          <cell r="I5498" t="str">
            <v>Fa</v>
          </cell>
          <cell r="J5498">
            <v>0.8</v>
          </cell>
        </row>
        <row r="5499">
          <cell r="D5499" t="str">
            <v>Produksi per jam</v>
          </cell>
          <cell r="I5499" t="str">
            <v>Qa</v>
          </cell>
          <cell r="J5499">
            <v>1.6</v>
          </cell>
          <cell r="K5499" t="str">
            <v>M3/Jam</v>
          </cell>
        </row>
        <row r="5500">
          <cell r="I5500" t="str">
            <v>Q1</v>
          </cell>
          <cell r="J5500">
            <v>1.2800000000000002</v>
          </cell>
          <cell r="K5500" t="str">
            <v>M3/Jam</v>
          </cell>
        </row>
        <row r="5502">
          <cell r="D5502" t="str">
            <v>Koefisien Alat / M3</v>
          </cell>
          <cell r="F5502" t="str">
            <v xml:space="preserve"> =  1  :  Q1</v>
          </cell>
          <cell r="J5502">
            <v>0.78124999999999989</v>
          </cell>
        </row>
        <row r="5505">
          <cell r="B5505" t="str">
            <v>2.c.</v>
          </cell>
          <cell r="D5505" t="str">
            <v>ALAT BANTU</v>
          </cell>
        </row>
        <row r="5506">
          <cell r="D5506" t="str">
            <v>Diperlukan alat-alat bantu kecil</v>
          </cell>
        </row>
        <row r="5507">
          <cell r="D5507" t="str">
            <v>- Linggis</v>
          </cell>
          <cell r="E5507" t="str">
            <v>=</v>
          </cell>
          <cell r="F5507" t="str">
            <v>2 buah</v>
          </cell>
        </row>
        <row r="5508">
          <cell r="D5508" t="str">
            <v>- Cangkul</v>
          </cell>
          <cell r="E5508" t="str">
            <v>=</v>
          </cell>
          <cell r="F5508" t="str">
            <v>2 buah</v>
          </cell>
        </row>
        <row r="5509">
          <cell r="D5509" t="str">
            <v>- Gerobak Dorong</v>
          </cell>
          <cell r="E5509" t="str">
            <v>=</v>
          </cell>
          <cell r="F5509" t="str">
            <v>2 buah</v>
          </cell>
        </row>
        <row r="5510">
          <cell r="D5510" t="str">
            <v>- Palu</v>
          </cell>
          <cell r="E5510" t="str">
            <v>=</v>
          </cell>
          <cell r="F5510" t="str">
            <v>2 buah</v>
          </cell>
        </row>
        <row r="5513">
          <cell r="B5513" t="str">
            <v>3.</v>
          </cell>
          <cell r="D5513" t="str">
            <v>TENAGA</v>
          </cell>
        </row>
        <row r="5514">
          <cell r="D5514" t="str">
            <v>Produksi Menentukan</v>
          </cell>
          <cell r="E5514" t="str">
            <v>:</v>
          </cell>
          <cell r="F5514" t="str">
            <v>JACK HAMMER</v>
          </cell>
          <cell r="I5514" t="str">
            <v>Q1</v>
          </cell>
          <cell r="J5514">
            <v>1.2800000000000002</v>
          </cell>
          <cell r="K5514" t="str">
            <v>M3/jam</v>
          </cell>
        </row>
        <row r="5515">
          <cell r="D5515" t="str">
            <v>Produksi galian/hari</v>
          </cell>
          <cell r="E5515" t="str">
            <v>=</v>
          </cell>
          <cell r="F5515" t="str">
            <v>Tk x Q1</v>
          </cell>
          <cell r="I5515" t="str">
            <v>Qt</v>
          </cell>
          <cell r="J5515">
            <v>8.9600000000000009</v>
          </cell>
          <cell r="K5515" t="str">
            <v>M3</v>
          </cell>
        </row>
        <row r="5516">
          <cell r="D5516" t="str">
            <v>Kebutuhan Tenaga</v>
          </cell>
          <cell r="E5516" t="str">
            <v>:</v>
          </cell>
        </row>
        <row r="5517">
          <cell r="E5517" t="str">
            <v>-</v>
          </cell>
          <cell r="F5517" t="str">
            <v>Pekerja</v>
          </cell>
          <cell r="I5517" t="str">
            <v>P</v>
          </cell>
          <cell r="J5517">
            <v>10</v>
          </cell>
          <cell r="K5517" t="str">
            <v>orang</v>
          </cell>
        </row>
        <row r="5518">
          <cell r="E5518" t="str">
            <v>-</v>
          </cell>
          <cell r="F5518" t="str">
            <v>Mandor</v>
          </cell>
          <cell r="I5518" t="str">
            <v>M</v>
          </cell>
          <cell r="J5518">
            <v>1</v>
          </cell>
          <cell r="K5518" t="str">
            <v>orang</v>
          </cell>
        </row>
        <row r="5519">
          <cell r="D5519" t="str">
            <v>Koefisien tenaga / M3   :</v>
          </cell>
        </row>
        <row r="5520">
          <cell r="E5520" t="str">
            <v>-</v>
          </cell>
          <cell r="F5520" t="str">
            <v>Pekerja</v>
          </cell>
          <cell r="G5520" t="str">
            <v>= (Tk x P) : Qt</v>
          </cell>
          <cell r="I5520" t="str">
            <v>(L01)</v>
          </cell>
          <cell r="J5520">
            <v>7.8124999999999991</v>
          </cell>
          <cell r="K5520" t="str">
            <v>Jam</v>
          </cell>
        </row>
        <row r="5521">
          <cell r="E5521" t="str">
            <v>-</v>
          </cell>
          <cell r="F5521" t="str">
            <v>Mandor</v>
          </cell>
          <cell r="G5521" t="str">
            <v>= (Tk x M) : Qt</v>
          </cell>
          <cell r="I5521" t="str">
            <v>(L03)</v>
          </cell>
          <cell r="J5521">
            <v>0.78124999999999989</v>
          </cell>
          <cell r="K5521" t="str">
            <v>Jam</v>
          </cell>
        </row>
        <row r="5523">
          <cell r="D5523" t="str">
            <v>HARGA DASAR SATUAN UPAH, BAHAN DAN ALAT</v>
          </cell>
        </row>
        <row r="5524">
          <cell r="D5524" t="str">
            <v>Lihat lampiran.</v>
          </cell>
        </row>
        <row r="5533">
          <cell r="B5533" t="str">
            <v xml:space="preserve"> URAIAN ANALISA HARGA SATUAN</v>
          </cell>
        </row>
        <row r="5534">
          <cell r="B5534" t="str">
            <v>ITEM PEMBAYARAN NO.</v>
          </cell>
          <cell r="E5534" t="str">
            <v>:  7.18</v>
          </cell>
        </row>
        <row r="5535">
          <cell r="B5535" t="str">
            <v>JENIS PEKERJAAN</v>
          </cell>
          <cell r="E5535" t="str">
            <v>:  Geogrid</v>
          </cell>
        </row>
        <row r="5536">
          <cell r="B5536" t="str">
            <v>SATUAN PEMBAYARAN</v>
          </cell>
          <cell r="E5536" t="str">
            <v>:  M2</v>
          </cell>
        </row>
        <row r="5538">
          <cell r="B5538" t="str">
            <v>NO.</v>
          </cell>
          <cell r="D5538" t="str">
            <v>U R A I A N</v>
          </cell>
          <cell r="I5538" t="str">
            <v>KODE</v>
          </cell>
          <cell r="J5538" t="str">
            <v>KOEF.</v>
          </cell>
          <cell r="K5538" t="str">
            <v>SATUAN</v>
          </cell>
          <cell r="L5538" t="str">
            <v>KETERANGAN</v>
          </cell>
        </row>
        <row r="5540">
          <cell r="B5540" t="str">
            <v>I.</v>
          </cell>
          <cell r="D5540" t="str">
            <v>ASUMSI</v>
          </cell>
        </row>
        <row r="5541">
          <cell r="B5541">
            <v>1</v>
          </cell>
          <cell r="D5541" t="str">
            <v>Menggunakan alat berat dan manusia</v>
          </cell>
        </row>
        <row r="5542">
          <cell r="B5542">
            <v>2</v>
          </cell>
          <cell r="D5542" t="str">
            <v>Kondisi lokasi baik</v>
          </cell>
        </row>
        <row r="5543">
          <cell r="B5543">
            <v>3</v>
          </cell>
          <cell r="D5543" t="str">
            <v>Digunakan sebagai material perkuatan timbunan / lereng</v>
          </cell>
        </row>
        <row r="5544">
          <cell r="B5544">
            <v>4</v>
          </cell>
          <cell r="D5544" t="str">
            <v>Jam kerja efektif per-hari</v>
          </cell>
          <cell r="I5544" t="str">
            <v>Tk</v>
          </cell>
          <cell r="J5544">
            <v>7</v>
          </cell>
          <cell r="K5544" t="str">
            <v>Jam</v>
          </cell>
        </row>
        <row r="5545">
          <cell r="B5545">
            <v>5</v>
          </cell>
          <cell r="D5545" t="str">
            <v>Faktor pengembangan bahan</v>
          </cell>
          <cell r="I5545" t="str">
            <v>Fk</v>
          </cell>
          <cell r="J5545">
            <v>1</v>
          </cell>
        </row>
        <row r="5547">
          <cell r="B5547" t="str">
            <v>II.</v>
          </cell>
          <cell r="D5547" t="str">
            <v>URUTAN KERJA</v>
          </cell>
        </row>
        <row r="5548">
          <cell r="B5548">
            <v>1</v>
          </cell>
          <cell r="D5548" t="str">
            <v>Material Geogrid diterima di lok. pekerjaan</v>
          </cell>
        </row>
        <row r="5549">
          <cell r="B5549">
            <v>2</v>
          </cell>
          <cell r="D5549" t="str">
            <v>Pemasangan dilaksanakan sesuai dengan prosedur</v>
          </cell>
        </row>
        <row r="5550">
          <cell r="D5550" t="str">
            <v>yang direkomendasikan oleh pabriknya</v>
          </cell>
        </row>
        <row r="5553">
          <cell r="B5553" t="str">
            <v>III.</v>
          </cell>
          <cell r="D5553" t="str">
            <v>PEMAKAIAN BAHAN, ALAT DAN TENAGA</v>
          </cell>
        </row>
        <row r="5554">
          <cell r="B5554" t="str">
            <v xml:space="preserve">   1.</v>
          </cell>
          <cell r="D5554" t="str">
            <v>BAHAN</v>
          </cell>
        </row>
        <row r="5555">
          <cell r="D5555" t="str">
            <v>Geogrid / M2  :</v>
          </cell>
          <cell r="J5555">
            <v>1</v>
          </cell>
          <cell r="K5555" t="str">
            <v>M2</v>
          </cell>
        </row>
        <row r="5557">
          <cell r="B5557" t="str">
            <v xml:space="preserve">   2.</v>
          </cell>
          <cell r="D5557" t="str">
            <v>ALAT</v>
          </cell>
        </row>
        <row r="5558">
          <cell r="B5558" t="str">
            <v>2.b.</v>
          </cell>
          <cell r="D5558" t="str">
            <v>ALAT  BANTU</v>
          </cell>
        </row>
        <row r="5559">
          <cell r="D5559" t="str">
            <v>Diperlukan alat-alat bantu :</v>
          </cell>
        </row>
        <row r="5560">
          <cell r="D5560" t="str">
            <v>- Palu</v>
          </cell>
        </row>
        <row r="5561">
          <cell r="D5561" t="str">
            <v>- Pisau, dll</v>
          </cell>
        </row>
        <row r="5563">
          <cell r="B5563" t="str">
            <v xml:space="preserve">   3.</v>
          </cell>
          <cell r="D5563" t="str">
            <v>TENAGA</v>
          </cell>
        </row>
        <row r="5564">
          <cell r="D5564" t="str">
            <v>Produksi Pekerjaan Geodrid / hari</v>
          </cell>
          <cell r="I5564" t="str">
            <v>Qt</v>
          </cell>
          <cell r="J5564">
            <v>45</v>
          </cell>
          <cell r="K5564" t="str">
            <v>M2</v>
          </cell>
        </row>
        <row r="5565">
          <cell r="D5565" t="str">
            <v>Kebutuhan tenaga :</v>
          </cell>
        </row>
        <row r="5566">
          <cell r="E5566" t="str">
            <v>- Pekerja</v>
          </cell>
          <cell r="I5566" t="str">
            <v>P</v>
          </cell>
          <cell r="J5566">
            <v>3</v>
          </cell>
          <cell r="K5566" t="str">
            <v>orang</v>
          </cell>
        </row>
        <row r="5567">
          <cell r="E5567" t="str">
            <v>- Tukang</v>
          </cell>
          <cell r="I5567" t="str">
            <v>T</v>
          </cell>
          <cell r="J5567">
            <v>2</v>
          </cell>
          <cell r="K5567" t="str">
            <v>orang</v>
          </cell>
        </row>
        <row r="5568">
          <cell r="E5568" t="str">
            <v>- Mandor</v>
          </cell>
          <cell r="I5568" t="str">
            <v>M</v>
          </cell>
          <cell r="J5568">
            <v>1</v>
          </cell>
          <cell r="K5568" t="str">
            <v>orang</v>
          </cell>
        </row>
        <row r="5570">
          <cell r="D5570" t="str">
            <v>Koefisien tenaga / M2</v>
          </cell>
        </row>
        <row r="5571">
          <cell r="E5571" t="str">
            <v>- Pekerja</v>
          </cell>
          <cell r="F5571" t="str">
            <v>= (Tk x P) : Qt</v>
          </cell>
          <cell r="J5571">
            <v>0.46666666666666667</v>
          </cell>
          <cell r="K5571" t="str">
            <v>Jam</v>
          </cell>
        </row>
        <row r="5572">
          <cell r="E5572" t="str">
            <v>- Tukang</v>
          </cell>
          <cell r="F5572" t="str">
            <v>= (Tk x T) : Qt</v>
          </cell>
          <cell r="J5572">
            <v>0.31111111111111112</v>
          </cell>
          <cell r="K5572" t="str">
            <v>Jam</v>
          </cell>
        </row>
        <row r="5573">
          <cell r="E5573" t="str">
            <v>- Mandor</v>
          </cell>
          <cell r="F5573" t="str">
            <v>= (Tk x M) : Qt</v>
          </cell>
          <cell r="J5573">
            <v>0.15555555555555556</v>
          </cell>
          <cell r="K5573" t="str">
            <v>Jam</v>
          </cell>
        </row>
        <row r="5575">
          <cell r="B5575" t="str">
            <v>4.</v>
          </cell>
          <cell r="D5575" t="str">
            <v>HARGA DASAR SATUAN UPAH, BAHAN DAN ALAT</v>
          </cell>
        </row>
        <row r="5576">
          <cell r="D5576" t="str">
            <v>Lihat lampiran.</v>
          </cell>
        </row>
        <row r="5586">
          <cell r="B5586" t="str">
            <v xml:space="preserve"> URAIAN ANALISA HARGA SATUAN</v>
          </cell>
        </row>
        <row r="5587">
          <cell r="B5587" t="str">
            <v>ITEM PEMBAYARAN NO.</v>
          </cell>
          <cell r="E5587" t="str">
            <v>:  7.19</v>
          </cell>
        </row>
        <row r="5588">
          <cell r="B5588" t="str">
            <v>JENIS PEKERJAAN</v>
          </cell>
          <cell r="E5588" t="str">
            <v>:  Geotextile Non Woven</v>
          </cell>
        </row>
        <row r="5589">
          <cell r="B5589" t="str">
            <v>SATUAN PEMBAYARAN</v>
          </cell>
          <cell r="E5589" t="str">
            <v>:  M2</v>
          </cell>
        </row>
        <row r="5591">
          <cell r="B5591" t="str">
            <v>NO.</v>
          </cell>
          <cell r="D5591" t="str">
            <v>U R A I A N</v>
          </cell>
          <cell r="I5591" t="str">
            <v>KODE</v>
          </cell>
          <cell r="J5591" t="str">
            <v>KOEF.</v>
          </cell>
          <cell r="K5591" t="str">
            <v>SATUAN</v>
          </cell>
          <cell r="L5591" t="str">
            <v>KETERANGAN</v>
          </cell>
        </row>
        <row r="5593">
          <cell r="B5593" t="str">
            <v>I.</v>
          </cell>
          <cell r="D5593" t="str">
            <v>ASUMSI</v>
          </cell>
        </row>
        <row r="5594">
          <cell r="B5594">
            <v>1</v>
          </cell>
          <cell r="D5594" t="str">
            <v>Menggunakan alat berat dan manusia</v>
          </cell>
        </row>
        <row r="5595">
          <cell r="B5595">
            <v>2</v>
          </cell>
          <cell r="D5595" t="str">
            <v>Kondisi lokasi baik</v>
          </cell>
        </row>
        <row r="5596">
          <cell r="B5596">
            <v>3</v>
          </cell>
          <cell r="D5596" t="str">
            <v>Digunakan sebagai material perkuatan timbunan / lereng</v>
          </cell>
        </row>
        <row r="5597">
          <cell r="B5597">
            <v>4</v>
          </cell>
          <cell r="D5597" t="str">
            <v>Jam kerja efektif per-hari</v>
          </cell>
          <cell r="I5597" t="str">
            <v>Tk</v>
          </cell>
          <cell r="J5597">
            <v>7</v>
          </cell>
          <cell r="K5597" t="str">
            <v>Jam</v>
          </cell>
        </row>
        <row r="5598">
          <cell r="B5598">
            <v>5</v>
          </cell>
          <cell r="D5598" t="str">
            <v>Faktor pengembangan bahan</v>
          </cell>
          <cell r="I5598" t="str">
            <v>Fk</v>
          </cell>
          <cell r="J5598">
            <v>1.2</v>
          </cell>
        </row>
        <row r="5600">
          <cell r="B5600" t="str">
            <v>II.</v>
          </cell>
          <cell r="D5600" t="str">
            <v>URUTAN KERJA</v>
          </cell>
        </row>
        <row r="5601">
          <cell r="B5601">
            <v>1</v>
          </cell>
          <cell r="D5601" t="str">
            <v>Material Geotextile Non Woven diterima di lok. pekerjaan</v>
          </cell>
        </row>
        <row r="5602">
          <cell r="B5602">
            <v>2</v>
          </cell>
          <cell r="D5602" t="str">
            <v>Pemasangan dilaksanakan sesuai dengan prosedur</v>
          </cell>
        </row>
        <row r="5603">
          <cell r="D5603" t="str">
            <v>yang direkomendasikan oleh pabriknya</v>
          </cell>
        </row>
        <row r="5606">
          <cell r="B5606" t="str">
            <v>III.</v>
          </cell>
          <cell r="D5606" t="str">
            <v>PEMAKAIAN BAHAN, ALAT DAN TENAGA</v>
          </cell>
        </row>
        <row r="5607">
          <cell r="B5607" t="str">
            <v xml:space="preserve">   1.</v>
          </cell>
          <cell r="D5607" t="str">
            <v>BAHAN</v>
          </cell>
        </row>
        <row r="5608">
          <cell r="D5608" t="str">
            <v>Geotekstil Non Woven</v>
          </cell>
          <cell r="J5608">
            <v>1</v>
          </cell>
          <cell r="K5608" t="str">
            <v>M2</v>
          </cell>
        </row>
        <row r="5610">
          <cell r="B5610" t="str">
            <v xml:space="preserve">   2.</v>
          </cell>
          <cell r="D5610" t="str">
            <v>ALAT</v>
          </cell>
        </row>
        <row r="5611">
          <cell r="B5611" t="str">
            <v>2.b.</v>
          </cell>
          <cell r="D5611" t="str">
            <v>ALAT  BANTU</v>
          </cell>
        </row>
        <row r="5612">
          <cell r="D5612" t="str">
            <v>Diperlukan alat-alat bantu kecil</v>
          </cell>
        </row>
        <row r="5615">
          <cell r="B5615" t="str">
            <v xml:space="preserve">   3.</v>
          </cell>
          <cell r="D5615" t="str">
            <v>TENAGA</v>
          </cell>
        </row>
        <row r="5616">
          <cell r="D5616" t="str">
            <v>Produksi Pekerjaan Geotektil Non Woven / hari</v>
          </cell>
          <cell r="I5616" t="str">
            <v>Qt</v>
          </cell>
          <cell r="J5616">
            <v>55</v>
          </cell>
          <cell r="K5616" t="str">
            <v>M2</v>
          </cell>
        </row>
        <row r="5617">
          <cell r="D5617" t="str">
            <v>Kebutuhan tenaga :</v>
          </cell>
        </row>
        <row r="5618">
          <cell r="E5618" t="str">
            <v>- Pekerja</v>
          </cell>
          <cell r="I5618" t="str">
            <v>P</v>
          </cell>
          <cell r="J5618">
            <v>4</v>
          </cell>
          <cell r="K5618" t="str">
            <v>orang</v>
          </cell>
        </row>
        <row r="5619">
          <cell r="E5619" t="str">
            <v>- Tukang</v>
          </cell>
          <cell r="I5619" t="str">
            <v>T</v>
          </cell>
          <cell r="J5619">
            <v>1</v>
          </cell>
          <cell r="K5619" t="str">
            <v>orang</v>
          </cell>
        </row>
        <row r="5620">
          <cell r="E5620" t="str">
            <v>- Mandor</v>
          </cell>
          <cell r="I5620" t="str">
            <v>M</v>
          </cell>
          <cell r="J5620">
            <v>1</v>
          </cell>
          <cell r="K5620" t="str">
            <v>orang</v>
          </cell>
        </row>
        <row r="5622">
          <cell r="D5622" t="str">
            <v>Koefisien tenaga / M2</v>
          </cell>
        </row>
        <row r="5623">
          <cell r="E5623" t="str">
            <v>- Pekerja</v>
          </cell>
          <cell r="F5623" t="str">
            <v>= (Tk x P) : Qt</v>
          </cell>
          <cell r="J5623">
            <v>0.50909090909090904</v>
          </cell>
          <cell r="K5623" t="str">
            <v>Jam</v>
          </cell>
        </row>
        <row r="5624">
          <cell r="E5624" t="str">
            <v>- Tukang</v>
          </cell>
          <cell r="F5624" t="str">
            <v>= (Tk x T) : Qt</v>
          </cell>
          <cell r="J5624">
            <v>0.12727272727272726</v>
          </cell>
          <cell r="K5624" t="str">
            <v>Jam</v>
          </cell>
        </row>
        <row r="5625">
          <cell r="E5625" t="str">
            <v>- Mandor</v>
          </cell>
          <cell r="F5625" t="str">
            <v>= (Tk x M) : Qt</v>
          </cell>
          <cell r="J5625">
            <v>0.12727272727272726</v>
          </cell>
          <cell r="K5625" t="str">
            <v>Jam</v>
          </cell>
        </row>
        <row r="5627">
          <cell r="B5627" t="str">
            <v>4.</v>
          </cell>
          <cell r="D5627" t="str">
            <v>HARGA DASAR SATUAN UPAH, BAHAN DAN ALAT</v>
          </cell>
        </row>
        <row r="5628">
          <cell r="D5628" t="str">
            <v>Lihat lampiran.</v>
          </cell>
        </row>
        <row r="5643">
          <cell r="B5643" t="str">
            <v xml:space="preserve"> URAIAN ANALISA HARGA SATUAN</v>
          </cell>
        </row>
        <row r="5644">
          <cell r="B5644" t="str">
            <v>ITEM PEMBAYARAN NO.</v>
          </cell>
          <cell r="E5644" t="str">
            <v>:  7.20</v>
          </cell>
        </row>
        <row r="5645">
          <cell r="B5645" t="str">
            <v>JENIS PEKERJAAN</v>
          </cell>
          <cell r="E5645" t="str">
            <v>:  Geotekstil Sand Container</v>
          </cell>
        </row>
        <row r="5646">
          <cell r="B5646" t="str">
            <v>SATUAN PEMBAYARAN</v>
          </cell>
          <cell r="E5646" t="str">
            <v>:  M3</v>
          </cell>
        </row>
        <row r="5648">
          <cell r="B5648" t="str">
            <v>NO.</v>
          </cell>
          <cell r="D5648" t="str">
            <v>U R A I A N</v>
          </cell>
          <cell r="I5648" t="str">
            <v>KODE</v>
          </cell>
          <cell r="J5648" t="str">
            <v>KOEF.</v>
          </cell>
          <cell r="K5648" t="str">
            <v>SATUAN</v>
          </cell>
          <cell r="L5648" t="str">
            <v>KETERANGAN</v>
          </cell>
        </row>
        <row r="5649">
          <cell r="B5649" t="str">
            <v>I.</v>
          </cell>
          <cell r="D5649" t="str">
            <v>ASUMSI</v>
          </cell>
        </row>
        <row r="5650">
          <cell r="B5650">
            <v>1</v>
          </cell>
          <cell r="D5650" t="str">
            <v>Menggunakan alat berat dan manusia</v>
          </cell>
        </row>
        <row r="5651">
          <cell r="B5651">
            <v>2</v>
          </cell>
          <cell r="D5651" t="str">
            <v>Kondisi lokasi baik</v>
          </cell>
        </row>
        <row r="5652">
          <cell r="B5652">
            <v>3</v>
          </cell>
          <cell r="D5652" t="str">
            <v>Digunakan sebagai material perkuatan timbunan / lereng</v>
          </cell>
        </row>
        <row r="5653">
          <cell r="B5653">
            <v>4</v>
          </cell>
          <cell r="D5653" t="str">
            <v>Jam kerja efektif per-hari</v>
          </cell>
          <cell r="I5653" t="str">
            <v>Tk</v>
          </cell>
          <cell r="J5653">
            <v>7</v>
          </cell>
          <cell r="K5653" t="str">
            <v>Jam</v>
          </cell>
        </row>
        <row r="5654">
          <cell r="B5654">
            <v>5</v>
          </cell>
          <cell r="D5654" t="str">
            <v>Faktor pengembangan bahan</v>
          </cell>
          <cell r="I5654" t="str">
            <v>Fk</v>
          </cell>
          <cell r="J5654">
            <v>1.1499999999999999</v>
          </cell>
        </row>
        <row r="5656">
          <cell r="B5656" t="str">
            <v>II.</v>
          </cell>
          <cell r="D5656" t="str">
            <v>URUTAN KERJA</v>
          </cell>
        </row>
        <row r="5657">
          <cell r="B5657">
            <v>1</v>
          </cell>
          <cell r="D5657" t="str">
            <v>Pengisian kantong dengan cara manual</v>
          </cell>
        </row>
        <row r="5658">
          <cell r="B5658">
            <v>2</v>
          </cell>
          <cell r="D5658" t="str">
            <v>Penjahitan tutup kantong dengan mesin portable</v>
          </cell>
        </row>
        <row r="5659">
          <cell r="B5659">
            <v>3</v>
          </cell>
          <cell r="D5659" t="str">
            <v>Penempatan ke lokasi pekerjaan dengan excavator dan alat bantu</v>
          </cell>
        </row>
        <row r="5662">
          <cell r="B5662" t="str">
            <v>III.</v>
          </cell>
          <cell r="D5662" t="str">
            <v>PEMAKAIAN BAHAN, ALAT DAN TENAGA</v>
          </cell>
        </row>
        <row r="5663">
          <cell r="B5663" t="str">
            <v xml:space="preserve">   1.</v>
          </cell>
          <cell r="D5663" t="str">
            <v>BAHAN</v>
          </cell>
        </row>
        <row r="5664">
          <cell r="B5664" t="str">
            <v>1.a</v>
          </cell>
          <cell r="D5664" t="str">
            <v>Geotekstil Sand Container</v>
          </cell>
          <cell r="J5664">
            <v>1</v>
          </cell>
          <cell r="K5664" t="str">
            <v>M3</v>
          </cell>
        </row>
        <row r="5665">
          <cell r="B5665" t="str">
            <v>1.b</v>
          </cell>
          <cell r="D5665" t="str">
            <v>Volume Pasir  = 0.62 x Fk</v>
          </cell>
          <cell r="J5665">
            <v>0.71299999999999997</v>
          </cell>
          <cell r="K5665" t="str">
            <v>M3</v>
          </cell>
        </row>
        <row r="5667">
          <cell r="B5667" t="str">
            <v xml:space="preserve">   2.</v>
          </cell>
          <cell r="D5667" t="str">
            <v>ALAT</v>
          </cell>
        </row>
        <row r="5668">
          <cell r="B5668" t="str">
            <v>2.a</v>
          </cell>
          <cell r="D5668" t="str">
            <v>EXCAVATOR</v>
          </cell>
        </row>
        <row r="5669">
          <cell r="D5669" t="str">
            <v>Kapasitas Bucket</v>
          </cell>
          <cell r="I5669" t="str">
            <v>V</v>
          </cell>
          <cell r="J5669">
            <v>0.5</v>
          </cell>
          <cell r="K5669" t="str">
            <v>M3</v>
          </cell>
        </row>
        <row r="5670">
          <cell r="D5670" t="str">
            <v>Faktor Bucket</v>
          </cell>
          <cell r="I5670" t="str">
            <v>Fb</v>
          </cell>
          <cell r="J5670">
            <v>0.9</v>
          </cell>
        </row>
        <row r="5671">
          <cell r="D5671" t="str">
            <v>Faktor Efisiensi alat</v>
          </cell>
          <cell r="I5671" t="str">
            <v>Fa</v>
          </cell>
          <cell r="J5671">
            <v>0.8</v>
          </cell>
        </row>
        <row r="5673">
          <cell r="D5673" t="str">
            <v>Waktu siklus</v>
          </cell>
          <cell r="I5673" t="str">
            <v>Ts1</v>
          </cell>
          <cell r="K5673" t="str">
            <v>menit</v>
          </cell>
        </row>
        <row r="5674">
          <cell r="D5674" t="str">
            <v>- Menggali / memuat</v>
          </cell>
          <cell r="I5674" t="str">
            <v>T1</v>
          </cell>
          <cell r="J5674">
            <v>0.6</v>
          </cell>
          <cell r="K5674" t="str">
            <v>menit</v>
          </cell>
        </row>
        <row r="5675">
          <cell r="D5675" t="str">
            <v>- Lain-lain</v>
          </cell>
          <cell r="I5675" t="str">
            <v>T2</v>
          </cell>
          <cell r="J5675">
            <v>0.45</v>
          </cell>
          <cell r="K5675" t="str">
            <v>menit</v>
          </cell>
        </row>
        <row r="5676">
          <cell r="I5676" t="str">
            <v>Ts1</v>
          </cell>
          <cell r="J5676">
            <v>1.05</v>
          </cell>
          <cell r="K5676" t="str">
            <v>menit</v>
          </cell>
        </row>
        <row r="5678">
          <cell r="D5678" t="str">
            <v>Kap. Prod / jam =</v>
          </cell>
          <cell r="E5678" t="str">
            <v>V  x Fb x Fa x 60</v>
          </cell>
          <cell r="I5678" t="str">
            <v>Q1</v>
          </cell>
          <cell r="J5678">
            <v>17.888198757763977</v>
          </cell>
          <cell r="K5678" t="str">
            <v>M3/Jam</v>
          </cell>
        </row>
        <row r="5679">
          <cell r="E5679" t="str">
            <v>Ts1 x Fk</v>
          </cell>
        </row>
        <row r="5681">
          <cell r="D5681" t="str">
            <v>Koefisien Alat / M3</v>
          </cell>
          <cell r="E5681" t="str">
            <v xml:space="preserve"> =  1  :  Q1</v>
          </cell>
          <cell r="J5681">
            <v>5.5902777777777773E-2</v>
          </cell>
          <cell r="K5681" t="str">
            <v>Jam</v>
          </cell>
        </row>
        <row r="5683">
          <cell r="B5683" t="str">
            <v>2.b.</v>
          </cell>
          <cell r="D5683" t="str">
            <v>ALAT  BANTU</v>
          </cell>
        </row>
        <row r="5684">
          <cell r="D5684" t="str">
            <v>Diperlukan alat-alat bantu kecil</v>
          </cell>
          <cell r="L5684" t="str">
            <v>Lump Sump</v>
          </cell>
        </row>
        <row r="5687">
          <cell r="B5687" t="str">
            <v xml:space="preserve">   3.</v>
          </cell>
          <cell r="D5687" t="str">
            <v>TENAGA</v>
          </cell>
        </row>
        <row r="5688">
          <cell r="D5688" t="str">
            <v>Produksi Geotekstil San Container / hari</v>
          </cell>
          <cell r="I5688" t="str">
            <v>Qt</v>
          </cell>
          <cell r="J5688">
            <v>35</v>
          </cell>
          <cell r="K5688" t="str">
            <v>M2</v>
          </cell>
        </row>
        <row r="5689">
          <cell r="D5689" t="str">
            <v>Kebutuhan tenaga :</v>
          </cell>
        </row>
        <row r="5690">
          <cell r="E5690" t="str">
            <v>- Pekerja</v>
          </cell>
          <cell r="I5690" t="str">
            <v>P</v>
          </cell>
          <cell r="J5690">
            <v>4</v>
          </cell>
          <cell r="K5690" t="str">
            <v>orang</v>
          </cell>
        </row>
        <row r="5691">
          <cell r="E5691" t="str">
            <v>- Tukang</v>
          </cell>
          <cell r="I5691" t="str">
            <v>T</v>
          </cell>
          <cell r="J5691">
            <v>1</v>
          </cell>
          <cell r="K5691" t="str">
            <v>orang</v>
          </cell>
        </row>
        <row r="5692">
          <cell r="E5692" t="str">
            <v>- Mandor</v>
          </cell>
          <cell r="I5692" t="str">
            <v>M</v>
          </cell>
          <cell r="J5692">
            <v>1</v>
          </cell>
          <cell r="K5692" t="str">
            <v>orang</v>
          </cell>
        </row>
        <row r="5694">
          <cell r="D5694" t="str">
            <v>Koefisien tenaga / M2</v>
          </cell>
        </row>
        <row r="5695">
          <cell r="E5695" t="str">
            <v>- Pekerja</v>
          </cell>
          <cell r="F5695" t="str">
            <v>= (Tk x P) : Qt</v>
          </cell>
          <cell r="J5695">
            <v>0.8</v>
          </cell>
          <cell r="K5695" t="str">
            <v>Jam</v>
          </cell>
        </row>
        <row r="5696">
          <cell r="E5696" t="str">
            <v>- Tukang</v>
          </cell>
          <cell r="F5696" t="str">
            <v>= (Tk x T) : Qt</v>
          </cell>
          <cell r="J5696">
            <v>0.2</v>
          </cell>
          <cell r="K5696" t="str">
            <v>Jam</v>
          </cell>
        </row>
        <row r="5697">
          <cell r="E5697" t="str">
            <v>- Mandor</v>
          </cell>
          <cell r="F5697" t="str">
            <v>= (Tk x M) : Qt</v>
          </cell>
          <cell r="J5697">
            <v>0.2</v>
          </cell>
          <cell r="K5697" t="str">
            <v>Jam</v>
          </cell>
        </row>
        <row r="5699">
          <cell r="B5699" t="str">
            <v>4.</v>
          </cell>
          <cell r="D5699" t="str">
            <v>HARGA DASAR SATUAN UPAH, BAHAN DAN ALAT</v>
          </cell>
        </row>
        <row r="5700">
          <cell r="D5700" t="str">
            <v>Lihat lampiran.</v>
          </cell>
        </row>
        <row r="5705">
          <cell r="B5705" t="str">
            <v xml:space="preserve"> URAIAN ANALISA HARGA SATUAN</v>
          </cell>
        </row>
        <row r="5706">
          <cell r="B5706" t="str">
            <v>ITEM PEMBAYARAN NO.</v>
          </cell>
          <cell r="E5706" t="str">
            <v>:  8.1 (1)</v>
          </cell>
        </row>
        <row r="5707">
          <cell r="B5707" t="str">
            <v>JENIS PEKERJAAN</v>
          </cell>
          <cell r="E5707" t="str">
            <v>:  LAPIS AGREGAT KELAS A UNTUK PEKERJAAN MINOR</v>
          </cell>
        </row>
        <row r="5708">
          <cell r="B5708" t="str">
            <v>SATUAN PEMBAYARAN</v>
          </cell>
          <cell r="E5708" t="str">
            <v>:  M3</v>
          </cell>
        </row>
        <row r="5710">
          <cell r="B5710" t="str">
            <v>NO.</v>
          </cell>
          <cell r="D5710" t="str">
            <v>U R A I A N</v>
          </cell>
          <cell r="I5710" t="str">
            <v>KODE</v>
          </cell>
          <cell r="J5710" t="str">
            <v>KOEF.</v>
          </cell>
          <cell r="K5710" t="str">
            <v>SATUAN</v>
          </cell>
          <cell r="L5710" t="str">
            <v>KETERANGAN</v>
          </cell>
        </row>
        <row r="5712">
          <cell r="B5712" t="str">
            <v>I.</v>
          </cell>
          <cell r="D5712" t="str">
            <v>ASUMSI</v>
          </cell>
        </row>
        <row r="5713">
          <cell r="B5713">
            <v>1</v>
          </cell>
          <cell r="D5713" t="str">
            <v>Menggunakan alat berat (cara mekanik)</v>
          </cell>
        </row>
        <row r="5714">
          <cell r="B5714">
            <v>2</v>
          </cell>
          <cell r="D5714" t="str">
            <v>Lokasi pekerjaan : sepanjang jalan</v>
          </cell>
        </row>
        <row r="5715">
          <cell r="B5715">
            <v>3</v>
          </cell>
          <cell r="D5715" t="str">
            <v>Kondisi existing jalan : sedang</v>
          </cell>
        </row>
        <row r="5716">
          <cell r="B5716">
            <v>4</v>
          </cell>
          <cell r="D5716" t="str">
            <v>Jarak rata-rata Base Camp ke lokasi pekerjaan</v>
          </cell>
          <cell r="I5716" t="str">
            <v>L</v>
          </cell>
          <cell r="J5716">
            <v>45.71</v>
          </cell>
          <cell r="K5716" t="str">
            <v>KM</v>
          </cell>
        </row>
        <row r="5717">
          <cell r="B5717">
            <v>5</v>
          </cell>
          <cell r="D5717" t="str">
            <v>Tebal lapis agregat padat</v>
          </cell>
          <cell r="I5717" t="str">
            <v>t</v>
          </cell>
          <cell r="J5717">
            <v>0.15</v>
          </cell>
          <cell r="K5717" t="str">
            <v>M</v>
          </cell>
        </row>
        <row r="5718">
          <cell r="B5718">
            <v>6</v>
          </cell>
          <cell r="D5718" t="str">
            <v>Faktor kembang material (Padat-Lepas)</v>
          </cell>
          <cell r="I5718" t="str">
            <v>Fk</v>
          </cell>
          <cell r="J5718">
            <v>1.2</v>
          </cell>
          <cell r="K5718" t="str">
            <v>-</v>
          </cell>
        </row>
        <row r="5719">
          <cell r="B5719">
            <v>7</v>
          </cell>
          <cell r="D5719" t="str">
            <v>Jam kerja efektif per-hari</v>
          </cell>
          <cell r="I5719" t="str">
            <v>Tk</v>
          </cell>
          <cell r="J5719">
            <v>7</v>
          </cell>
          <cell r="K5719" t="str">
            <v>jam</v>
          </cell>
        </row>
        <row r="5720">
          <cell r="B5720">
            <v>8</v>
          </cell>
          <cell r="D5720" t="str">
            <v>Proporsi campuran :</v>
          </cell>
          <cell r="E5720" t="str">
            <v>-</v>
          </cell>
          <cell r="F5720" t="str">
            <v>Agregat Kasar</v>
          </cell>
          <cell r="I5720" t="str">
            <v>Ak</v>
          </cell>
          <cell r="J5720">
            <v>45</v>
          </cell>
          <cell r="K5720" t="str">
            <v>%</v>
          </cell>
        </row>
        <row r="5721">
          <cell r="E5721" t="str">
            <v>-</v>
          </cell>
          <cell r="F5721" t="str">
            <v>Agregat Halus</v>
          </cell>
          <cell r="I5721" t="str">
            <v>Ah</v>
          </cell>
          <cell r="J5721">
            <v>55</v>
          </cell>
          <cell r="K5721" t="str">
            <v>%</v>
          </cell>
        </row>
        <row r="5723">
          <cell r="B5723" t="str">
            <v>II.</v>
          </cell>
          <cell r="D5723" t="str">
            <v>METHODE PELAKSANAAN</v>
          </cell>
        </row>
        <row r="5724">
          <cell r="B5724">
            <v>1</v>
          </cell>
          <cell r="D5724" t="str">
            <v>Whell Loader mencampur dan memuat Agregat ke dalam</v>
          </cell>
        </row>
        <row r="5725">
          <cell r="D5725" t="str">
            <v>Dump Truck di Base Camp</v>
          </cell>
        </row>
        <row r="5726">
          <cell r="B5726">
            <v>2</v>
          </cell>
          <cell r="D5726" t="str">
            <v>Dump Truck mengangkut Agregat ke lokasi pekerjaan dan</v>
          </cell>
        </row>
        <row r="5727">
          <cell r="D5727" t="str">
            <v>dihampar dengan Motor Grader</v>
          </cell>
        </row>
        <row r="5728">
          <cell r="B5728">
            <v>3</v>
          </cell>
          <cell r="D5728" t="str">
            <v>Hamparan Agregat dibasahi dengan Water Tank</v>
          </cell>
        </row>
        <row r="5729">
          <cell r="D5729" t="str">
            <v>Truck sebelum dipadatkan dengan Vibratory Roller</v>
          </cell>
        </row>
        <row r="5730">
          <cell r="B5730">
            <v>4</v>
          </cell>
          <cell r="D5730" t="str">
            <v>Selama pemadatan, sekelompok pekerja akan</v>
          </cell>
        </row>
        <row r="5731">
          <cell r="D5731" t="str">
            <v>merapikan tepi hamparan dan level permukaan</v>
          </cell>
        </row>
        <row r="5732">
          <cell r="D5732" t="str">
            <v>dengan menggunakan Alat Bantu</v>
          </cell>
        </row>
        <row r="5734">
          <cell r="B5734" t="str">
            <v>III.</v>
          </cell>
          <cell r="D5734" t="str">
            <v>PEMAKAIAN BAHAN, ALAT DAN TENAGA</v>
          </cell>
        </row>
        <row r="5736">
          <cell r="B5736" t="str">
            <v xml:space="preserve">   1.</v>
          </cell>
          <cell r="D5736" t="str">
            <v>BAHAN</v>
          </cell>
        </row>
        <row r="5737">
          <cell r="D5737" t="str">
            <v>Aggregat Kasar</v>
          </cell>
          <cell r="F5737" t="str">
            <v>= Ak x 1 m3 x Fk</v>
          </cell>
          <cell r="J5737">
            <v>0.54</v>
          </cell>
          <cell r="K5737" t="str">
            <v>m3</v>
          </cell>
        </row>
        <row r="5738">
          <cell r="D5738" t="str">
            <v>Aggregat Halus</v>
          </cell>
          <cell r="F5738" t="str">
            <v>= Ah x 1 m3 x Fk</v>
          </cell>
          <cell r="J5738">
            <v>0.66</v>
          </cell>
          <cell r="K5738" t="str">
            <v>m3</v>
          </cell>
        </row>
        <row r="5740">
          <cell r="B5740" t="str">
            <v xml:space="preserve">   2.</v>
          </cell>
          <cell r="D5740" t="str">
            <v>ALAT</v>
          </cell>
        </row>
        <row r="5741">
          <cell r="B5741" t="str">
            <v>2.a</v>
          </cell>
          <cell r="D5741" t="str">
            <v>WHEEL LOADER</v>
          </cell>
        </row>
        <row r="5742">
          <cell r="D5742" t="str">
            <v>Kapasitas Bucket</v>
          </cell>
          <cell r="I5742" t="str">
            <v>V</v>
          </cell>
          <cell r="J5742">
            <v>2.5</v>
          </cell>
          <cell r="K5742" t="str">
            <v>M</v>
          </cell>
        </row>
        <row r="5743">
          <cell r="D5743" t="str">
            <v>Faktor Bucket</v>
          </cell>
          <cell r="I5743" t="str">
            <v>Fb</v>
          </cell>
          <cell r="J5743">
            <v>0.9</v>
          </cell>
          <cell r="K5743" t="str">
            <v>M</v>
          </cell>
        </row>
        <row r="5744">
          <cell r="D5744" t="str">
            <v>Faktor Efisiensi alat</v>
          </cell>
          <cell r="I5744" t="str">
            <v>Fa</v>
          </cell>
          <cell r="J5744">
            <v>0.8</v>
          </cell>
          <cell r="K5744" t="str">
            <v>-</v>
          </cell>
        </row>
        <row r="5745">
          <cell r="D5745" t="str">
            <v>Waktu Siklus :</v>
          </cell>
          <cell r="I5745" t="str">
            <v>Ts1</v>
          </cell>
        </row>
        <row r="5746">
          <cell r="D5746" t="str">
            <v>- Mencampur</v>
          </cell>
          <cell r="I5746" t="str">
            <v>T1</v>
          </cell>
          <cell r="J5746">
            <v>1</v>
          </cell>
          <cell r="K5746" t="str">
            <v>menit</v>
          </cell>
        </row>
        <row r="5747">
          <cell r="D5747" t="str">
            <v>- Memuat dan lain-lain</v>
          </cell>
          <cell r="I5747" t="str">
            <v>T2</v>
          </cell>
          <cell r="J5747">
            <v>0.25</v>
          </cell>
          <cell r="K5747" t="str">
            <v>menit</v>
          </cell>
        </row>
        <row r="5748">
          <cell r="I5748" t="str">
            <v>Ts1</v>
          </cell>
          <cell r="J5748">
            <v>1.25</v>
          </cell>
          <cell r="K5748" t="str">
            <v>menit</v>
          </cell>
        </row>
        <row r="5750">
          <cell r="D5750" t="str">
            <v>Kap. Prod. / jam =</v>
          </cell>
          <cell r="F5750" t="str">
            <v>V x Fb x Fa x 60</v>
          </cell>
          <cell r="I5750" t="str">
            <v>Q1</v>
          </cell>
          <cell r="J5750">
            <v>72</v>
          </cell>
          <cell r="K5750" t="str">
            <v>M3</v>
          </cell>
        </row>
        <row r="5751">
          <cell r="F5751" t="str">
            <v>Fk x Ts1</v>
          </cell>
        </row>
        <row r="5753">
          <cell r="D5753" t="str">
            <v>Koefisien Alat / M3</v>
          </cell>
          <cell r="F5753" t="str">
            <v xml:space="preserve"> =  1  :  Q1</v>
          </cell>
          <cell r="J5753">
            <v>1.3888888888888888E-2</v>
          </cell>
          <cell r="K5753" t="str">
            <v>jam</v>
          </cell>
        </row>
        <row r="5755">
          <cell r="B5755" t="str">
            <v>2.b.</v>
          </cell>
          <cell r="D5755" t="str">
            <v>DUMP TRUCK</v>
          </cell>
        </row>
        <row r="5756">
          <cell r="D5756" t="str">
            <v>Kapasitas Bak</v>
          </cell>
          <cell r="I5756" t="str">
            <v>V</v>
          </cell>
          <cell r="J5756">
            <v>7.25</v>
          </cell>
          <cell r="K5756" t="str">
            <v>M3</v>
          </cell>
        </row>
        <row r="5757">
          <cell r="D5757" t="str">
            <v>Faktor Efesiensi Alat</v>
          </cell>
          <cell r="I5757" t="str">
            <v>Fa</v>
          </cell>
          <cell r="J5757">
            <v>0.8</v>
          </cell>
          <cell r="K5757" t="str">
            <v>-</v>
          </cell>
        </row>
        <row r="5758">
          <cell r="D5758" t="str">
            <v>Kecepatan rata-rata bermuatan</v>
          </cell>
          <cell r="I5758" t="str">
            <v>v1</v>
          </cell>
          <cell r="J5758">
            <v>45</v>
          </cell>
          <cell r="K5758" t="str">
            <v>Km/jam</v>
          </cell>
        </row>
        <row r="5759">
          <cell r="D5759" t="str">
            <v>Kecepatan rata-rata Kosong</v>
          </cell>
          <cell r="I5759" t="str">
            <v>v2</v>
          </cell>
          <cell r="J5759">
            <v>60</v>
          </cell>
          <cell r="K5759" t="str">
            <v>Km/jam</v>
          </cell>
        </row>
        <row r="5760">
          <cell r="D5760" t="str">
            <v>Waktu Wiklus</v>
          </cell>
          <cell r="I5760" t="str">
            <v>Ts2</v>
          </cell>
        </row>
        <row r="5761">
          <cell r="D5761" t="str">
            <v>- Waktu tempuh isi</v>
          </cell>
          <cell r="F5761" t="str">
            <v>= (L : V1) x 60</v>
          </cell>
          <cell r="I5761" t="str">
            <v>T1</v>
          </cell>
          <cell r="J5761">
            <v>60.946666666666673</v>
          </cell>
          <cell r="K5761" t="str">
            <v>Menit</v>
          </cell>
        </row>
        <row r="5762">
          <cell r="D5762" t="str">
            <v>- Waktu tempuh Kosong</v>
          </cell>
          <cell r="F5762" t="str">
            <v>= (L : V2) x 60</v>
          </cell>
          <cell r="I5762" t="str">
            <v>T2</v>
          </cell>
          <cell r="J5762">
            <v>45.71</v>
          </cell>
          <cell r="K5762" t="str">
            <v>Menit</v>
          </cell>
        </row>
        <row r="5763">
          <cell r="D5763" t="str">
            <v>- Lain-lain</v>
          </cell>
          <cell r="I5763" t="str">
            <v>T3</v>
          </cell>
          <cell r="J5763">
            <v>2</v>
          </cell>
          <cell r="K5763" t="str">
            <v>Menit</v>
          </cell>
        </row>
        <row r="5764">
          <cell r="I5764" t="str">
            <v>Ts2</v>
          </cell>
          <cell r="J5764">
            <v>108.65666666666667</v>
          </cell>
          <cell r="K5764" t="str">
            <v>Menit</v>
          </cell>
        </row>
        <row r="5766">
          <cell r="D5766" t="str">
            <v>Kapasitas Produksi / Jam</v>
          </cell>
          <cell r="G5766" t="str">
            <v>V x Fa x 60</v>
          </cell>
          <cell r="I5766" t="str">
            <v>Q2</v>
          </cell>
          <cell r="J5766">
            <v>2.6689572660060743</v>
          </cell>
          <cell r="K5766" t="str">
            <v>M3</v>
          </cell>
        </row>
        <row r="5767">
          <cell r="G5767" t="str">
            <v>Fk x Ts2</v>
          </cell>
        </row>
        <row r="5769">
          <cell r="D5769" t="str">
            <v>Koefisien alat / M3</v>
          </cell>
          <cell r="E5769" t="str">
            <v>= 1 : Q2</v>
          </cell>
          <cell r="J5769">
            <v>0.3746781609195402</v>
          </cell>
          <cell r="K5769" t="str">
            <v>Jam</v>
          </cell>
        </row>
        <row r="5771">
          <cell r="L5771" t="str">
            <v>Bersambung</v>
          </cell>
        </row>
        <row r="5772">
          <cell r="B5772" t="str">
            <v xml:space="preserve"> URAIAN ANALISA HARGA SATUAN</v>
          </cell>
        </row>
        <row r="5773">
          <cell r="B5773" t="str">
            <v>ITEM PEMBAYARAN NO.</v>
          </cell>
          <cell r="E5773" t="str">
            <v>:  8.1 (1)</v>
          </cell>
        </row>
        <row r="5774">
          <cell r="B5774" t="str">
            <v>JENIS PEKERJAAN</v>
          </cell>
          <cell r="E5774" t="str">
            <v>:  LAPIS AGREGAT KELAS A UNTUK PEKERJAAN MINOR</v>
          </cell>
        </row>
        <row r="5775">
          <cell r="B5775" t="str">
            <v>SATUAN PEMBAYARAN</v>
          </cell>
          <cell r="E5775" t="str">
            <v>:  M3</v>
          </cell>
        </row>
        <row r="5777">
          <cell r="B5777" t="str">
            <v>NO.</v>
          </cell>
          <cell r="D5777" t="str">
            <v>U R A I A N</v>
          </cell>
          <cell r="I5777" t="str">
            <v>KODE</v>
          </cell>
          <cell r="J5777" t="str">
            <v>KOEF.</v>
          </cell>
          <cell r="K5777" t="str">
            <v>SATUAN</v>
          </cell>
          <cell r="L5777" t="str">
            <v>KETERANGAN</v>
          </cell>
        </row>
        <row r="5779">
          <cell r="B5779" t="str">
            <v>2.c.</v>
          </cell>
          <cell r="D5779" t="str">
            <v>MOTOR GRADER</v>
          </cell>
        </row>
        <row r="5780">
          <cell r="D5780" t="str">
            <v>Panjang Hamparan</v>
          </cell>
          <cell r="I5780" t="str">
            <v>Lh</v>
          </cell>
          <cell r="J5780">
            <v>50</v>
          </cell>
          <cell r="K5780" t="str">
            <v>M</v>
          </cell>
        </row>
        <row r="5781">
          <cell r="D5781" t="str">
            <v>Lebar Efektif Kerja Blade</v>
          </cell>
          <cell r="I5781" t="str">
            <v>B</v>
          </cell>
          <cell r="J5781">
            <v>2.4</v>
          </cell>
          <cell r="K5781" t="str">
            <v>M</v>
          </cell>
        </row>
        <row r="5782">
          <cell r="D5782" t="str">
            <v>Faktor Efesiensi Alat</v>
          </cell>
          <cell r="I5782" t="str">
            <v>Fa</v>
          </cell>
          <cell r="J5782">
            <v>0.8</v>
          </cell>
          <cell r="K5782" t="str">
            <v>-</v>
          </cell>
        </row>
        <row r="5783">
          <cell r="D5783" t="str">
            <v>Kecepatan rata-rata alat</v>
          </cell>
          <cell r="I5783" t="str">
            <v>V</v>
          </cell>
          <cell r="J5783">
            <v>4</v>
          </cell>
          <cell r="K5783" t="str">
            <v>Km/jam</v>
          </cell>
        </row>
        <row r="5784">
          <cell r="D5784" t="str">
            <v>Jumlah Lintasan</v>
          </cell>
          <cell r="I5784" t="str">
            <v>n</v>
          </cell>
          <cell r="J5784">
            <v>6</v>
          </cell>
          <cell r="K5784" t="str">
            <v>Lintasan</v>
          </cell>
        </row>
        <row r="5785">
          <cell r="D5785" t="str">
            <v>Waktu Wiklus</v>
          </cell>
          <cell r="I5785" t="str">
            <v>Ts3</v>
          </cell>
        </row>
        <row r="5786">
          <cell r="D5786" t="str">
            <v>- Perataan 1 x Lintasan</v>
          </cell>
          <cell r="F5786" t="str">
            <v>= Lh : (V x 1000) x 60</v>
          </cell>
          <cell r="I5786" t="str">
            <v>T1</v>
          </cell>
          <cell r="J5786">
            <v>0.75</v>
          </cell>
          <cell r="K5786" t="str">
            <v>Menit</v>
          </cell>
        </row>
        <row r="5787">
          <cell r="D5787" t="str">
            <v>- Lain-lain</v>
          </cell>
          <cell r="I5787" t="str">
            <v>T2</v>
          </cell>
          <cell r="J5787">
            <v>2</v>
          </cell>
          <cell r="K5787" t="str">
            <v>Menit</v>
          </cell>
        </row>
        <row r="5788">
          <cell r="I5788" t="str">
            <v>Ts3</v>
          </cell>
          <cell r="J5788">
            <v>2.75</v>
          </cell>
          <cell r="K5788" t="str">
            <v>Menit</v>
          </cell>
        </row>
        <row r="5790">
          <cell r="D5790" t="str">
            <v>Kapasitas Produksi / Jam</v>
          </cell>
          <cell r="G5790" t="str">
            <v>Lh x b x t x Fa x 60</v>
          </cell>
          <cell r="I5790" t="str">
            <v>Q3</v>
          </cell>
          <cell r="J5790">
            <v>52.363636363636367</v>
          </cell>
          <cell r="K5790" t="str">
            <v>M3</v>
          </cell>
        </row>
        <row r="5791">
          <cell r="G5791" t="str">
            <v>n x Ts3</v>
          </cell>
        </row>
        <row r="5793">
          <cell r="D5793" t="str">
            <v>Koefisien alat / M3</v>
          </cell>
          <cell r="E5793" t="str">
            <v>= 1 : Q3</v>
          </cell>
          <cell r="J5793">
            <v>1.909722222222222E-2</v>
          </cell>
          <cell r="K5793" t="str">
            <v>Jam</v>
          </cell>
        </row>
        <row r="5795">
          <cell r="B5795" t="str">
            <v>2.d.</v>
          </cell>
          <cell r="D5795" t="str">
            <v>VIBRATORY ROLLER</v>
          </cell>
        </row>
        <row r="5796">
          <cell r="D5796" t="str">
            <v>Kecepatan rata-rata alat</v>
          </cell>
          <cell r="I5796" t="str">
            <v>V</v>
          </cell>
          <cell r="J5796">
            <v>3</v>
          </cell>
          <cell r="K5796" t="str">
            <v>Km/jam</v>
          </cell>
        </row>
        <row r="5797">
          <cell r="D5797" t="str">
            <v>Lebar Efektif Pemadatan</v>
          </cell>
          <cell r="I5797" t="str">
            <v>b</v>
          </cell>
          <cell r="J5797">
            <v>1.2</v>
          </cell>
          <cell r="K5797" t="str">
            <v>M</v>
          </cell>
        </row>
        <row r="5798">
          <cell r="D5798" t="str">
            <v>Jumlah Lintasan</v>
          </cell>
          <cell r="I5798" t="str">
            <v>n</v>
          </cell>
          <cell r="J5798">
            <v>12</v>
          </cell>
          <cell r="K5798" t="str">
            <v>Lintasan</v>
          </cell>
        </row>
        <row r="5799">
          <cell r="D5799" t="str">
            <v>Faktor Efesiensi Alat</v>
          </cell>
          <cell r="I5799" t="str">
            <v>Fa</v>
          </cell>
          <cell r="J5799">
            <v>0.8</v>
          </cell>
          <cell r="K5799" t="str">
            <v>-</v>
          </cell>
        </row>
        <row r="5801">
          <cell r="D5801" t="str">
            <v>Kapasitas Produksi/Jam</v>
          </cell>
          <cell r="F5801" t="str">
            <v>(Vx1000) x b x t x Fa</v>
          </cell>
          <cell r="I5801" t="str">
            <v>Q4</v>
          </cell>
          <cell r="J5801">
            <v>36</v>
          </cell>
          <cell r="K5801" t="str">
            <v>M3</v>
          </cell>
        </row>
        <row r="5802">
          <cell r="F5802" t="str">
            <v>n</v>
          </cell>
        </row>
        <row r="5804">
          <cell r="D5804" t="str">
            <v>Koefisien alat / M3</v>
          </cell>
          <cell r="E5804" t="str">
            <v>= 1 : Q4</v>
          </cell>
          <cell r="J5804">
            <v>2.7777777777777776E-2</v>
          </cell>
          <cell r="K5804" t="str">
            <v>Jam</v>
          </cell>
        </row>
        <row r="5806">
          <cell r="B5806" t="str">
            <v>2.e.</v>
          </cell>
          <cell r="D5806" t="str">
            <v>TIRE ROLLER</v>
          </cell>
        </row>
        <row r="5807">
          <cell r="D5807" t="str">
            <v>Kecepatan rata-rata alat</v>
          </cell>
          <cell r="I5807" t="str">
            <v>V</v>
          </cell>
          <cell r="J5807">
            <v>3</v>
          </cell>
          <cell r="K5807" t="str">
            <v>Km/jam</v>
          </cell>
        </row>
        <row r="5808">
          <cell r="D5808" t="str">
            <v>Lebar Efektif Pemadatan</v>
          </cell>
          <cell r="I5808" t="str">
            <v>b</v>
          </cell>
          <cell r="J5808">
            <v>1.5</v>
          </cell>
          <cell r="K5808" t="str">
            <v>M</v>
          </cell>
        </row>
        <row r="5809">
          <cell r="D5809" t="str">
            <v>Jumlah Lintasan</v>
          </cell>
          <cell r="I5809" t="str">
            <v>n</v>
          </cell>
          <cell r="J5809">
            <v>12</v>
          </cell>
          <cell r="K5809" t="str">
            <v>Lintasan</v>
          </cell>
        </row>
        <row r="5810">
          <cell r="D5810" t="str">
            <v>Faktor Efesiensi Alat</v>
          </cell>
          <cell r="I5810" t="str">
            <v>Fa</v>
          </cell>
          <cell r="J5810">
            <v>0.8</v>
          </cell>
          <cell r="K5810" t="str">
            <v>-</v>
          </cell>
        </row>
        <row r="5812">
          <cell r="D5812" t="str">
            <v>Kapasitas Produksi/Jam</v>
          </cell>
          <cell r="F5812" t="str">
            <v>(Vx1000) x b x t x Fa</v>
          </cell>
          <cell r="I5812" t="str">
            <v>Q5</v>
          </cell>
          <cell r="J5812">
            <v>45</v>
          </cell>
          <cell r="K5812" t="str">
            <v>M3</v>
          </cell>
        </row>
        <row r="5813">
          <cell r="F5813" t="str">
            <v>n</v>
          </cell>
        </row>
        <row r="5815">
          <cell r="D5815" t="str">
            <v>Koefisien alat / M3</v>
          </cell>
          <cell r="E5815" t="str">
            <v>= 1 : Q5</v>
          </cell>
          <cell r="J5815">
            <v>2.2222222222222223E-2</v>
          </cell>
          <cell r="K5815" t="str">
            <v>Jam</v>
          </cell>
        </row>
        <row r="5817">
          <cell r="B5817" t="str">
            <v>2.f.</v>
          </cell>
          <cell r="D5817" t="str">
            <v>WATER TANK TRUCK</v>
          </cell>
        </row>
        <row r="5818">
          <cell r="D5818" t="str">
            <v>Volume tangki air</v>
          </cell>
          <cell r="I5818" t="str">
            <v>V</v>
          </cell>
          <cell r="J5818">
            <v>4</v>
          </cell>
          <cell r="K5818" t="str">
            <v>M3</v>
          </cell>
        </row>
        <row r="5819">
          <cell r="D5819" t="str">
            <v>Kebutuhan air / M3 material padat</v>
          </cell>
          <cell r="I5819" t="str">
            <v>Wc</v>
          </cell>
          <cell r="J5819">
            <v>7.0000000000000007E-2</v>
          </cell>
          <cell r="K5819" t="str">
            <v>M3</v>
          </cell>
        </row>
        <row r="5820">
          <cell r="D5820" t="str">
            <v>Pengisian Tangki / jam</v>
          </cell>
          <cell r="I5820" t="str">
            <v>n</v>
          </cell>
          <cell r="J5820">
            <v>1</v>
          </cell>
          <cell r="K5820" t="str">
            <v>Kali</v>
          </cell>
        </row>
        <row r="5821">
          <cell r="D5821" t="str">
            <v>Faktor efesiensi alat</v>
          </cell>
          <cell r="I5821" t="str">
            <v>Fa</v>
          </cell>
          <cell r="J5821">
            <v>0.8</v>
          </cell>
          <cell r="K5821" t="str">
            <v>-</v>
          </cell>
          <cell r="L5821" t="str">
            <v>Baik</v>
          </cell>
        </row>
        <row r="5823">
          <cell r="D5823" t="str">
            <v>Kapasitas Produksi / Jam   =</v>
          </cell>
          <cell r="G5823" t="str">
            <v>V x n x Fa</v>
          </cell>
          <cell r="I5823" t="str">
            <v>Q6</v>
          </cell>
          <cell r="J5823">
            <v>45.714285714285715</v>
          </cell>
          <cell r="K5823" t="str">
            <v>M3</v>
          </cell>
        </row>
        <row r="5824">
          <cell r="G5824" t="str">
            <v>Wc</v>
          </cell>
        </row>
        <row r="5826">
          <cell r="D5826" t="str">
            <v>Koefisien Alat / M3</v>
          </cell>
          <cell r="F5826" t="str">
            <v xml:space="preserve"> =  1  :  Q6</v>
          </cell>
          <cell r="J5826">
            <v>2.1874999999999999E-2</v>
          </cell>
          <cell r="K5826" t="str">
            <v>Jam</v>
          </cell>
        </row>
        <row r="5828">
          <cell r="B5828" t="str">
            <v xml:space="preserve">   2.g.</v>
          </cell>
          <cell r="D5828" t="str">
            <v>ALAT BANTU</v>
          </cell>
          <cell r="L5828" t="str">
            <v xml:space="preserve"> Lump Sum</v>
          </cell>
        </row>
        <row r="5829">
          <cell r="D5829" t="str">
            <v>Diperlukan   :</v>
          </cell>
        </row>
        <row r="5830">
          <cell r="D5830" t="str">
            <v>- Kereta dorong</v>
          </cell>
          <cell r="F5830" t="str">
            <v>=  2  buah.</v>
          </cell>
        </row>
        <row r="5831">
          <cell r="D5831" t="str">
            <v>- Sekop</v>
          </cell>
          <cell r="F5831" t="str">
            <v>=  3  buah.</v>
          </cell>
        </row>
        <row r="5832">
          <cell r="D5832" t="str">
            <v>- Garpu</v>
          </cell>
          <cell r="F5832" t="str">
            <v>=  2  buah.</v>
          </cell>
        </row>
        <row r="5834">
          <cell r="B5834" t="str">
            <v xml:space="preserve">   3.</v>
          </cell>
          <cell r="D5834" t="str">
            <v>TENAGA</v>
          </cell>
        </row>
        <row r="5835">
          <cell r="D5835" t="str">
            <v>Produksi menentukan : WHELL LOADER</v>
          </cell>
          <cell r="I5835" t="str">
            <v>Q1</v>
          </cell>
          <cell r="J5835">
            <v>72</v>
          </cell>
          <cell r="K5835" t="str">
            <v>M3/jam</v>
          </cell>
        </row>
        <row r="5836">
          <cell r="D5836" t="str">
            <v>Produksi agregat / hari  =  Tk x Q1</v>
          </cell>
          <cell r="I5836" t="str">
            <v>Qt</v>
          </cell>
          <cell r="J5836">
            <v>504</v>
          </cell>
          <cell r="K5836" t="str">
            <v>M3</v>
          </cell>
        </row>
        <row r="5837">
          <cell r="D5837" t="str">
            <v>Kebutuhan tenaga :</v>
          </cell>
        </row>
        <row r="5838">
          <cell r="E5838" t="str">
            <v>-</v>
          </cell>
          <cell r="F5838" t="str">
            <v>Pekerja</v>
          </cell>
          <cell r="I5838" t="str">
            <v>P</v>
          </cell>
          <cell r="J5838">
            <v>4</v>
          </cell>
          <cell r="K5838" t="str">
            <v>orang</v>
          </cell>
        </row>
        <row r="5839">
          <cell r="E5839" t="str">
            <v>-</v>
          </cell>
          <cell r="F5839" t="str">
            <v>Mandor</v>
          </cell>
          <cell r="I5839" t="str">
            <v>M</v>
          </cell>
          <cell r="J5839">
            <v>1</v>
          </cell>
          <cell r="K5839" t="str">
            <v>orang</v>
          </cell>
        </row>
        <row r="5841">
          <cell r="D5841" t="str">
            <v>Koefisien tenaga / M3   :</v>
          </cell>
        </row>
        <row r="5842">
          <cell r="E5842" t="str">
            <v>-</v>
          </cell>
          <cell r="F5842" t="str">
            <v>Pekerja</v>
          </cell>
          <cell r="G5842" t="str">
            <v>= (Tk x P) : Qt</v>
          </cell>
          <cell r="I5842" t="str">
            <v>-</v>
          </cell>
          <cell r="J5842">
            <v>5.5555555555555552E-2</v>
          </cell>
          <cell r="K5842" t="str">
            <v>jam</v>
          </cell>
        </row>
        <row r="5843">
          <cell r="E5843" t="str">
            <v>-</v>
          </cell>
          <cell r="F5843" t="str">
            <v>Mandor</v>
          </cell>
          <cell r="G5843" t="str">
            <v>= (Tk x M) : Qt</v>
          </cell>
          <cell r="I5843" t="str">
            <v>-</v>
          </cell>
          <cell r="J5843">
            <v>1.3888888888888888E-2</v>
          </cell>
          <cell r="K5843" t="str">
            <v>jam</v>
          </cell>
        </row>
        <row r="5845">
          <cell r="B5845" t="str">
            <v>4.</v>
          </cell>
          <cell r="D5845" t="str">
            <v>HARGA DASAR SATUAN UPAH, BAHAN DAN ALAT</v>
          </cell>
        </row>
        <row r="5846">
          <cell r="D5846" t="str">
            <v>Lihat lampiran.</v>
          </cell>
        </row>
        <row r="5849">
          <cell r="B5849" t="str">
            <v xml:space="preserve"> URAIAN ANALISA HARGA SATUAN</v>
          </cell>
        </row>
        <row r="5850">
          <cell r="B5850" t="str">
            <v>ITEM PEMBAYARAN NO.</v>
          </cell>
          <cell r="E5850" t="str">
            <v>:  8.1 (2)</v>
          </cell>
        </row>
        <row r="5851">
          <cell r="B5851" t="str">
            <v>JENIS PEKERJAAN</v>
          </cell>
          <cell r="E5851" t="str">
            <v>:  LAPIS AGREGAT KELAS B UNTUK PEKERJAAN MINOR</v>
          </cell>
        </row>
        <row r="5852">
          <cell r="B5852" t="str">
            <v>SATUAN PEMBAYARAN</v>
          </cell>
          <cell r="E5852" t="str">
            <v>:  M3</v>
          </cell>
        </row>
        <row r="5854">
          <cell r="B5854" t="str">
            <v>NO.</v>
          </cell>
          <cell r="D5854" t="str">
            <v>U R A I A N</v>
          </cell>
          <cell r="I5854" t="str">
            <v>KODE</v>
          </cell>
          <cell r="J5854" t="str">
            <v>KOEF.</v>
          </cell>
          <cell r="K5854" t="str">
            <v>SATUAN</v>
          </cell>
          <cell r="L5854" t="str">
            <v>KETERANGAN</v>
          </cell>
        </row>
        <row r="5856">
          <cell r="B5856" t="str">
            <v>I.</v>
          </cell>
          <cell r="D5856" t="str">
            <v>ASUMSI</v>
          </cell>
        </row>
        <row r="5857">
          <cell r="B5857">
            <v>1</v>
          </cell>
          <cell r="D5857" t="str">
            <v>Menggunakan alat berat (cara mekanik)</v>
          </cell>
        </row>
        <row r="5858">
          <cell r="B5858">
            <v>2</v>
          </cell>
          <cell r="D5858" t="str">
            <v>Lokasi pekerjaan : sepanjang jalan</v>
          </cell>
        </row>
        <row r="5859">
          <cell r="B5859">
            <v>3</v>
          </cell>
          <cell r="D5859" t="str">
            <v>Kondisi existing jalan : sedang</v>
          </cell>
        </row>
        <row r="5860">
          <cell r="B5860">
            <v>4</v>
          </cell>
          <cell r="D5860" t="str">
            <v>Jarak rata-rata Base Camp ke lokasi pekerjaan</v>
          </cell>
          <cell r="I5860" t="str">
            <v>L</v>
          </cell>
          <cell r="J5860">
            <v>45.71</v>
          </cell>
          <cell r="K5860" t="str">
            <v>KM</v>
          </cell>
        </row>
        <row r="5861">
          <cell r="B5861">
            <v>5</v>
          </cell>
          <cell r="D5861" t="str">
            <v>Tebal lapis agregat padat</v>
          </cell>
          <cell r="I5861" t="str">
            <v>t</v>
          </cell>
          <cell r="J5861">
            <v>0.15</v>
          </cell>
          <cell r="K5861" t="str">
            <v>M</v>
          </cell>
        </row>
        <row r="5862">
          <cell r="B5862">
            <v>6</v>
          </cell>
          <cell r="D5862" t="str">
            <v>Faktor kembang material (Padat-Lepas)</v>
          </cell>
          <cell r="I5862" t="str">
            <v>Fk</v>
          </cell>
          <cell r="J5862">
            <v>1.2</v>
          </cell>
          <cell r="K5862" t="str">
            <v>-</v>
          </cell>
        </row>
        <row r="5863">
          <cell r="B5863">
            <v>7</v>
          </cell>
          <cell r="D5863" t="str">
            <v>Jam kerja efektif per-hari</v>
          </cell>
          <cell r="I5863" t="str">
            <v>Tk</v>
          </cell>
          <cell r="J5863">
            <v>7</v>
          </cell>
          <cell r="K5863" t="str">
            <v>jam</v>
          </cell>
        </row>
        <row r="5864">
          <cell r="B5864">
            <v>8</v>
          </cell>
          <cell r="D5864" t="str">
            <v>Proporsi campuran :</v>
          </cell>
          <cell r="E5864" t="str">
            <v>-</v>
          </cell>
          <cell r="F5864" t="str">
            <v>Agregat Kasar</v>
          </cell>
          <cell r="I5864" t="str">
            <v>Ak</v>
          </cell>
          <cell r="J5864">
            <v>35</v>
          </cell>
          <cell r="K5864" t="str">
            <v>%</v>
          </cell>
        </row>
        <row r="5865">
          <cell r="E5865" t="str">
            <v>-</v>
          </cell>
          <cell r="F5865" t="str">
            <v>Agregat Halus</v>
          </cell>
          <cell r="I5865" t="str">
            <v>Ah</v>
          </cell>
          <cell r="J5865">
            <v>20</v>
          </cell>
          <cell r="K5865" t="str">
            <v>%</v>
          </cell>
        </row>
        <row r="5866">
          <cell r="E5866" t="str">
            <v xml:space="preserve">- </v>
          </cell>
          <cell r="F5866" t="str">
            <v>Sirtu</v>
          </cell>
          <cell r="I5866" t="str">
            <v>St</v>
          </cell>
          <cell r="J5866">
            <v>45</v>
          </cell>
          <cell r="K5866" t="str">
            <v>%</v>
          </cell>
        </row>
        <row r="5868">
          <cell r="B5868" t="str">
            <v>II.</v>
          </cell>
          <cell r="D5868" t="str">
            <v>METHODE PELAKSANAAN</v>
          </cell>
        </row>
        <row r="5869">
          <cell r="B5869">
            <v>1</v>
          </cell>
          <cell r="D5869" t="str">
            <v>Whell Loader mencampur dan memuat Agregat ke dalam</v>
          </cell>
        </row>
        <row r="5870">
          <cell r="D5870" t="str">
            <v>Dump Truck di Base Camp</v>
          </cell>
        </row>
        <row r="5871">
          <cell r="B5871">
            <v>2</v>
          </cell>
          <cell r="D5871" t="str">
            <v>Dump Truck mengangkut Agregat ke lokasi pekerjaan dan</v>
          </cell>
        </row>
        <row r="5872">
          <cell r="D5872" t="str">
            <v>dihampar dengan Motor Grader</v>
          </cell>
        </row>
        <row r="5873">
          <cell r="B5873">
            <v>3</v>
          </cell>
          <cell r="D5873" t="str">
            <v>Hamparan Agregat dibasahi dengan Water Tank</v>
          </cell>
        </row>
        <row r="5874">
          <cell r="D5874" t="str">
            <v>Truck sebelum dipadatkan dengan Vibratory Roller</v>
          </cell>
        </row>
        <row r="5875">
          <cell r="B5875">
            <v>4</v>
          </cell>
          <cell r="D5875" t="str">
            <v>Selama pemadatan, sekelompok pekerja akan</v>
          </cell>
        </row>
        <row r="5876">
          <cell r="D5876" t="str">
            <v>merapikan tepi hamparan dan level permukaan</v>
          </cell>
        </row>
        <row r="5877">
          <cell r="D5877" t="str">
            <v>dengan menggunakan Alat Bantu</v>
          </cell>
        </row>
        <row r="5879">
          <cell r="B5879" t="str">
            <v>III.</v>
          </cell>
          <cell r="D5879" t="str">
            <v>PEMAKAIAN BAHAN, ALAT DAN TENAGA</v>
          </cell>
        </row>
        <row r="5881">
          <cell r="B5881" t="str">
            <v xml:space="preserve">   1.</v>
          </cell>
          <cell r="D5881" t="str">
            <v>BAHAN</v>
          </cell>
        </row>
        <row r="5882">
          <cell r="D5882" t="str">
            <v>Agregat Kasar</v>
          </cell>
          <cell r="F5882" t="str">
            <v>= Ak x 1 m3 x Fk</v>
          </cell>
          <cell r="J5882">
            <v>0.42</v>
          </cell>
          <cell r="K5882" t="str">
            <v>m3</v>
          </cell>
        </row>
        <row r="5883">
          <cell r="D5883" t="str">
            <v>Agregat Halus</v>
          </cell>
          <cell r="F5883" t="str">
            <v>= Ah x 1 m3 x Fk</v>
          </cell>
          <cell r="J5883">
            <v>0.24</v>
          </cell>
          <cell r="K5883" t="str">
            <v>m3</v>
          </cell>
        </row>
        <row r="5884">
          <cell r="D5884" t="str">
            <v>Sirtu</v>
          </cell>
          <cell r="F5884" t="str">
            <v>= St x 1 m3 x Fk</v>
          </cell>
          <cell r="J5884">
            <v>0.54</v>
          </cell>
          <cell r="K5884" t="str">
            <v>m3</v>
          </cell>
        </row>
        <row r="5886">
          <cell r="B5886" t="str">
            <v xml:space="preserve">   2.</v>
          </cell>
          <cell r="D5886" t="str">
            <v>ALAT</v>
          </cell>
        </row>
        <row r="5887">
          <cell r="B5887" t="str">
            <v>2.a</v>
          </cell>
          <cell r="D5887" t="str">
            <v>WHEEL LOADER</v>
          </cell>
        </row>
        <row r="5888">
          <cell r="D5888" t="str">
            <v>Kapasitas Bucket</v>
          </cell>
          <cell r="I5888" t="str">
            <v>V</v>
          </cell>
          <cell r="J5888">
            <v>2.5</v>
          </cell>
          <cell r="K5888" t="str">
            <v>M</v>
          </cell>
        </row>
        <row r="5889">
          <cell r="D5889" t="str">
            <v>Faktor Bucket</v>
          </cell>
          <cell r="I5889" t="str">
            <v>Fb</v>
          </cell>
          <cell r="J5889">
            <v>0.9</v>
          </cell>
          <cell r="K5889" t="str">
            <v>M</v>
          </cell>
        </row>
        <row r="5890">
          <cell r="D5890" t="str">
            <v>Faktor Efisiensi alat</v>
          </cell>
          <cell r="I5890" t="str">
            <v>Fa</v>
          </cell>
          <cell r="J5890">
            <v>0.8</v>
          </cell>
          <cell r="K5890" t="str">
            <v>-</v>
          </cell>
          <cell r="L5890" t="str">
            <v xml:space="preserve"> Baik</v>
          </cell>
        </row>
        <row r="5891">
          <cell r="D5891" t="str">
            <v>Waktu Siklus :</v>
          </cell>
          <cell r="I5891" t="str">
            <v>Ts1</v>
          </cell>
        </row>
        <row r="5892">
          <cell r="D5892" t="str">
            <v>- Mencampur</v>
          </cell>
          <cell r="I5892" t="str">
            <v>T1</v>
          </cell>
          <cell r="J5892">
            <v>3</v>
          </cell>
          <cell r="K5892" t="str">
            <v>menit</v>
          </cell>
        </row>
        <row r="5893">
          <cell r="D5893" t="str">
            <v>- Memuat dan lain-lain</v>
          </cell>
          <cell r="I5893" t="str">
            <v>T2</v>
          </cell>
          <cell r="J5893">
            <v>2</v>
          </cell>
          <cell r="K5893" t="str">
            <v>menit</v>
          </cell>
        </row>
        <row r="5894">
          <cell r="I5894" t="str">
            <v>Ts1</v>
          </cell>
          <cell r="J5894">
            <v>5</v>
          </cell>
          <cell r="K5894" t="str">
            <v>menit</v>
          </cell>
        </row>
        <row r="5896">
          <cell r="D5896" t="str">
            <v>Kap. Prod. / jam =</v>
          </cell>
          <cell r="F5896" t="str">
            <v>V x Fb x Fa x 60</v>
          </cell>
          <cell r="I5896" t="str">
            <v>Q1</v>
          </cell>
          <cell r="J5896">
            <v>18</v>
          </cell>
          <cell r="K5896" t="str">
            <v>M3</v>
          </cell>
        </row>
        <row r="5897">
          <cell r="F5897" t="str">
            <v>Fk x Ts1</v>
          </cell>
        </row>
        <row r="5899">
          <cell r="D5899" t="str">
            <v>Koefisien Alat / M3</v>
          </cell>
          <cell r="F5899" t="str">
            <v xml:space="preserve"> =  1  :  Q1</v>
          </cell>
          <cell r="J5899">
            <v>5.5555555555555552E-2</v>
          </cell>
          <cell r="K5899" t="str">
            <v>jam</v>
          </cell>
        </row>
        <row r="5901">
          <cell r="B5901" t="str">
            <v>2.b.</v>
          </cell>
          <cell r="D5901" t="str">
            <v>DUMP TRUCK</v>
          </cell>
        </row>
        <row r="5902">
          <cell r="D5902" t="str">
            <v>Kapasitas Bak</v>
          </cell>
          <cell r="I5902" t="str">
            <v>V</v>
          </cell>
          <cell r="J5902">
            <v>8</v>
          </cell>
          <cell r="K5902" t="str">
            <v>M3</v>
          </cell>
        </row>
        <row r="5903">
          <cell r="D5903" t="str">
            <v>Faktor Efesiensi Alat</v>
          </cell>
          <cell r="I5903" t="str">
            <v>Fa</v>
          </cell>
          <cell r="J5903">
            <v>0.8</v>
          </cell>
          <cell r="K5903" t="str">
            <v>-</v>
          </cell>
        </row>
        <row r="5904">
          <cell r="D5904" t="str">
            <v>Kecepatan rata-rata bermuatan</v>
          </cell>
          <cell r="I5904" t="str">
            <v>v1</v>
          </cell>
          <cell r="J5904">
            <v>45</v>
          </cell>
          <cell r="K5904" t="str">
            <v>Km/jam</v>
          </cell>
        </row>
        <row r="5905">
          <cell r="D5905" t="str">
            <v>Kecepatan rata-rata Kosong</v>
          </cell>
          <cell r="I5905" t="str">
            <v>v2</v>
          </cell>
          <cell r="J5905">
            <v>60</v>
          </cell>
          <cell r="K5905" t="str">
            <v>Km/jam</v>
          </cell>
        </row>
        <row r="5906">
          <cell r="D5906" t="str">
            <v>Waktu Wiklus</v>
          </cell>
          <cell r="I5906" t="str">
            <v>Ts2</v>
          </cell>
        </row>
        <row r="5907">
          <cell r="D5907" t="str">
            <v>- Waktu tempuh isi</v>
          </cell>
          <cell r="F5907" t="str">
            <v>= (L : V1) x 60</v>
          </cell>
          <cell r="I5907" t="str">
            <v>T1</v>
          </cell>
          <cell r="J5907">
            <v>60.946666666666673</v>
          </cell>
          <cell r="K5907" t="str">
            <v>Menit</v>
          </cell>
        </row>
        <row r="5908">
          <cell r="D5908" t="str">
            <v>- Waktu tempuh Kosong</v>
          </cell>
          <cell r="F5908" t="str">
            <v>= (L : V2) x 60</v>
          </cell>
          <cell r="I5908" t="str">
            <v>T2</v>
          </cell>
          <cell r="J5908">
            <v>45.71</v>
          </cell>
          <cell r="K5908" t="str">
            <v>Menit</v>
          </cell>
        </row>
        <row r="5909">
          <cell r="D5909" t="str">
            <v>- Lain-lain</v>
          </cell>
          <cell r="I5909" t="str">
            <v>T3</v>
          </cell>
          <cell r="J5909">
            <v>2</v>
          </cell>
          <cell r="K5909" t="str">
            <v>Menit</v>
          </cell>
        </row>
        <row r="5910">
          <cell r="I5910" t="str">
            <v>Ts2</v>
          </cell>
          <cell r="J5910">
            <v>108.65666666666667</v>
          </cell>
          <cell r="K5910" t="str">
            <v>Menit</v>
          </cell>
        </row>
        <row r="5913">
          <cell r="B5913" t="str">
            <v xml:space="preserve"> URAIAN ANALISA HARGA SATUAN</v>
          </cell>
        </row>
        <row r="5914">
          <cell r="B5914" t="str">
            <v>ITEM PEMBAYARAN NO.</v>
          </cell>
          <cell r="E5914" t="str">
            <v>:  8.1 (2)</v>
          </cell>
        </row>
        <row r="5915">
          <cell r="B5915" t="str">
            <v>JENIS PEKERJAAN</v>
          </cell>
          <cell r="E5915" t="str">
            <v>:  LAPIS AGREGAT KELAS B UNTUK PEKERJAAN MINOR</v>
          </cell>
        </row>
        <row r="5916">
          <cell r="B5916" t="str">
            <v>SATUAN PEMBAYARAN</v>
          </cell>
          <cell r="E5916" t="str">
            <v>:  M3</v>
          </cell>
        </row>
        <row r="5918">
          <cell r="B5918" t="str">
            <v>NO.</v>
          </cell>
          <cell r="D5918" t="str">
            <v>U R A I A N</v>
          </cell>
          <cell r="I5918" t="str">
            <v>KODE</v>
          </cell>
          <cell r="J5918" t="str">
            <v>KOEF.</v>
          </cell>
          <cell r="K5918" t="str">
            <v>SATUAN</v>
          </cell>
          <cell r="L5918" t="str">
            <v>KETERANGAN</v>
          </cell>
        </row>
        <row r="5920">
          <cell r="D5920" t="str">
            <v>Kapasitas Produksi / Jam</v>
          </cell>
          <cell r="G5920" t="str">
            <v>V x Fa x 60</v>
          </cell>
          <cell r="I5920" t="str">
            <v>Q2</v>
          </cell>
          <cell r="J5920">
            <v>2.9450562935239439</v>
          </cell>
          <cell r="K5920" t="str">
            <v>M3</v>
          </cell>
        </row>
        <row r="5921">
          <cell r="G5921" t="str">
            <v>Fk x Ts2</v>
          </cell>
        </row>
        <row r="5923">
          <cell r="D5923" t="str">
            <v>Koefisien alat / M3</v>
          </cell>
          <cell r="E5923" t="str">
            <v>= 1 : Q2</v>
          </cell>
          <cell r="J5923">
            <v>0.33955208333333331</v>
          </cell>
          <cell r="K5923" t="str">
            <v>Jam</v>
          </cell>
        </row>
        <row r="5925">
          <cell r="B5925" t="str">
            <v>2.c.</v>
          </cell>
          <cell r="D5925" t="str">
            <v>MOTOR GRADER</v>
          </cell>
        </row>
        <row r="5926">
          <cell r="D5926" t="str">
            <v>Panjang Hamparan</v>
          </cell>
          <cell r="I5926" t="str">
            <v>Lh</v>
          </cell>
          <cell r="J5926">
            <v>50</v>
          </cell>
          <cell r="K5926" t="str">
            <v>M</v>
          </cell>
        </row>
        <row r="5927">
          <cell r="D5927" t="str">
            <v>Lebar Efektif Kerja Blade</v>
          </cell>
          <cell r="I5927" t="str">
            <v>B</v>
          </cell>
          <cell r="J5927">
            <v>2.4</v>
          </cell>
          <cell r="K5927" t="str">
            <v>M</v>
          </cell>
        </row>
        <row r="5928">
          <cell r="D5928" t="str">
            <v>Faktor Efesiensi Alat</v>
          </cell>
          <cell r="I5928" t="str">
            <v>Fa</v>
          </cell>
          <cell r="J5928">
            <v>0.8</v>
          </cell>
          <cell r="K5928" t="str">
            <v>-</v>
          </cell>
        </row>
        <row r="5929">
          <cell r="D5929" t="str">
            <v>Kecepatan rata-rata alat</v>
          </cell>
          <cell r="I5929" t="str">
            <v>V</v>
          </cell>
          <cell r="J5929">
            <v>4</v>
          </cell>
          <cell r="K5929" t="str">
            <v>Km/jam</v>
          </cell>
        </row>
        <row r="5930">
          <cell r="D5930" t="str">
            <v>Jumlah Lintasan</v>
          </cell>
          <cell r="I5930" t="str">
            <v>n</v>
          </cell>
          <cell r="J5930">
            <v>12</v>
          </cell>
          <cell r="K5930" t="str">
            <v>Lintasan</v>
          </cell>
        </row>
        <row r="5931">
          <cell r="D5931" t="str">
            <v>Waktu Wiklus</v>
          </cell>
          <cell r="I5931" t="str">
            <v>Ts3</v>
          </cell>
        </row>
        <row r="5932">
          <cell r="D5932" t="str">
            <v>- Perataan 1 x Lintasan</v>
          </cell>
          <cell r="F5932" t="str">
            <v>= Lh : (V x 1000) x 60</v>
          </cell>
          <cell r="I5932" t="str">
            <v>T1</v>
          </cell>
          <cell r="J5932">
            <v>0.75</v>
          </cell>
          <cell r="K5932" t="str">
            <v>Menit</v>
          </cell>
        </row>
        <row r="5933">
          <cell r="D5933" t="str">
            <v>- Lain-lain</v>
          </cell>
          <cell r="I5933" t="str">
            <v>T2</v>
          </cell>
          <cell r="J5933">
            <v>15</v>
          </cell>
          <cell r="K5933" t="str">
            <v>Menit</v>
          </cell>
        </row>
        <row r="5934">
          <cell r="I5934" t="str">
            <v>Ts3</v>
          </cell>
          <cell r="J5934">
            <v>15.75</v>
          </cell>
          <cell r="K5934" t="str">
            <v>Menit</v>
          </cell>
        </row>
        <row r="5936">
          <cell r="D5936" t="str">
            <v>Kapasitas Produksi / Jam</v>
          </cell>
          <cell r="G5936" t="str">
            <v>Lh x b x t x Fa x 60</v>
          </cell>
          <cell r="I5936" t="str">
            <v>Q3</v>
          </cell>
          <cell r="J5936">
            <v>4.5714285714285712</v>
          </cell>
          <cell r="K5936" t="str">
            <v>M3</v>
          </cell>
        </row>
        <row r="5937">
          <cell r="G5937" t="str">
            <v>n x Ts3</v>
          </cell>
        </row>
        <row r="5939">
          <cell r="D5939" t="str">
            <v>Koefisien alat / M3</v>
          </cell>
          <cell r="E5939" t="str">
            <v>= 1 : Q3</v>
          </cell>
          <cell r="J5939">
            <v>0.21875</v>
          </cell>
          <cell r="K5939" t="str">
            <v>Jam</v>
          </cell>
        </row>
        <row r="5941">
          <cell r="B5941" t="str">
            <v>2.d.</v>
          </cell>
          <cell r="D5941" t="str">
            <v>VIBRATOR ROLLER</v>
          </cell>
        </row>
        <row r="5942">
          <cell r="D5942" t="str">
            <v>Kecepatan rata-rata alat</v>
          </cell>
          <cell r="I5942" t="str">
            <v>V</v>
          </cell>
          <cell r="J5942">
            <v>3</v>
          </cell>
          <cell r="K5942" t="str">
            <v>Km/jam</v>
          </cell>
        </row>
        <row r="5943">
          <cell r="D5943" t="str">
            <v>Lebar Efektif Pemadatan</v>
          </cell>
          <cell r="I5943" t="str">
            <v>b</v>
          </cell>
          <cell r="J5943">
            <v>1.2</v>
          </cell>
          <cell r="K5943" t="str">
            <v>M</v>
          </cell>
        </row>
        <row r="5944">
          <cell r="D5944" t="str">
            <v>Jumlah Lintasan</v>
          </cell>
          <cell r="I5944" t="str">
            <v>n</v>
          </cell>
          <cell r="J5944">
            <v>12</v>
          </cell>
          <cell r="K5944" t="str">
            <v>Lintasan</v>
          </cell>
        </row>
        <row r="5945">
          <cell r="D5945" t="str">
            <v>Faktor Efesiensi Alat</v>
          </cell>
          <cell r="I5945" t="str">
            <v>Fa</v>
          </cell>
          <cell r="J5945">
            <v>0.8</v>
          </cell>
          <cell r="K5945" t="str">
            <v>-</v>
          </cell>
        </row>
        <row r="5947">
          <cell r="D5947" t="str">
            <v>Kapasitas Produksi/Jam</v>
          </cell>
          <cell r="F5947" t="str">
            <v>(Vx1000) x b x t x Fa</v>
          </cell>
          <cell r="I5947" t="str">
            <v>Q4</v>
          </cell>
          <cell r="J5947">
            <v>36</v>
          </cell>
          <cell r="K5947" t="str">
            <v>M3</v>
          </cell>
        </row>
        <row r="5948">
          <cell r="F5948" t="str">
            <v>n</v>
          </cell>
        </row>
        <row r="5949">
          <cell r="D5949" t="str">
            <v>Koefisien alat / M3</v>
          </cell>
          <cell r="E5949" t="str">
            <v>= 1 : Q4</v>
          </cell>
          <cell r="J5949">
            <v>2.7777777777777776E-2</v>
          </cell>
          <cell r="K5949" t="str">
            <v>Jam</v>
          </cell>
        </row>
        <row r="5951">
          <cell r="B5951" t="str">
            <v>2.e.</v>
          </cell>
          <cell r="D5951" t="str">
            <v>TIRE ROLLER</v>
          </cell>
        </row>
        <row r="5952">
          <cell r="D5952" t="str">
            <v>Kecepatan rata-rata alat</v>
          </cell>
          <cell r="I5952" t="str">
            <v>V</v>
          </cell>
          <cell r="J5952">
            <v>4</v>
          </cell>
          <cell r="K5952" t="str">
            <v>Km/jam</v>
          </cell>
        </row>
        <row r="5953">
          <cell r="D5953" t="str">
            <v>Lebar Efektif Pemadatan</v>
          </cell>
          <cell r="I5953" t="str">
            <v>b</v>
          </cell>
          <cell r="J5953">
            <v>1.5</v>
          </cell>
          <cell r="K5953" t="str">
            <v>M</v>
          </cell>
        </row>
        <row r="5954">
          <cell r="D5954" t="str">
            <v>Jumlah Lintasan</v>
          </cell>
          <cell r="I5954" t="str">
            <v>n</v>
          </cell>
          <cell r="J5954">
            <v>12</v>
          </cell>
          <cell r="K5954" t="str">
            <v>Lintasan</v>
          </cell>
        </row>
        <row r="5955">
          <cell r="D5955" t="str">
            <v>Faktor Efesiensi Alat</v>
          </cell>
          <cell r="I5955" t="str">
            <v>Fa</v>
          </cell>
          <cell r="J5955">
            <v>0.8</v>
          </cell>
          <cell r="K5955" t="str">
            <v>-</v>
          </cell>
        </row>
        <row r="5957">
          <cell r="D5957" t="str">
            <v>Kapasitas Produksi/Jam</v>
          </cell>
          <cell r="F5957" t="str">
            <v>(Vx1000) x b x t x Fa</v>
          </cell>
          <cell r="I5957" t="str">
            <v>Q5</v>
          </cell>
          <cell r="J5957">
            <v>60</v>
          </cell>
          <cell r="K5957" t="str">
            <v>M3</v>
          </cell>
        </row>
        <row r="5958">
          <cell r="F5958" t="str">
            <v>n</v>
          </cell>
        </row>
        <row r="5960">
          <cell r="D5960" t="str">
            <v>Koefisien alat / M3</v>
          </cell>
          <cell r="E5960" t="str">
            <v>= 1 : Q5</v>
          </cell>
          <cell r="J5960">
            <v>1.6666666666666666E-2</v>
          </cell>
          <cell r="K5960" t="str">
            <v>Jam</v>
          </cell>
        </row>
        <row r="5963">
          <cell r="B5963" t="str">
            <v>2.f.</v>
          </cell>
          <cell r="D5963" t="str">
            <v>WATER TANK TRUCK</v>
          </cell>
        </row>
        <row r="5964">
          <cell r="D5964" t="str">
            <v>Volume tangki air</v>
          </cell>
          <cell r="I5964" t="str">
            <v>V</v>
          </cell>
          <cell r="J5964">
            <v>4</v>
          </cell>
          <cell r="K5964" t="str">
            <v>M3</v>
          </cell>
        </row>
        <row r="5965">
          <cell r="D5965" t="str">
            <v>Kebutuhan air / M3 material padat</v>
          </cell>
          <cell r="I5965" t="str">
            <v>Wc</v>
          </cell>
          <cell r="J5965">
            <v>7.0000000000000007E-2</v>
          </cell>
          <cell r="K5965" t="str">
            <v>M3</v>
          </cell>
        </row>
        <row r="5966">
          <cell r="D5966" t="str">
            <v>Pengisian Tangki / jam</v>
          </cell>
          <cell r="I5966" t="str">
            <v>n</v>
          </cell>
          <cell r="J5966">
            <v>1</v>
          </cell>
          <cell r="K5966" t="str">
            <v>Kali</v>
          </cell>
        </row>
        <row r="5967">
          <cell r="D5967" t="str">
            <v>Faktor efesiensi alat</v>
          </cell>
          <cell r="I5967" t="str">
            <v>Fa</v>
          </cell>
          <cell r="J5967">
            <v>0.8</v>
          </cell>
          <cell r="K5967" t="str">
            <v>-</v>
          </cell>
          <cell r="L5967" t="str">
            <v>Baik</v>
          </cell>
        </row>
        <row r="5969">
          <cell r="D5969" t="str">
            <v>Kapasitas Produksi / Jam   =</v>
          </cell>
          <cell r="G5969" t="str">
            <v>V x n x Fa</v>
          </cell>
          <cell r="I5969" t="str">
            <v>Q6</v>
          </cell>
          <cell r="J5969">
            <v>45.714285714285715</v>
          </cell>
          <cell r="K5969" t="str">
            <v>M3</v>
          </cell>
        </row>
        <row r="5970">
          <cell r="G5970" t="str">
            <v>Wc</v>
          </cell>
        </row>
        <row r="5972">
          <cell r="D5972" t="str">
            <v>Koefisien Alat / M3</v>
          </cell>
          <cell r="F5972" t="str">
            <v xml:space="preserve"> =  1  :  Q6</v>
          </cell>
          <cell r="J5972">
            <v>2.1874999999999999E-2</v>
          </cell>
          <cell r="K5972" t="str">
            <v>Jam</v>
          </cell>
        </row>
        <row r="5975">
          <cell r="L5975" t="str">
            <v>Bersambung</v>
          </cell>
        </row>
        <row r="5976">
          <cell r="B5976" t="str">
            <v xml:space="preserve"> URAIAN ANALISA HARGA SATUAN</v>
          </cell>
        </row>
        <row r="5977">
          <cell r="B5977" t="str">
            <v>ITEM PEMBAYARAN NO.</v>
          </cell>
          <cell r="E5977" t="str">
            <v>:  8.1 (2)</v>
          </cell>
        </row>
        <row r="5978">
          <cell r="B5978" t="str">
            <v>JENIS PEKERJAAN</v>
          </cell>
          <cell r="E5978" t="str">
            <v>:  LAPIS AGREGAT KELAS B UNTUK PEKERJAAN MINOR</v>
          </cell>
        </row>
        <row r="5979">
          <cell r="B5979" t="str">
            <v>SATUAN PEMBAYARAN</v>
          </cell>
          <cell r="E5979" t="str">
            <v>:  M3</v>
          </cell>
        </row>
        <row r="5981">
          <cell r="B5981" t="str">
            <v>NO.</v>
          </cell>
          <cell r="D5981" t="str">
            <v>U R A I A N</v>
          </cell>
          <cell r="I5981" t="str">
            <v>KODE</v>
          </cell>
          <cell r="J5981" t="str">
            <v>KOEF.</v>
          </cell>
          <cell r="K5981" t="str">
            <v>SATUAN</v>
          </cell>
          <cell r="L5981" t="str">
            <v>KETERANGAN</v>
          </cell>
        </row>
        <row r="5983">
          <cell r="B5983" t="str">
            <v xml:space="preserve">   2.f.</v>
          </cell>
          <cell r="D5983" t="str">
            <v>ALAT BANTU</v>
          </cell>
          <cell r="L5983" t="str">
            <v xml:space="preserve"> Lump Sum</v>
          </cell>
        </row>
        <row r="5984">
          <cell r="D5984" t="str">
            <v>Diperlukan   :</v>
          </cell>
        </row>
        <row r="5985">
          <cell r="D5985" t="str">
            <v>- Kereta dorong</v>
          </cell>
          <cell r="F5985" t="str">
            <v>=  2  buah.</v>
          </cell>
        </row>
        <row r="5986">
          <cell r="D5986" t="str">
            <v>- Sekop</v>
          </cell>
          <cell r="F5986" t="str">
            <v>=  3  buah.</v>
          </cell>
        </row>
        <row r="5987">
          <cell r="D5987" t="str">
            <v>- Garpu</v>
          </cell>
          <cell r="F5987" t="str">
            <v>=  2  buah.</v>
          </cell>
        </row>
        <row r="5989">
          <cell r="B5989" t="str">
            <v xml:space="preserve">   3.</v>
          </cell>
          <cell r="D5989" t="str">
            <v>TENAGA</v>
          </cell>
        </row>
        <row r="5990">
          <cell r="D5990" t="str">
            <v>Produksi menentukan : WHELL LOADER</v>
          </cell>
          <cell r="I5990" t="str">
            <v>Q1</v>
          </cell>
          <cell r="J5990">
            <v>18</v>
          </cell>
          <cell r="K5990" t="str">
            <v>M3/jam</v>
          </cell>
        </row>
        <row r="5991">
          <cell r="D5991" t="str">
            <v>Produksi agregat / hari  =  Tk x Q1</v>
          </cell>
          <cell r="I5991" t="str">
            <v>Qt</v>
          </cell>
          <cell r="J5991">
            <v>126</v>
          </cell>
          <cell r="K5991" t="str">
            <v>M3</v>
          </cell>
        </row>
        <row r="5992">
          <cell r="D5992" t="str">
            <v>Kebutuhan tenaga :</v>
          </cell>
        </row>
        <row r="5993">
          <cell r="E5993" t="str">
            <v>-</v>
          </cell>
          <cell r="F5993" t="str">
            <v>Pekerja</v>
          </cell>
          <cell r="I5993" t="str">
            <v>P</v>
          </cell>
          <cell r="J5993">
            <v>1.5</v>
          </cell>
          <cell r="K5993" t="str">
            <v>orang</v>
          </cell>
        </row>
        <row r="5994">
          <cell r="E5994" t="str">
            <v>-</v>
          </cell>
          <cell r="F5994" t="str">
            <v>Mandor</v>
          </cell>
          <cell r="I5994" t="str">
            <v>M</v>
          </cell>
          <cell r="J5994">
            <v>0.3</v>
          </cell>
          <cell r="K5994" t="str">
            <v>orang</v>
          </cell>
        </row>
        <row r="5996">
          <cell r="D5996" t="str">
            <v>Koefisien tenaga / M3   :</v>
          </cell>
        </row>
        <row r="5997">
          <cell r="E5997" t="str">
            <v>-</v>
          </cell>
          <cell r="F5997" t="str">
            <v>Pekerja</v>
          </cell>
          <cell r="G5997" t="str">
            <v>= (Tk x P) : Qt</v>
          </cell>
          <cell r="I5997" t="str">
            <v>-</v>
          </cell>
          <cell r="J5997">
            <v>8.3333333333333329E-2</v>
          </cell>
          <cell r="K5997" t="str">
            <v>jam</v>
          </cell>
        </row>
        <row r="5998">
          <cell r="E5998" t="str">
            <v>-</v>
          </cell>
          <cell r="F5998" t="str">
            <v>Mandor</v>
          </cell>
          <cell r="G5998" t="str">
            <v>= (Tk x M) : Qt</v>
          </cell>
          <cell r="I5998" t="str">
            <v>-</v>
          </cell>
          <cell r="J5998">
            <v>1.6666666666666666E-2</v>
          </cell>
          <cell r="K5998" t="str">
            <v>jam</v>
          </cell>
        </row>
        <row r="6000">
          <cell r="B6000" t="str">
            <v>4.</v>
          </cell>
          <cell r="D6000" t="str">
            <v>HARGA DASAR SATUAN UPAH, BAHAN DAN ALAT</v>
          </cell>
        </row>
        <row r="6001">
          <cell r="D6001" t="str">
            <v>Lihat lampiran.</v>
          </cell>
        </row>
        <row r="6012">
          <cell r="B6012" t="str">
            <v xml:space="preserve"> URAIAN ANALISA HARGA SATUAN</v>
          </cell>
        </row>
        <row r="6013">
          <cell r="B6013" t="str">
            <v>ITEM PEMBAYARAN NO.</v>
          </cell>
          <cell r="E6013" t="str">
            <v>:  8.1 (5)</v>
          </cell>
        </row>
        <row r="6014">
          <cell r="B6014" t="str">
            <v>JENIS PEKERJAAN</v>
          </cell>
          <cell r="E6014" t="str">
            <v>:  CAMP. ASPAL PANAS Untuk Pek. Minor</v>
          </cell>
        </row>
        <row r="6015">
          <cell r="B6015" t="str">
            <v>SATUAN PEMBAYARAN</v>
          </cell>
          <cell r="E6015" t="str">
            <v>:  M3</v>
          </cell>
        </row>
        <row r="6017">
          <cell r="B6017" t="str">
            <v>NO.</v>
          </cell>
          <cell r="D6017" t="str">
            <v>U R A I A N</v>
          </cell>
          <cell r="I6017" t="str">
            <v>KODE</v>
          </cell>
          <cell r="J6017" t="str">
            <v>KOEF.</v>
          </cell>
          <cell r="K6017" t="str">
            <v>SATUAN</v>
          </cell>
          <cell r="L6017" t="str">
            <v>KETERANGAN</v>
          </cell>
        </row>
        <row r="6019">
          <cell r="B6019" t="str">
            <v>I.</v>
          </cell>
          <cell r="D6019" t="str">
            <v>ASUMSI</v>
          </cell>
        </row>
        <row r="6020">
          <cell r="B6020">
            <v>1</v>
          </cell>
          <cell r="D6020" t="str">
            <v>Menggunakan alat berat (cara mekanik)</v>
          </cell>
        </row>
        <row r="6021">
          <cell r="B6021">
            <v>2</v>
          </cell>
          <cell r="D6021" t="str">
            <v>Lokasi pekerjaan : sepanjang jalan</v>
          </cell>
        </row>
        <row r="6022">
          <cell r="B6022">
            <v>3</v>
          </cell>
          <cell r="D6022" t="str">
            <v>Kondisi existing jalan : sedang</v>
          </cell>
        </row>
        <row r="6023">
          <cell r="B6023">
            <v>4</v>
          </cell>
          <cell r="D6023" t="str">
            <v>Jarak rata-rata Base Camp ke lokasi pekerjaan</v>
          </cell>
          <cell r="I6023" t="str">
            <v>L</v>
          </cell>
          <cell r="J6023">
            <v>45.71</v>
          </cell>
          <cell r="K6023" t="str">
            <v>KM</v>
          </cell>
        </row>
        <row r="6024">
          <cell r="B6024">
            <v>5</v>
          </cell>
          <cell r="D6024" t="str">
            <v>Tebal Lapis Hotmix padat</v>
          </cell>
          <cell r="I6024" t="str">
            <v>t</v>
          </cell>
          <cell r="J6024">
            <v>0.06</v>
          </cell>
          <cell r="K6024" t="str">
            <v>M</v>
          </cell>
        </row>
        <row r="6025">
          <cell r="B6025">
            <v>6</v>
          </cell>
          <cell r="D6025" t="str">
            <v>Jam kerja efektif per-hari</v>
          </cell>
          <cell r="I6025" t="str">
            <v>Tk</v>
          </cell>
          <cell r="J6025">
            <v>7</v>
          </cell>
          <cell r="K6025" t="str">
            <v>Jam</v>
          </cell>
        </row>
        <row r="6026">
          <cell r="B6026">
            <v>7</v>
          </cell>
          <cell r="D6026" t="str">
            <v>Faktor kehilanganmaterial :</v>
          </cell>
          <cell r="F6026" t="str">
            <v>- Agregat</v>
          </cell>
          <cell r="I6026" t="str">
            <v>Fh1</v>
          </cell>
          <cell r="J6026">
            <v>1.1000000000000001</v>
          </cell>
          <cell r="K6026" t="str">
            <v>-</v>
          </cell>
        </row>
        <row r="6027">
          <cell r="B6027" t="str">
            <v xml:space="preserve"> </v>
          </cell>
          <cell r="F6027" t="str">
            <v>- Aspal</v>
          </cell>
          <cell r="I6027" t="str">
            <v>Fh2</v>
          </cell>
          <cell r="J6027">
            <v>1.05</v>
          </cell>
          <cell r="K6027" t="str">
            <v>-</v>
          </cell>
        </row>
        <row r="6028">
          <cell r="B6028">
            <v>8</v>
          </cell>
          <cell r="D6028" t="str">
            <v>Komposisi campuran AC (spesifikasi)  :</v>
          </cell>
        </row>
        <row r="6029">
          <cell r="D6029" t="str">
            <v xml:space="preserve">- Coarse Agregat  </v>
          </cell>
          <cell r="E6029" t="str">
            <v>30 - 50 %</v>
          </cell>
          <cell r="I6029" t="str">
            <v>CA</v>
          </cell>
          <cell r="J6029">
            <v>48.9</v>
          </cell>
          <cell r="K6029" t="str">
            <v>%</v>
          </cell>
        </row>
        <row r="6030">
          <cell r="D6030" t="str">
            <v>- Fine Agregat</v>
          </cell>
          <cell r="E6030" t="str">
            <v>39 - 59 %</v>
          </cell>
          <cell r="I6030" t="str">
            <v>FA</v>
          </cell>
          <cell r="J6030">
            <v>40</v>
          </cell>
        </row>
        <row r="6031">
          <cell r="D6031" t="str">
            <v>- Fraksi Filler</v>
          </cell>
          <cell r="E6031" t="str">
            <v>4.5 - 7.5 %</v>
          </cell>
          <cell r="I6031" t="str">
            <v>FF</v>
          </cell>
          <cell r="J6031">
            <v>4.5999999999999996</v>
          </cell>
          <cell r="K6031" t="str">
            <v>%</v>
          </cell>
        </row>
        <row r="6032">
          <cell r="D6032" t="str">
            <v>- Asphalt</v>
          </cell>
          <cell r="E6032" t="str">
            <v>minimum 6 %</v>
          </cell>
          <cell r="I6032" t="str">
            <v>As</v>
          </cell>
          <cell r="J6032">
            <v>6.5</v>
          </cell>
          <cell r="K6032" t="str">
            <v>%</v>
          </cell>
        </row>
        <row r="6033">
          <cell r="B6033">
            <v>9</v>
          </cell>
          <cell r="D6033" t="str">
            <v>Berat jenis bahan  :</v>
          </cell>
        </row>
        <row r="6034">
          <cell r="D6034" t="str">
            <v>- AC</v>
          </cell>
          <cell r="I6034" t="str">
            <v>D1</v>
          </cell>
          <cell r="J6034">
            <v>2.25</v>
          </cell>
          <cell r="K6034" t="str">
            <v>ton / M3</v>
          </cell>
        </row>
        <row r="6035">
          <cell r="D6035" t="str">
            <v>- Coarse Agregat &amp; Fine Agregat</v>
          </cell>
          <cell r="I6035" t="str">
            <v>D2</v>
          </cell>
          <cell r="J6035">
            <v>1.8</v>
          </cell>
          <cell r="K6035" t="str">
            <v>ton / M3</v>
          </cell>
        </row>
        <row r="6036">
          <cell r="D6036" t="str">
            <v>- Fraksi Filler</v>
          </cell>
          <cell r="I6036" t="str">
            <v>D3</v>
          </cell>
          <cell r="J6036">
            <v>2</v>
          </cell>
          <cell r="K6036" t="str">
            <v>ton / M3</v>
          </cell>
        </row>
        <row r="6037">
          <cell r="D6037" t="str">
            <v>- Asphalt</v>
          </cell>
          <cell r="I6037" t="str">
            <v>D4</v>
          </cell>
          <cell r="J6037">
            <v>1</v>
          </cell>
          <cell r="K6037" t="str">
            <v>ton / M3</v>
          </cell>
        </row>
        <row r="6039">
          <cell r="B6039" t="str">
            <v>II.</v>
          </cell>
          <cell r="D6039" t="str">
            <v>METHODE PELAKSANAAN</v>
          </cell>
        </row>
        <row r="6040">
          <cell r="B6040">
            <v>1</v>
          </cell>
          <cell r="D6040" t="str">
            <v>Wheel Loader memuat Agregat dan Ashal ke dalam Cold Bin AMP</v>
          </cell>
        </row>
        <row r="6041">
          <cell r="B6041">
            <v>2</v>
          </cell>
          <cell r="D6041" t="str">
            <v>Agregat dan aspal dicampur dan dipanaskn</v>
          </cell>
        </row>
        <row r="6042">
          <cell r="D6042" t="str">
            <v>dengan AMP untuk dimuat langsung kedalam</v>
          </cell>
        </row>
        <row r="6043">
          <cell r="B6043" t="str">
            <v xml:space="preserve"> </v>
          </cell>
          <cell r="D6043" t="str">
            <v>Dump Truck dan diangkut ke lokasi pekerjaan</v>
          </cell>
        </row>
        <row r="6044">
          <cell r="B6044">
            <v>3</v>
          </cell>
          <cell r="D6044" t="str">
            <v>Campuran panas AC dihampar dengan Finisher</v>
          </cell>
        </row>
        <row r="6045">
          <cell r="D6045" t="str">
            <v>dan dipadatkan dengan Tandem &amp; Pneumatic</v>
          </cell>
        </row>
        <row r="6046">
          <cell r="B6046" t="str">
            <v xml:space="preserve"> </v>
          </cell>
          <cell r="D6046" t="str">
            <v>Tire Roller</v>
          </cell>
        </row>
        <row r="6047">
          <cell r="B6047">
            <v>4</v>
          </cell>
          <cell r="D6047" t="str">
            <v>Selama pemadatan, sekelompok  pekerja akan</v>
          </cell>
        </row>
        <row r="6048">
          <cell r="B6048" t="str">
            <v xml:space="preserve"> </v>
          </cell>
          <cell r="D6048" t="str">
            <v>merapikan tepi hamparaan dengan menggunakan</v>
          </cell>
        </row>
        <row r="6049">
          <cell r="B6049" t="str">
            <v xml:space="preserve"> </v>
          </cell>
          <cell r="D6049" t="str">
            <v>Alat Bantu</v>
          </cell>
        </row>
        <row r="6051">
          <cell r="B6051" t="str">
            <v>III.</v>
          </cell>
          <cell r="D6051" t="str">
            <v>PEMAKAIAN BAHAN, ALAT DAN TENAGA</v>
          </cell>
        </row>
        <row r="6053">
          <cell r="B6053" t="str">
            <v xml:space="preserve">   1.</v>
          </cell>
          <cell r="D6053" t="str">
            <v>BAHAN</v>
          </cell>
        </row>
        <row r="6054">
          <cell r="B6054" t="str">
            <v>1.a.</v>
          </cell>
          <cell r="D6054" t="str">
            <v>Agregat Kasar</v>
          </cell>
          <cell r="E6054" t="str">
            <v>= (CA x (D1 x tM3) x Fh1) : D2</v>
          </cell>
          <cell r="J6054">
            <v>0.6724</v>
          </cell>
          <cell r="K6054" t="str">
            <v>M3</v>
          </cell>
        </row>
        <row r="6055">
          <cell r="B6055" t="str">
            <v>1.b.</v>
          </cell>
          <cell r="D6055" t="str">
            <v>Agregat Halus</v>
          </cell>
          <cell r="E6055" t="str">
            <v>= (FA x (D1 x tM3) x Fh1) : D2</v>
          </cell>
          <cell r="J6055">
            <v>0.55000000000000004</v>
          </cell>
          <cell r="K6055" t="str">
            <v>M3</v>
          </cell>
        </row>
        <row r="6056">
          <cell r="B6056" t="str">
            <v>1.c.</v>
          </cell>
          <cell r="D6056" t="str">
            <v>Filler</v>
          </cell>
          <cell r="E6056" t="str">
            <v>= (FF x (D1 x tM3) x Fh1) : D3</v>
          </cell>
          <cell r="J6056">
            <v>113.85</v>
          </cell>
          <cell r="K6056" t="str">
            <v>kg</v>
          </cell>
        </row>
        <row r="6057">
          <cell r="B6057" t="str">
            <v>1.d.</v>
          </cell>
          <cell r="D6057" t="str">
            <v>Aspal</v>
          </cell>
          <cell r="E6057" t="str">
            <v>= (AS x (D1 x tM3) x Fh2) x 1000</v>
          </cell>
          <cell r="J6057">
            <v>153.5625</v>
          </cell>
          <cell r="K6057" t="str">
            <v>Kg</v>
          </cell>
        </row>
        <row r="6059">
          <cell r="B6059" t="str">
            <v>2.</v>
          </cell>
          <cell r="D6059" t="str">
            <v>ALAT</v>
          </cell>
        </row>
        <row r="6060">
          <cell r="B6060" t="str">
            <v>2.a.</v>
          </cell>
          <cell r="D6060" t="str">
            <v>WHEEL LOADER</v>
          </cell>
        </row>
        <row r="6061">
          <cell r="D6061" t="str">
            <v>Kapasitas bucket</v>
          </cell>
          <cell r="I6061" t="str">
            <v>V</v>
          </cell>
          <cell r="J6061">
            <v>2.5</v>
          </cell>
          <cell r="K6061" t="str">
            <v>M3</v>
          </cell>
        </row>
        <row r="6062">
          <cell r="D6062" t="str">
            <v>Faktor bucket</v>
          </cell>
          <cell r="I6062" t="str">
            <v>Fb</v>
          </cell>
          <cell r="J6062">
            <v>0.9</v>
          </cell>
          <cell r="K6062" t="str">
            <v>-</v>
          </cell>
        </row>
        <row r="6063">
          <cell r="D6063" t="str">
            <v>Faktor efisiensi alat</v>
          </cell>
          <cell r="I6063" t="str">
            <v>Fa</v>
          </cell>
          <cell r="J6063">
            <v>0.8</v>
          </cell>
          <cell r="K6063" t="str">
            <v>-</v>
          </cell>
        </row>
        <row r="6064">
          <cell r="D6064" t="str">
            <v>Waktu Siklus</v>
          </cell>
          <cell r="I6064" t="str">
            <v>Ts1</v>
          </cell>
        </row>
        <row r="6065">
          <cell r="D6065" t="str">
            <v>- Muat</v>
          </cell>
          <cell r="I6065" t="str">
            <v>T1</v>
          </cell>
          <cell r="J6065">
            <v>1</v>
          </cell>
          <cell r="K6065" t="str">
            <v>menit</v>
          </cell>
        </row>
        <row r="6066">
          <cell r="D6066" t="str">
            <v>- Lain lain</v>
          </cell>
          <cell r="I6066" t="str">
            <v>T2</v>
          </cell>
          <cell r="J6066">
            <v>0.25</v>
          </cell>
          <cell r="K6066" t="str">
            <v>menit</v>
          </cell>
        </row>
        <row r="6067">
          <cell r="I6067" t="str">
            <v>Ts1</v>
          </cell>
          <cell r="J6067">
            <v>1.25</v>
          </cell>
          <cell r="K6067" t="str">
            <v>menit</v>
          </cell>
        </row>
        <row r="6069">
          <cell r="D6069" t="str">
            <v xml:space="preserve">Kap. Prod. / jam = </v>
          </cell>
          <cell r="E6069" t="str">
            <v>D2 x V x Fb x Fa x 60</v>
          </cell>
          <cell r="I6069" t="str">
            <v>Q1</v>
          </cell>
          <cell r="J6069">
            <v>69.12</v>
          </cell>
          <cell r="K6069" t="str">
            <v>M3</v>
          </cell>
          <cell r="L6069" t="str">
            <v xml:space="preserve"> </v>
          </cell>
        </row>
        <row r="6070">
          <cell r="E6070" t="str">
            <v>D1 x Ts1</v>
          </cell>
        </row>
        <row r="6072">
          <cell r="D6072" t="str">
            <v>Koefisien Alat/M3</v>
          </cell>
          <cell r="E6072" t="str">
            <v xml:space="preserve"> = 1 : Q1</v>
          </cell>
          <cell r="J6072">
            <v>1.4467592592592591E-2</v>
          </cell>
          <cell r="K6072" t="str">
            <v>Jam</v>
          </cell>
        </row>
        <row r="6074">
          <cell r="B6074" t="str">
            <v>2.b.</v>
          </cell>
          <cell r="D6074" t="str">
            <v>ASPHALT MIXING PLANT (AMP)</v>
          </cell>
        </row>
        <row r="6075">
          <cell r="D6075" t="str">
            <v>Kapasitas produksi</v>
          </cell>
          <cell r="I6075" t="str">
            <v>V</v>
          </cell>
          <cell r="J6075">
            <v>50</v>
          </cell>
          <cell r="K6075" t="str">
            <v>ton / Jam</v>
          </cell>
        </row>
        <row r="6076">
          <cell r="D6076" t="str">
            <v>Faktor Efisiensi alat</v>
          </cell>
          <cell r="I6076" t="str">
            <v>Fa</v>
          </cell>
          <cell r="J6076">
            <v>0.8</v>
          </cell>
          <cell r="K6076" t="str">
            <v>-</v>
          </cell>
        </row>
        <row r="6078">
          <cell r="D6078" t="str">
            <v>Kap.Prod. / jam =</v>
          </cell>
          <cell r="E6078" t="str">
            <v>V x Fa</v>
          </cell>
          <cell r="I6078" t="str">
            <v>Q2</v>
          </cell>
          <cell r="J6078">
            <v>17.777777777777779</v>
          </cell>
          <cell r="K6078" t="str">
            <v>M2</v>
          </cell>
        </row>
        <row r="6079">
          <cell r="E6079" t="str">
            <v>D1</v>
          </cell>
        </row>
        <row r="6080">
          <cell r="D6080" t="str">
            <v>Koefisien Alat/M3</v>
          </cell>
          <cell r="E6080" t="str">
            <v xml:space="preserve"> = 1 : Q2</v>
          </cell>
          <cell r="J6080">
            <v>5.6249999999999994E-2</v>
          </cell>
          <cell r="K6080" t="str">
            <v>Jam</v>
          </cell>
        </row>
        <row r="6082">
          <cell r="L6082" t="str">
            <v>Bersambung</v>
          </cell>
        </row>
        <row r="6083">
          <cell r="B6083" t="str">
            <v xml:space="preserve"> URAIAN ANALISA HARGA SATUAN</v>
          </cell>
        </row>
        <row r="6084">
          <cell r="B6084" t="str">
            <v>ITEM PEMBAYARAN NO.</v>
          </cell>
          <cell r="E6084" t="str">
            <v>:  8.1 (5)</v>
          </cell>
        </row>
        <row r="6085">
          <cell r="B6085" t="str">
            <v>JENIS PEKERJAAN</v>
          </cell>
          <cell r="E6085" t="str">
            <v>:  CAMP. ASPAL PANAS Untuk Pek. Minor</v>
          </cell>
        </row>
        <row r="6086">
          <cell r="B6086" t="str">
            <v>SATUAN PEMBAYARAN</v>
          </cell>
          <cell r="E6086" t="str">
            <v>:  M3</v>
          </cell>
        </row>
        <row r="6088">
          <cell r="B6088" t="str">
            <v>NO.</v>
          </cell>
          <cell r="D6088" t="str">
            <v>U R A I A N</v>
          </cell>
          <cell r="I6088" t="str">
            <v>KODE</v>
          </cell>
          <cell r="J6088" t="str">
            <v>KOEF.</v>
          </cell>
          <cell r="K6088" t="str">
            <v>SATUAN</v>
          </cell>
          <cell r="L6088" t="str">
            <v>KETERANGAN</v>
          </cell>
        </row>
        <row r="6090">
          <cell r="B6090" t="str">
            <v>2.c.</v>
          </cell>
          <cell r="D6090" t="str">
            <v>GENERATOR SET ( GENSET )</v>
          </cell>
        </row>
        <row r="6091">
          <cell r="D6091" t="str">
            <v>Kap.Prod. / Jam = SAMA DENGAN AMP</v>
          </cell>
          <cell r="I6091" t="str">
            <v>Q3</v>
          </cell>
          <cell r="J6091">
            <v>17.777777777777779</v>
          </cell>
          <cell r="K6091" t="str">
            <v>M2</v>
          </cell>
        </row>
        <row r="6092">
          <cell r="D6092" t="str">
            <v>Koefisien Alat/M3</v>
          </cell>
          <cell r="E6092" t="str">
            <v xml:space="preserve"> = 1 : Q3</v>
          </cell>
          <cell r="J6092">
            <v>5.6249999999999994E-2</v>
          </cell>
          <cell r="K6092" t="str">
            <v>Jam</v>
          </cell>
        </row>
        <row r="6094">
          <cell r="B6094" t="str">
            <v>2.d.</v>
          </cell>
          <cell r="D6094" t="str">
            <v>DUMP TRUCK</v>
          </cell>
        </row>
        <row r="6095">
          <cell r="D6095" t="str">
            <v>Kapasitas bak</v>
          </cell>
          <cell r="I6095" t="str">
            <v>V</v>
          </cell>
          <cell r="J6095">
            <v>10</v>
          </cell>
          <cell r="K6095" t="str">
            <v>ton</v>
          </cell>
        </row>
        <row r="6096">
          <cell r="D6096" t="str">
            <v>Faktor Efisiensi alat</v>
          </cell>
          <cell r="I6096" t="str">
            <v>Fa</v>
          </cell>
          <cell r="J6096">
            <v>0.8</v>
          </cell>
          <cell r="K6096" t="str">
            <v>-</v>
          </cell>
        </row>
        <row r="6097">
          <cell r="D6097" t="str">
            <v>Kecepatan rata-rata bermuatan</v>
          </cell>
          <cell r="I6097" t="str">
            <v>v1</v>
          </cell>
          <cell r="J6097">
            <v>45</v>
          </cell>
          <cell r="K6097" t="str">
            <v>KM / Jam</v>
          </cell>
        </row>
        <row r="6098">
          <cell r="D6098" t="str">
            <v>Kecepatan rata-rata kosong</v>
          </cell>
          <cell r="I6098" t="str">
            <v>v2</v>
          </cell>
          <cell r="J6098">
            <v>60</v>
          </cell>
          <cell r="K6098" t="str">
            <v>KM / Jam</v>
          </cell>
        </row>
        <row r="6099">
          <cell r="D6099" t="str">
            <v>Kapasitas AMP / batch</v>
          </cell>
          <cell r="I6099" t="str">
            <v>Q2b</v>
          </cell>
          <cell r="J6099">
            <v>0.5</v>
          </cell>
          <cell r="K6099" t="str">
            <v>ton</v>
          </cell>
        </row>
        <row r="6100">
          <cell r="D6100" t="str">
            <v>Waktu menyiapkan 1 batch AC</v>
          </cell>
          <cell r="I6100" t="str">
            <v>Tb</v>
          </cell>
          <cell r="J6100">
            <v>1</v>
          </cell>
          <cell r="K6100" t="str">
            <v>menit</v>
          </cell>
        </row>
        <row r="6101">
          <cell r="D6101" t="str">
            <v>Waktu Siklus</v>
          </cell>
          <cell r="I6101" t="str">
            <v>Ts2</v>
          </cell>
        </row>
        <row r="6102">
          <cell r="D6102" t="str">
            <v xml:space="preserve">- Mengisi Bak </v>
          </cell>
          <cell r="E6102" t="str">
            <v>= (V : Q2b) x Tb</v>
          </cell>
          <cell r="I6102" t="str">
            <v>T1</v>
          </cell>
          <cell r="J6102">
            <v>20</v>
          </cell>
          <cell r="K6102" t="str">
            <v>menit</v>
          </cell>
        </row>
        <row r="6103">
          <cell r="D6103" t="str">
            <v>- Angkut</v>
          </cell>
          <cell r="E6103" t="str">
            <v>= (L : v1) x 60 menit</v>
          </cell>
          <cell r="I6103" t="str">
            <v>T2</v>
          </cell>
          <cell r="J6103">
            <v>60.946666666666673</v>
          </cell>
          <cell r="K6103" t="str">
            <v>menit</v>
          </cell>
        </row>
        <row r="6104">
          <cell r="D6104" t="str">
            <v>- Tunggu + dump (sport2) + Putar</v>
          </cell>
          <cell r="I6104" t="str">
            <v>T3</v>
          </cell>
          <cell r="J6104">
            <v>15</v>
          </cell>
          <cell r="K6104" t="str">
            <v>menit</v>
          </cell>
        </row>
        <row r="6105">
          <cell r="D6105" t="str">
            <v>- Kembali</v>
          </cell>
          <cell r="E6105" t="str">
            <v>= (L : v2) x 60 menit</v>
          </cell>
          <cell r="I6105" t="str">
            <v>T4</v>
          </cell>
          <cell r="J6105">
            <v>45.71</v>
          </cell>
          <cell r="K6105" t="str">
            <v>menit</v>
          </cell>
        </row>
        <row r="6106">
          <cell r="I6106" t="str">
            <v>Ts2</v>
          </cell>
          <cell r="J6106">
            <v>141.65666666666667</v>
          </cell>
          <cell r="K6106" t="str">
            <v>menit</v>
          </cell>
        </row>
        <row r="6108">
          <cell r="D6108" t="str">
            <v>Kap.Prod. / jam =</v>
          </cell>
          <cell r="E6108" t="str">
            <v>V x Fa x 60</v>
          </cell>
          <cell r="I6108" t="str">
            <v>Q4</v>
          </cell>
          <cell r="J6108">
            <v>1.5059886580229191</v>
          </cell>
          <cell r="K6108" t="str">
            <v>M3</v>
          </cell>
        </row>
        <row r="6109">
          <cell r="E6109" t="str">
            <v>D1 x Ts2</v>
          </cell>
        </row>
        <row r="6110">
          <cell r="G6110" t="str">
            <v>=  Tk x Q1</v>
          </cell>
        </row>
        <row r="6111">
          <cell r="D6111" t="str">
            <v>Koefisien Alat/M3</v>
          </cell>
          <cell r="E6111" t="str">
            <v xml:space="preserve"> = 1 : Q4</v>
          </cell>
          <cell r="J6111">
            <v>0.664015625</v>
          </cell>
          <cell r="K6111" t="str">
            <v>Jam</v>
          </cell>
        </row>
        <row r="6113">
          <cell r="B6113" t="str">
            <v>2.e.</v>
          </cell>
          <cell r="D6113" t="str">
            <v>ASPHALT FINISHER</v>
          </cell>
        </row>
        <row r="6114">
          <cell r="D6114" t="str">
            <v>Kapasitas produksi</v>
          </cell>
          <cell r="I6114" t="str">
            <v>V</v>
          </cell>
          <cell r="J6114">
            <v>40</v>
          </cell>
          <cell r="K6114" t="str">
            <v>ton / jam</v>
          </cell>
        </row>
        <row r="6115">
          <cell r="D6115" t="str">
            <v>Faktor efisiensi alat</v>
          </cell>
          <cell r="I6115" t="str">
            <v>Fa</v>
          </cell>
          <cell r="J6115">
            <v>0.8</v>
          </cell>
          <cell r="K6115" t="str">
            <v>-</v>
          </cell>
          <cell r="L6115" t="str">
            <v>Normal</v>
          </cell>
        </row>
        <row r="6117">
          <cell r="D6117" t="str">
            <v>Kap.Prod. / jam =</v>
          </cell>
          <cell r="E6117" t="str">
            <v xml:space="preserve">V x Fa </v>
          </cell>
          <cell r="I6117" t="str">
            <v>Q5</v>
          </cell>
          <cell r="J6117">
            <v>30.476190476190474</v>
          </cell>
          <cell r="K6117" t="str">
            <v>M3</v>
          </cell>
        </row>
        <row r="6118">
          <cell r="E6118" t="str">
            <v xml:space="preserve">D1 </v>
          </cell>
        </row>
        <row r="6119">
          <cell r="D6119" t="str">
            <v>Koefisien Alat/M3</v>
          </cell>
          <cell r="E6119" t="str">
            <v xml:space="preserve"> = 1 : Q5</v>
          </cell>
          <cell r="J6119">
            <v>3.2812500000000001E-2</v>
          </cell>
          <cell r="K6119" t="str">
            <v>Jam</v>
          </cell>
          <cell r="L6119" t="str">
            <v xml:space="preserve"> </v>
          </cell>
        </row>
        <row r="6121">
          <cell r="B6121" t="str">
            <v>2.f.</v>
          </cell>
          <cell r="D6121" t="str">
            <v>TANDEM ROLLER</v>
          </cell>
        </row>
        <row r="6122">
          <cell r="B6122" t="str">
            <v xml:space="preserve"> </v>
          </cell>
          <cell r="D6122" t="str">
            <v>Kecepatan rata-rata alat</v>
          </cell>
          <cell r="I6122" t="str">
            <v>v</v>
          </cell>
          <cell r="J6122">
            <v>5</v>
          </cell>
          <cell r="K6122" t="str">
            <v>Km / Jam</v>
          </cell>
        </row>
        <row r="6123">
          <cell r="D6123" t="str">
            <v>Lebar efektif pemadatan</v>
          </cell>
          <cell r="I6123" t="str">
            <v>b</v>
          </cell>
          <cell r="J6123">
            <v>1</v>
          </cell>
          <cell r="K6123" t="str">
            <v>M</v>
          </cell>
        </row>
        <row r="6124">
          <cell r="D6124" t="str">
            <v>Jumlah lintasan</v>
          </cell>
          <cell r="I6124" t="str">
            <v>n</v>
          </cell>
          <cell r="J6124">
            <v>6</v>
          </cell>
          <cell r="K6124" t="str">
            <v>lintasan</v>
          </cell>
        </row>
        <row r="6125">
          <cell r="D6125" t="str">
            <v>Faktor Efisiensi alat</v>
          </cell>
          <cell r="I6125" t="str">
            <v>Fa</v>
          </cell>
          <cell r="J6125">
            <v>0.8</v>
          </cell>
          <cell r="K6125" t="str">
            <v>-</v>
          </cell>
          <cell r="L6125" t="str">
            <v>Normal</v>
          </cell>
        </row>
        <row r="6127">
          <cell r="C6127" t="str">
            <v xml:space="preserve"> </v>
          </cell>
          <cell r="D6127" t="str">
            <v xml:space="preserve">Kap. Prod. / jam = </v>
          </cell>
          <cell r="E6127" t="str">
            <v>(v x 1000) x b x t x Fa</v>
          </cell>
          <cell r="I6127" t="str">
            <v>Q6</v>
          </cell>
          <cell r="J6127">
            <v>40</v>
          </cell>
          <cell r="K6127" t="str">
            <v>M3</v>
          </cell>
        </row>
        <row r="6128">
          <cell r="E6128" t="str">
            <v>n</v>
          </cell>
        </row>
        <row r="6129">
          <cell r="D6129" t="str">
            <v>Koefisien Alat/M3</v>
          </cell>
          <cell r="E6129" t="str">
            <v xml:space="preserve"> = 1 : Q6</v>
          </cell>
          <cell r="J6129">
            <v>2.5000000000000001E-2</v>
          </cell>
          <cell r="K6129" t="str">
            <v>Jam</v>
          </cell>
        </row>
        <row r="6131">
          <cell r="B6131" t="str">
            <v>2.g.</v>
          </cell>
          <cell r="D6131" t="str">
            <v>PNEUMATIC TIRE ROLLER</v>
          </cell>
        </row>
        <row r="6132">
          <cell r="D6132" t="str">
            <v>Kecepatan rata-rata</v>
          </cell>
          <cell r="I6132" t="str">
            <v>v</v>
          </cell>
          <cell r="J6132">
            <v>5</v>
          </cell>
          <cell r="K6132" t="str">
            <v>KM / jam</v>
          </cell>
        </row>
        <row r="6133">
          <cell r="D6133" t="str">
            <v>Lebar efektif pemadatan</v>
          </cell>
          <cell r="I6133" t="str">
            <v>b</v>
          </cell>
          <cell r="J6133">
            <v>1.2</v>
          </cell>
          <cell r="K6133" t="str">
            <v>M</v>
          </cell>
        </row>
        <row r="6134">
          <cell r="D6134" t="str">
            <v>Jumlah lintasan</v>
          </cell>
          <cell r="I6134" t="str">
            <v>n</v>
          </cell>
          <cell r="J6134">
            <v>6</v>
          </cell>
          <cell r="K6134" t="str">
            <v>lintasan</v>
          </cell>
        </row>
        <row r="6135">
          <cell r="D6135" t="str">
            <v>Faktor Efisiensi alat</v>
          </cell>
          <cell r="I6135" t="str">
            <v>Fa</v>
          </cell>
          <cell r="J6135">
            <v>0.8</v>
          </cell>
          <cell r="K6135" t="str">
            <v>-</v>
          </cell>
          <cell r="L6135" t="str">
            <v>Baik</v>
          </cell>
        </row>
        <row r="6137">
          <cell r="D6137" t="str">
            <v>Kap.Prod./jam =</v>
          </cell>
          <cell r="E6137" t="str">
            <v>(v x 1000) x b x t x Fa</v>
          </cell>
          <cell r="I6137" t="str">
            <v>Q7</v>
          </cell>
          <cell r="J6137">
            <v>48</v>
          </cell>
          <cell r="K6137" t="str">
            <v>M3</v>
          </cell>
        </row>
        <row r="6138">
          <cell r="E6138" t="str">
            <v>n</v>
          </cell>
        </row>
        <row r="6139">
          <cell r="D6139" t="str">
            <v>Koefisien Alat/M3</v>
          </cell>
          <cell r="E6139" t="str">
            <v xml:space="preserve"> = 1 : Q7</v>
          </cell>
          <cell r="J6139">
            <v>2.0833333333333332E-2</v>
          </cell>
          <cell r="K6139" t="str">
            <v>Jam</v>
          </cell>
        </row>
        <row r="6144">
          <cell r="L6144" t="str">
            <v>Bersambung</v>
          </cell>
        </row>
        <row r="6146">
          <cell r="B6146" t="str">
            <v xml:space="preserve"> URAIAN ANALISA HARGA SATUAN</v>
          </cell>
        </row>
        <row r="6147">
          <cell r="B6147" t="str">
            <v>ITEM PEMBAYARAN NO.</v>
          </cell>
          <cell r="E6147" t="str">
            <v>:  8.1 (5)</v>
          </cell>
        </row>
        <row r="6148">
          <cell r="B6148" t="str">
            <v>JENIS PEKERJAAN</v>
          </cell>
          <cell r="E6148" t="str">
            <v>:  CAMP. ASPAL PANAS Untuk Pek. Minor</v>
          </cell>
        </row>
        <row r="6149">
          <cell r="B6149" t="str">
            <v>SATUAN PEMBAYARAN</v>
          </cell>
          <cell r="E6149" t="str">
            <v>:  M3</v>
          </cell>
        </row>
        <row r="6151">
          <cell r="B6151" t="str">
            <v>NO.</v>
          </cell>
          <cell r="D6151" t="str">
            <v>U R A I A N</v>
          </cell>
          <cell r="I6151" t="str">
            <v>KODE</v>
          </cell>
          <cell r="J6151" t="str">
            <v>KOEF.</v>
          </cell>
          <cell r="K6151" t="str">
            <v>SATUAN</v>
          </cell>
          <cell r="L6151" t="str">
            <v>KETERANGAN</v>
          </cell>
        </row>
        <row r="6153">
          <cell r="B6153" t="str">
            <v>2 h.</v>
          </cell>
          <cell r="D6153" t="str">
            <v>WATER TANK TRUCK</v>
          </cell>
        </row>
        <row r="6154">
          <cell r="D6154" t="str">
            <v>Volume tangki air</v>
          </cell>
          <cell r="I6154" t="str">
            <v>v</v>
          </cell>
          <cell r="J6154">
            <v>4</v>
          </cell>
          <cell r="K6154" t="str">
            <v>m3</v>
          </cell>
        </row>
        <row r="6155">
          <cell r="D6155" t="str">
            <v>Kebutuhan air / m3 aggregat padat</v>
          </cell>
          <cell r="I6155" t="str">
            <v>W</v>
          </cell>
          <cell r="J6155">
            <v>7.0000000000000007E-2</v>
          </cell>
          <cell r="K6155" t="str">
            <v>m3</v>
          </cell>
        </row>
        <row r="6156">
          <cell r="D6156" t="str">
            <v>Pengisian tangki / jam</v>
          </cell>
          <cell r="I6156" t="str">
            <v>n</v>
          </cell>
          <cell r="J6156">
            <v>1</v>
          </cell>
        </row>
        <row r="6157">
          <cell r="D6157" t="str">
            <v>Faktor Efisiensi alat</v>
          </cell>
          <cell r="I6157" t="str">
            <v>Fa</v>
          </cell>
          <cell r="J6157">
            <v>0.8</v>
          </cell>
        </row>
        <row r="6159">
          <cell r="D6159" t="str">
            <v>Kap. Prod./jam =</v>
          </cell>
          <cell r="E6159" t="str">
            <v>V x n x Fa</v>
          </cell>
          <cell r="I6159" t="str">
            <v>Q8</v>
          </cell>
          <cell r="J6159">
            <v>45.714285714285715</v>
          </cell>
          <cell r="K6159" t="str">
            <v>m3</v>
          </cell>
        </row>
        <row r="6160">
          <cell r="E6160" t="str">
            <v>W</v>
          </cell>
        </row>
        <row r="6162">
          <cell r="D6162" t="str">
            <v>Koefisien Alat / m3 = 1 : Q8</v>
          </cell>
          <cell r="J6162">
            <v>2.1874999999999999E-2</v>
          </cell>
          <cell r="K6162" t="str">
            <v>jam</v>
          </cell>
        </row>
        <row r="6165">
          <cell r="B6165" t="str">
            <v>2.i.</v>
          </cell>
          <cell r="D6165" t="str">
            <v>ALAT BANTU</v>
          </cell>
        </row>
        <row r="6166">
          <cell r="D6166" t="str">
            <v>diperlukan :</v>
          </cell>
          <cell r="L6166" t="str">
            <v>Lump Sum</v>
          </cell>
        </row>
        <row r="6167">
          <cell r="D6167" t="str">
            <v>- Kereta dorong   = 2 buah</v>
          </cell>
        </row>
        <row r="6168">
          <cell r="D6168" t="str">
            <v>- Sekop                = 3 buah</v>
          </cell>
        </row>
        <row r="6169">
          <cell r="D6169" t="str">
            <v>- Garpu                = 2 buah</v>
          </cell>
        </row>
        <row r="6170">
          <cell r="D6170" t="str">
            <v>- Tongkat Kontrol ketebalan hanparan</v>
          </cell>
        </row>
        <row r="6172">
          <cell r="B6172" t="str">
            <v xml:space="preserve">   3.</v>
          </cell>
          <cell r="D6172" t="str">
            <v>TENAGA</v>
          </cell>
        </row>
        <row r="6173">
          <cell r="D6173" t="str">
            <v>Produksi menentukan : ASPHALT FINISHER</v>
          </cell>
          <cell r="I6173" t="str">
            <v>Q5</v>
          </cell>
          <cell r="J6173">
            <v>30.476190476190474</v>
          </cell>
          <cell r="K6173" t="str">
            <v>M3 / Jam</v>
          </cell>
        </row>
        <row r="6174">
          <cell r="D6174" t="str">
            <v>Produksi AC / hari  =  Tk x Q5</v>
          </cell>
          <cell r="I6174" t="str">
            <v>Qt</v>
          </cell>
          <cell r="J6174">
            <v>213.33333333333331</v>
          </cell>
          <cell r="K6174" t="str">
            <v>M3</v>
          </cell>
        </row>
        <row r="6175">
          <cell r="D6175" t="str">
            <v>Kebutuhan tenaga :</v>
          </cell>
        </row>
        <row r="6176">
          <cell r="E6176" t="str">
            <v>- Pekerja</v>
          </cell>
          <cell r="I6176" t="str">
            <v>P</v>
          </cell>
          <cell r="J6176">
            <v>8</v>
          </cell>
          <cell r="K6176" t="str">
            <v>orang</v>
          </cell>
        </row>
        <row r="6177">
          <cell r="E6177" t="str">
            <v>- Mandor</v>
          </cell>
          <cell r="I6177" t="str">
            <v>M</v>
          </cell>
          <cell r="J6177">
            <v>1</v>
          </cell>
          <cell r="K6177" t="str">
            <v>orang</v>
          </cell>
        </row>
        <row r="6179">
          <cell r="D6179" t="str">
            <v>Koefisien Tenaga / M3     :</v>
          </cell>
        </row>
        <row r="6180">
          <cell r="E6180" t="str">
            <v>- Pekerja</v>
          </cell>
          <cell r="G6180" t="str">
            <v>= (Tk x P) / Qt</v>
          </cell>
          <cell r="J6180">
            <v>0.26250000000000001</v>
          </cell>
          <cell r="K6180" t="str">
            <v>Jam</v>
          </cell>
        </row>
        <row r="6181">
          <cell r="E6181" t="str">
            <v>- Mandor</v>
          </cell>
          <cell r="G6181" t="str">
            <v>= (Tk x M) / Qt</v>
          </cell>
          <cell r="J6181">
            <v>3.2812500000000001E-2</v>
          </cell>
          <cell r="K6181" t="str">
            <v>Jam</v>
          </cell>
        </row>
        <row r="6183">
          <cell r="B6183" t="str">
            <v>4.</v>
          </cell>
          <cell r="D6183" t="str">
            <v>HARGA DASAR SATUAN UPAH, BAHAN DAN ALAT</v>
          </cell>
        </row>
        <row r="6184">
          <cell r="D6184" t="str">
            <v>Lihat lampiran.</v>
          </cell>
        </row>
        <row r="6193">
          <cell r="B6193" t="str">
            <v xml:space="preserve"> URAIAN ANALISA HARGA SATUAN</v>
          </cell>
        </row>
        <row r="6194">
          <cell r="B6194" t="str">
            <v>ITEM PEMBAYARAN NO.</v>
          </cell>
          <cell r="E6194" t="str">
            <v>:  8.1 (8)</v>
          </cell>
        </row>
        <row r="6195">
          <cell r="B6195" t="str">
            <v>JENIS PEKERJAAN</v>
          </cell>
          <cell r="E6195" t="str">
            <v>:  CAMP. ASPAL DINGIN Untuk Pek. Minor</v>
          </cell>
        </row>
        <row r="6196">
          <cell r="B6196" t="str">
            <v>SATUAN PEMBAYARAN</v>
          </cell>
          <cell r="E6196" t="str">
            <v>:  M3</v>
          </cell>
        </row>
        <row r="6198">
          <cell r="B6198" t="str">
            <v>NO.</v>
          </cell>
          <cell r="D6198" t="str">
            <v>U R A I A N</v>
          </cell>
          <cell r="I6198" t="str">
            <v>KODE</v>
          </cell>
          <cell r="J6198" t="str">
            <v>KOEF.</v>
          </cell>
          <cell r="K6198" t="str">
            <v>SATUAN</v>
          </cell>
          <cell r="L6198" t="str">
            <v>KETERANGAN</v>
          </cell>
        </row>
        <row r="6200">
          <cell r="B6200" t="str">
            <v>I.</v>
          </cell>
          <cell r="D6200" t="str">
            <v>ASUMSI</v>
          </cell>
        </row>
        <row r="6201">
          <cell r="B6201">
            <v>1</v>
          </cell>
          <cell r="D6201" t="str">
            <v>Menggunakan buruh dan alat (semi mekanik)</v>
          </cell>
        </row>
        <row r="6202">
          <cell r="B6202">
            <v>2</v>
          </cell>
          <cell r="D6202" t="str">
            <v>Lokasi pekerjaan : sepanjang jalan</v>
          </cell>
        </row>
        <row r="6203">
          <cell r="B6203">
            <v>3</v>
          </cell>
          <cell r="D6203" t="str">
            <v>Jarak rata-rata Base camp ke lokasi pekerjaan</v>
          </cell>
          <cell r="I6203" t="str">
            <v>L</v>
          </cell>
          <cell r="J6203">
            <v>20</v>
          </cell>
          <cell r="K6203" t="str">
            <v>KM</v>
          </cell>
        </row>
        <row r="6204">
          <cell r="B6204">
            <v>4</v>
          </cell>
          <cell r="D6204" t="str">
            <v>Jam kerja efektif per-hari</v>
          </cell>
          <cell r="I6204" t="str">
            <v>Tk</v>
          </cell>
          <cell r="J6204">
            <v>7</v>
          </cell>
          <cell r="K6204" t="str">
            <v>jam</v>
          </cell>
        </row>
        <row r="6205">
          <cell r="B6205">
            <v>5</v>
          </cell>
          <cell r="D6205" t="str">
            <v>Batasan Spesifikasi  :</v>
          </cell>
        </row>
        <row r="6206">
          <cell r="D6206" t="str">
            <v>- Ukuran Agregat Nominal Maksimum</v>
          </cell>
          <cell r="I6206" t="str">
            <v>Sa</v>
          </cell>
          <cell r="J6206">
            <v>19</v>
          </cell>
          <cell r="K6206" t="str">
            <v>MM</v>
          </cell>
          <cell r="L6206" t="str">
            <v xml:space="preserve"> Tabel 6.5.3 (1)</v>
          </cell>
        </row>
        <row r="6207">
          <cell r="D6207" t="str">
            <v>- Kadar Aspal terhadap berat total campuran</v>
          </cell>
          <cell r="I6207" t="str">
            <v>As</v>
          </cell>
          <cell r="J6207">
            <v>4.4000000000000004</v>
          </cell>
          <cell r="K6207" t="str">
            <v>%</v>
          </cell>
          <cell r="L6207" t="str">
            <v xml:space="preserve"> Tabel 6.5.3 (1)</v>
          </cell>
        </row>
        <row r="6208">
          <cell r="D6208" t="str">
            <v>- Tebal nominal padat</v>
          </cell>
          <cell r="I6208" t="str">
            <v>t</v>
          </cell>
          <cell r="J6208">
            <v>0.04</v>
          </cell>
          <cell r="K6208" t="str">
            <v>M</v>
          </cell>
          <cell r="L6208" t="str">
            <v xml:space="preserve"> Tabel 6.5.3 (1)</v>
          </cell>
        </row>
        <row r="6209">
          <cell r="B6209">
            <v>6</v>
          </cell>
          <cell r="D6209" t="str">
            <v>Berat Jenis Bahan  :</v>
          </cell>
        </row>
        <row r="6210">
          <cell r="D6210" t="str">
            <v>- Campuran Aspal Dingin (diambil)</v>
          </cell>
          <cell r="I6210" t="str">
            <v>D1</v>
          </cell>
          <cell r="J6210">
            <v>2.0099999999999998</v>
          </cell>
          <cell r="K6210" t="str">
            <v>Ton/M3</v>
          </cell>
        </row>
        <row r="6211">
          <cell r="D6211" t="str">
            <v>- Aspal (diambil)</v>
          </cell>
          <cell r="I6211" t="str">
            <v>D2</v>
          </cell>
          <cell r="J6211">
            <v>1</v>
          </cell>
          <cell r="K6211" t="str">
            <v>Ton/M3</v>
          </cell>
        </row>
        <row r="6212">
          <cell r="D6212" t="str">
            <v>- Agregat (diambil)</v>
          </cell>
          <cell r="I6212" t="str">
            <v>D3</v>
          </cell>
          <cell r="J6212">
            <v>1.6</v>
          </cell>
          <cell r="K6212" t="str">
            <v>Ton/M3</v>
          </cell>
        </row>
        <row r="6214">
          <cell r="B6214" t="str">
            <v>II.</v>
          </cell>
          <cell r="D6214" t="str">
            <v>METHODE PELAKSANAAN</v>
          </cell>
        </row>
        <row r="6215">
          <cell r="B6215">
            <v>1</v>
          </cell>
          <cell r="D6215" t="str">
            <v>Agregat dan Aspal dicampur di dalam Pengaduk</v>
          </cell>
        </row>
        <row r="6216">
          <cell r="D6216" t="str">
            <v>Beton Mekanis (Concrete Mixer)</v>
          </cell>
        </row>
        <row r="6217">
          <cell r="B6217">
            <v>2</v>
          </cell>
          <cell r="D6217" t="str">
            <v>Campuran dibawa ke lokasi pekerjaan dengan</v>
          </cell>
        </row>
        <row r="6218">
          <cell r="D6218" t="str">
            <v>menggunakan Dump Truck</v>
          </cell>
        </row>
        <row r="6219">
          <cell r="B6219">
            <v>3</v>
          </cell>
          <cell r="D6219" t="str">
            <v>Campuran dihampar manual dengan alat bantu</v>
          </cell>
        </row>
        <row r="6220">
          <cell r="B6220">
            <v>4</v>
          </cell>
          <cell r="D6220" t="str">
            <v>Hamparan dipadatkan dengan Pedestrian Roller</v>
          </cell>
        </row>
        <row r="6222">
          <cell r="B6222" t="str">
            <v>III.</v>
          </cell>
          <cell r="D6222" t="str">
            <v>PEMAKAIAN BAHAN, ALAT DAN TENAGA</v>
          </cell>
        </row>
        <row r="6224">
          <cell r="B6224" t="str">
            <v xml:space="preserve">   1.</v>
          </cell>
          <cell r="D6224" t="str">
            <v>BAHAN</v>
          </cell>
        </row>
        <row r="6225">
          <cell r="B6225" t="str">
            <v>1.a.</v>
          </cell>
          <cell r="D6225" t="str">
            <v>Agregat Halus</v>
          </cell>
          <cell r="F6225" t="str">
            <v>= {(100% - As) x 1M3 x D1} : D3</v>
          </cell>
          <cell r="I6225" t="str">
            <v>(M04)</v>
          </cell>
          <cell r="J6225">
            <v>1.2009749999999997</v>
          </cell>
          <cell r="K6225" t="str">
            <v>M3</v>
          </cell>
        </row>
        <row r="6226">
          <cell r="B6226" t="str">
            <v>1.b.</v>
          </cell>
          <cell r="D6226" t="str">
            <v>Asphalt Emulsi</v>
          </cell>
          <cell r="F6226" t="str">
            <v>= {As x 1M3 x D1} x 1000</v>
          </cell>
          <cell r="I6226" t="str">
            <v>(M31)</v>
          </cell>
          <cell r="J6226">
            <v>88.44</v>
          </cell>
          <cell r="K6226" t="str">
            <v>Kg</v>
          </cell>
        </row>
        <row r="6228">
          <cell r="B6228" t="str">
            <v>2.</v>
          </cell>
          <cell r="D6228" t="str">
            <v>ALAT</v>
          </cell>
        </row>
        <row r="6229">
          <cell r="B6229" t="str">
            <v>2.a.</v>
          </cell>
          <cell r="D6229" t="str">
            <v>CONCRETE MIXER</v>
          </cell>
          <cell r="I6229" t="str">
            <v>(E06)</v>
          </cell>
        </row>
        <row r="6230">
          <cell r="D6230" t="str">
            <v>Kapasitas Alat</v>
          </cell>
          <cell r="I6230" t="str">
            <v>V</v>
          </cell>
          <cell r="J6230">
            <v>500</v>
          </cell>
          <cell r="K6230" t="str">
            <v>liter</v>
          </cell>
        </row>
        <row r="6231">
          <cell r="D6231" t="str">
            <v>Faktor Efisiensi Alat</v>
          </cell>
          <cell r="I6231" t="str">
            <v>Fa</v>
          </cell>
          <cell r="J6231">
            <v>0.75</v>
          </cell>
          <cell r="K6231" t="str">
            <v>-</v>
          </cell>
        </row>
        <row r="6232">
          <cell r="D6232" t="str">
            <v>Waktu siklus   :</v>
          </cell>
          <cell r="F6232" t="str">
            <v>(T1 + T2 + T3 + T4)</v>
          </cell>
          <cell r="I6232" t="str">
            <v>Ts1</v>
          </cell>
        </row>
        <row r="6233">
          <cell r="D6233" t="str">
            <v>-  Memuat</v>
          </cell>
          <cell r="I6233" t="str">
            <v>T1</v>
          </cell>
          <cell r="J6233">
            <v>5</v>
          </cell>
          <cell r="K6233" t="str">
            <v>menit</v>
          </cell>
        </row>
        <row r="6234">
          <cell r="D6234" t="str">
            <v>-  Mengaduk</v>
          </cell>
          <cell r="I6234" t="str">
            <v>T2</v>
          </cell>
          <cell r="J6234">
            <v>3.5</v>
          </cell>
          <cell r="K6234" t="str">
            <v>menit</v>
          </cell>
        </row>
        <row r="6235">
          <cell r="D6235" t="str">
            <v>-  Menuang</v>
          </cell>
          <cell r="I6235" t="str">
            <v>T3</v>
          </cell>
          <cell r="J6235">
            <v>3</v>
          </cell>
          <cell r="K6235" t="str">
            <v>menit</v>
          </cell>
        </row>
        <row r="6236">
          <cell r="D6236" t="str">
            <v>-  Tunggu, dll.</v>
          </cell>
          <cell r="I6236" t="str">
            <v>T4</v>
          </cell>
          <cell r="J6236">
            <v>2</v>
          </cell>
          <cell r="K6236" t="str">
            <v>menit</v>
          </cell>
        </row>
        <row r="6237">
          <cell r="I6237" t="str">
            <v>Ts1</v>
          </cell>
          <cell r="J6237">
            <v>13.5</v>
          </cell>
          <cell r="K6237" t="str">
            <v>menit</v>
          </cell>
        </row>
        <row r="6239">
          <cell r="D6239" t="str">
            <v>Kap. Prod. / jam  =</v>
          </cell>
          <cell r="F6239" t="str">
            <v>V x Fa x 60</v>
          </cell>
          <cell r="I6239" t="str">
            <v>Q1</v>
          </cell>
          <cell r="J6239">
            <v>1.6666666666666667</v>
          </cell>
          <cell r="K6239" t="str">
            <v>M3</v>
          </cell>
        </row>
        <row r="6240">
          <cell r="F6240" t="str">
            <v>1000 x Ts1</v>
          </cell>
        </row>
        <row r="6242">
          <cell r="D6242" t="str">
            <v>Koefisien Alat / M3</v>
          </cell>
          <cell r="F6242" t="str">
            <v xml:space="preserve">  =   1  :  Q1</v>
          </cell>
          <cell r="I6242" t="str">
            <v>(E06)</v>
          </cell>
          <cell r="J6242">
            <v>0.6</v>
          </cell>
          <cell r="K6242" t="str">
            <v>jam</v>
          </cell>
        </row>
        <row r="6245">
          <cell r="B6245" t="str">
            <v>2.b.</v>
          </cell>
          <cell r="D6245" t="str">
            <v>PEDESTRIAN ROLLER</v>
          </cell>
        </row>
        <row r="6246">
          <cell r="D6246" t="str">
            <v>Kecepatan rata-rata alat</v>
          </cell>
          <cell r="I6246" t="str">
            <v>v</v>
          </cell>
          <cell r="J6246">
            <v>2.5</v>
          </cell>
          <cell r="K6246" t="str">
            <v>KM/jam</v>
          </cell>
        </row>
        <row r="6247">
          <cell r="D6247" t="str">
            <v>Lebar efektif pemadatan</v>
          </cell>
          <cell r="I6247" t="str">
            <v>b</v>
          </cell>
          <cell r="J6247">
            <v>0.65</v>
          </cell>
          <cell r="K6247" t="str">
            <v>M</v>
          </cell>
        </row>
        <row r="6248">
          <cell r="D6248" t="str">
            <v>Jumlah lintasan</v>
          </cell>
          <cell r="I6248" t="str">
            <v>n</v>
          </cell>
          <cell r="J6248">
            <v>12</v>
          </cell>
          <cell r="K6248" t="str">
            <v>lintasan</v>
          </cell>
        </row>
        <row r="6249">
          <cell r="D6249" t="str">
            <v>Faktor Efisiensi alat</v>
          </cell>
          <cell r="I6249" t="str">
            <v>Fa</v>
          </cell>
          <cell r="J6249">
            <v>0.75</v>
          </cell>
          <cell r="K6249" t="str">
            <v>-</v>
          </cell>
          <cell r="L6249" t="str">
            <v xml:space="preserve"> Baik</v>
          </cell>
        </row>
        <row r="6251">
          <cell r="D6251" t="str">
            <v>Kap. Prod. / jam =</v>
          </cell>
          <cell r="F6251" t="str">
            <v>(v x 1000) x b x t x Fa</v>
          </cell>
          <cell r="I6251" t="str">
            <v>Q2</v>
          </cell>
          <cell r="J6251">
            <v>4.0625</v>
          </cell>
          <cell r="K6251" t="str">
            <v>M3</v>
          </cell>
        </row>
        <row r="6252">
          <cell r="F6252" t="str">
            <v>n</v>
          </cell>
        </row>
        <row r="6253">
          <cell r="D6253" t="str">
            <v>Koefisien Alat / M3</v>
          </cell>
          <cell r="F6253" t="str">
            <v xml:space="preserve"> =  1  :  Q2</v>
          </cell>
          <cell r="J6253">
            <v>0.24615384615384617</v>
          </cell>
          <cell r="K6253" t="str">
            <v>jam</v>
          </cell>
        </row>
        <row r="6255">
          <cell r="B6255" t="str">
            <v>2.c.</v>
          </cell>
          <cell r="D6255" t="str">
            <v>DUMP TRUCK</v>
          </cell>
          <cell r="I6255" t="str">
            <v>(E09)</v>
          </cell>
        </row>
        <row r="6256">
          <cell r="D6256" t="str">
            <v>Kapasitas bak</v>
          </cell>
          <cell r="I6256" t="str">
            <v>V</v>
          </cell>
          <cell r="J6256">
            <v>6</v>
          </cell>
          <cell r="K6256" t="str">
            <v>M3</v>
          </cell>
        </row>
        <row r="6257">
          <cell r="D6257" t="str">
            <v>Faktor Efisiensi alat</v>
          </cell>
          <cell r="I6257" t="str">
            <v>Fa</v>
          </cell>
          <cell r="J6257">
            <v>0.75</v>
          </cell>
          <cell r="K6257" t="str">
            <v>-</v>
          </cell>
        </row>
        <row r="6258">
          <cell r="D6258" t="str">
            <v>Kecepatan rata-rata bermuatan</v>
          </cell>
          <cell r="I6258" t="str">
            <v>v1</v>
          </cell>
          <cell r="J6258">
            <v>40</v>
          </cell>
          <cell r="K6258" t="str">
            <v>KM / Jam</v>
          </cell>
        </row>
        <row r="6259">
          <cell r="D6259" t="str">
            <v>Kecepatan rata-rata kosong</v>
          </cell>
          <cell r="I6259" t="str">
            <v>v2</v>
          </cell>
          <cell r="J6259">
            <v>50</v>
          </cell>
          <cell r="K6259" t="str">
            <v>KM / Jam</v>
          </cell>
        </row>
        <row r="6260">
          <cell r="D6260" t="str">
            <v>Kapasitas molen</v>
          </cell>
          <cell r="I6260" t="str">
            <v>Q1b</v>
          </cell>
          <cell r="J6260">
            <v>0.42</v>
          </cell>
          <cell r="K6260" t="str">
            <v>M3</v>
          </cell>
        </row>
        <row r="6261">
          <cell r="D6261" t="str">
            <v>Waktu menyiapkan 1 molen campuran</v>
          </cell>
          <cell r="I6261" t="str">
            <v>Tb</v>
          </cell>
          <cell r="J6261">
            <v>13.5</v>
          </cell>
          <cell r="K6261" t="str">
            <v>menit</v>
          </cell>
        </row>
        <row r="6263">
          <cell r="L6263" t="str">
            <v>Bersambung</v>
          </cell>
        </row>
        <row r="6264">
          <cell r="B6264" t="str">
            <v xml:space="preserve"> URAIAN ANALISA HARGA SATUAN</v>
          </cell>
        </row>
        <row r="6265">
          <cell r="B6265" t="str">
            <v>ITEM PEMBAYARAN NO.</v>
          </cell>
          <cell r="E6265" t="str">
            <v>:  8.1 (8)</v>
          </cell>
        </row>
        <row r="6266">
          <cell r="B6266" t="str">
            <v>JENIS PEKERJAAN</v>
          </cell>
          <cell r="E6266" t="str">
            <v>:  CAMP. ASPAL DINGIN Untuk Pek. Minor</v>
          </cell>
        </row>
        <row r="6267">
          <cell r="B6267" t="str">
            <v>SATUAN PEMBAYARAN</v>
          </cell>
          <cell r="E6267" t="str">
            <v>:  M3</v>
          </cell>
        </row>
        <row r="6269">
          <cell r="B6269" t="str">
            <v>NO.</v>
          </cell>
          <cell r="D6269" t="str">
            <v>U R A I A N</v>
          </cell>
          <cell r="I6269" t="str">
            <v>KODE</v>
          </cell>
          <cell r="J6269" t="str">
            <v>KOEF.</v>
          </cell>
          <cell r="K6269" t="str">
            <v>SATUAN</v>
          </cell>
          <cell r="L6269" t="str">
            <v>KETERANGAN</v>
          </cell>
        </row>
        <row r="6271">
          <cell r="D6271" t="str">
            <v>Waktu Siklus</v>
          </cell>
          <cell r="I6271" t="str">
            <v>Ts2</v>
          </cell>
        </row>
        <row r="6272">
          <cell r="D6272" t="str">
            <v xml:space="preserve">- Mengisi Bak </v>
          </cell>
          <cell r="F6272" t="str">
            <v>= (V : Q1b) x Tb</v>
          </cell>
          <cell r="I6272" t="str">
            <v>T1</v>
          </cell>
          <cell r="J6272">
            <v>192.85714285714286</v>
          </cell>
          <cell r="K6272" t="str">
            <v>menit</v>
          </cell>
        </row>
        <row r="6273">
          <cell r="D6273" t="str">
            <v>- Angkut</v>
          </cell>
          <cell r="F6273" t="str">
            <v>= (L : v1) x 60 menit</v>
          </cell>
          <cell r="I6273" t="str">
            <v>T2</v>
          </cell>
          <cell r="J6273">
            <v>30</v>
          </cell>
          <cell r="K6273" t="str">
            <v>menit</v>
          </cell>
        </row>
        <row r="6274">
          <cell r="D6274" t="str">
            <v>- Tunggu + dump + Putar</v>
          </cell>
          <cell r="I6274" t="str">
            <v>T3</v>
          </cell>
          <cell r="J6274">
            <v>10</v>
          </cell>
          <cell r="K6274" t="str">
            <v>menit</v>
          </cell>
        </row>
        <row r="6275">
          <cell r="D6275" t="str">
            <v>- Kembali</v>
          </cell>
          <cell r="F6275" t="str">
            <v>= (L : v2) x 60 menit</v>
          </cell>
          <cell r="I6275" t="str">
            <v>T4</v>
          </cell>
          <cell r="J6275">
            <v>24</v>
          </cell>
          <cell r="K6275" t="str">
            <v>menit</v>
          </cell>
        </row>
        <row r="6276">
          <cell r="I6276" t="str">
            <v>Ts2</v>
          </cell>
          <cell r="J6276">
            <v>256.85714285714289</v>
          </cell>
          <cell r="K6276" t="str">
            <v>menit</v>
          </cell>
        </row>
        <row r="6278">
          <cell r="D6278" t="str">
            <v>Kap.Prod. / jam =</v>
          </cell>
          <cell r="F6278" t="str">
            <v>V x Fa x 60</v>
          </cell>
          <cell r="I6278" t="str">
            <v>Q3</v>
          </cell>
          <cell r="J6278">
            <v>0.522969136519848</v>
          </cell>
          <cell r="K6278" t="str">
            <v>M3</v>
          </cell>
          <cell r="L6278" t="str">
            <v xml:space="preserve"> Melayani 1 buah</v>
          </cell>
        </row>
        <row r="6279">
          <cell r="F6279" t="str">
            <v>D1 x Ts2 x t</v>
          </cell>
          <cell r="L6279" t="str">
            <v xml:space="preserve"> molen</v>
          </cell>
        </row>
        <row r="6281">
          <cell r="D6281" t="str">
            <v>Koefisien Alat / M3</v>
          </cell>
          <cell r="F6281" t="str">
            <v xml:space="preserve">  = 1 : Q3</v>
          </cell>
          <cell r="I6281" t="str">
            <v>(E09)</v>
          </cell>
          <cell r="J6281">
            <v>1.9121587301587299</v>
          </cell>
          <cell r="K6281" t="str">
            <v>Jam</v>
          </cell>
        </row>
        <row r="6283">
          <cell r="B6283" t="str">
            <v>2.d.</v>
          </cell>
          <cell r="D6283" t="str">
            <v>ALAT BANTU</v>
          </cell>
        </row>
        <row r="6284">
          <cell r="D6284" t="str">
            <v>Diperlukan  :</v>
          </cell>
        </row>
        <row r="6285">
          <cell r="D6285" t="str">
            <v>- Sekop</v>
          </cell>
          <cell r="F6285" t="str">
            <v>=  3  buah</v>
          </cell>
        </row>
        <row r="6286">
          <cell r="D6286" t="str">
            <v>- Sapu</v>
          </cell>
          <cell r="F6286" t="str">
            <v>=  4  buah</v>
          </cell>
        </row>
        <row r="6287">
          <cell r="D6287" t="str">
            <v>- Alat Perata</v>
          </cell>
          <cell r="F6287" t="str">
            <v>=  3  buah</v>
          </cell>
        </row>
        <row r="6288">
          <cell r="D6288" t="str">
            <v>- Gerobak Dorong</v>
          </cell>
          <cell r="F6288" t="str">
            <v>=  2  buah</v>
          </cell>
        </row>
        <row r="6290">
          <cell r="B6290" t="str">
            <v>3.</v>
          </cell>
          <cell r="D6290" t="str">
            <v>TENAGA</v>
          </cell>
        </row>
        <row r="6291">
          <cell r="D6291" t="str">
            <v>Produksi menentukan (Produksi Concrete Mixer)</v>
          </cell>
          <cell r="I6291" t="str">
            <v>Q1</v>
          </cell>
          <cell r="J6291">
            <v>1.6666666666666667</v>
          </cell>
          <cell r="K6291" t="str">
            <v>M3/Jam</v>
          </cell>
        </row>
        <row r="6292">
          <cell r="D6292" t="str">
            <v>Produksi Campuran dalam 1 hari</v>
          </cell>
          <cell r="G6292" t="str">
            <v>=  Tk x Q1</v>
          </cell>
          <cell r="I6292" t="str">
            <v>Qt</v>
          </cell>
          <cell r="J6292">
            <v>11.666666666666668</v>
          </cell>
          <cell r="K6292" t="str">
            <v>M3</v>
          </cell>
        </row>
        <row r="6293">
          <cell r="D6293" t="str">
            <v>Kebutuhan tenaga :</v>
          </cell>
          <cell r="E6293" t="str">
            <v>-</v>
          </cell>
          <cell r="F6293" t="str">
            <v>Mandor</v>
          </cell>
          <cell r="I6293" t="str">
            <v>M</v>
          </cell>
          <cell r="J6293">
            <v>1</v>
          </cell>
          <cell r="K6293" t="str">
            <v>orang</v>
          </cell>
        </row>
        <row r="6294">
          <cell r="E6294" t="str">
            <v>-</v>
          </cell>
          <cell r="F6294" t="str">
            <v>Pekerja</v>
          </cell>
          <cell r="I6294" t="str">
            <v>P</v>
          </cell>
          <cell r="J6294">
            <v>12</v>
          </cell>
          <cell r="K6294" t="str">
            <v>orang</v>
          </cell>
        </row>
        <row r="6297">
          <cell r="D6297" t="str">
            <v>Koefisien Tenaga / M3   :</v>
          </cell>
        </row>
        <row r="6298">
          <cell r="E6298" t="str">
            <v>-</v>
          </cell>
          <cell r="F6298" t="str">
            <v>Mandor</v>
          </cell>
          <cell r="G6298" t="str">
            <v>= (Tk x M) : Qt</v>
          </cell>
          <cell r="I6298" t="str">
            <v>(L03)</v>
          </cell>
          <cell r="J6298">
            <v>0.6</v>
          </cell>
          <cell r="K6298" t="str">
            <v>jam</v>
          </cell>
        </row>
        <row r="6299">
          <cell r="E6299" t="str">
            <v>-</v>
          </cell>
          <cell r="F6299" t="str">
            <v>Pekerja</v>
          </cell>
          <cell r="G6299" t="str">
            <v>= (Tk x P) : Qt</v>
          </cell>
          <cell r="I6299" t="str">
            <v>(L01)</v>
          </cell>
          <cell r="J6299">
            <v>7.1999999999999993</v>
          </cell>
          <cell r="K6299" t="str">
            <v>jam</v>
          </cell>
        </row>
        <row r="6301">
          <cell r="B6301" t="str">
            <v>4.</v>
          </cell>
          <cell r="D6301" t="str">
            <v>HARGA DASAR SATUAN UPAH, BAHAN DAN ALAT</v>
          </cell>
        </row>
        <row r="6302">
          <cell r="D6302" t="str">
            <v>Lihat lampiran.</v>
          </cell>
        </row>
        <row r="6310">
          <cell r="B6310" t="str">
            <v xml:space="preserve"> URAIAN ANALISA HARGA SATUAN</v>
          </cell>
        </row>
        <row r="6348">
          <cell r="J6348">
            <v>0.98571000000000009</v>
          </cell>
        </row>
        <row r="6359">
          <cell r="J6359">
            <v>3.1250000000000002E-3</v>
          </cell>
        </row>
        <row r="6367">
          <cell r="J6367">
            <v>3.5714285714285713E-3</v>
          </cell>
        </row>
        <row r="6375">
          <cell r="J6375">
            <v>3.1250000000000002E-3</v>
          </cell>
        </row>
        <row r="6394">
          <cell r="J6394">
            <v>1.3020833333333334E-2</v>
          </cell>
        </row>
        <row r="6395">
          <cell r="J6395">
            <v>1.3020833333333333E-3</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Peralatan (2)"/>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CHEDULE"/>
      <sheetName val="REKAP MC 1"/>
      <sheetName val="BILL MC 1"/>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Ch"/>
      <sheetName val="SCHE."/>
      <sheetName val="SRT"/>
      <sheetName val="Rek"/>
      <sheetName val="BOQ"/>
      <sheetName val="ANA"/>
      <sheetName val="METH"/>
      <sheetName val="SDY"/>
      <sheetName val="SDY-rev"/>
      <sheetName val="MOS"/>
      <sheetName val="Mob."/>
      <sheetName val="u_Alat"/>
      <sheetName val="LAMP_3"/>
      <sheetName val="Sipil"/>
      <sheetName val="Inti"/>
      <sheetName val="Major"/>
      <sheetName val="Subkon"/>
      <sheetName val="Conf."/>
      <sheetName val="ROUTINE"/>
      <sheetName val="Hitung"/>
      <sheetName val="HSD"/>
      <sheetName val="STF (2)"/>
      <sheetName val="alt-cimangkok"/>
      <sheetName val="SCH"/>
      <sheetName val="MET"/>
      <sheetName val="SUB"/>
      <sheetName val="DLM"/>
      <sheetName val="MJR"/>
      <sheetName val="BALT"/>
      <sheetName val="LMP.1"/>
      <sheetName val="LMP.2"/>
      <sheetName val="RTN"/>
      <sheetName val="ANA (BAK)"/>
      <sheetName val="MET (BAK)"/>
      <sheetName val="IND"/>
      <sheetName val="CMK"/>
      <sheetName val="TM"/>
      <sheetName val="Perhitungan RAB"/>
      <sheetName val="Mobilisasi"/>
      <sheetName val="Galian drainase.sal."/>
      <sheetName val="Pas.Batu Mortar"/>
      <sheetName val="Galian Biasa"/>
      <sheetName val="Penyiapa Badan Jln"/>
      <sheetName val="LPA Klas B Bahu.Jln"/>
      <sheetName val="LPA Klas B."/>
      <sheetName val="LPA Klas A "/>
      <sheetName val="Lap.Resap Ikat"/>
      <sheetName val="Lapis Perekat"/>
      <sheetName val="Laston ACWC"/>
      <sheetName val="Laston AC-BC"/>
      <sheetName val="Ac Bc Levelling"/>
      <sheetName val="gambar"/>
      <sheetName val="ALT"/>
      <sheetName val="STF"/>
      <sheetName val="MET-bab2"/>
      <sheetName val="Met-bab2.3(2)"/>
      <sheetName val="MET-bab3"/>
      <sheetName val="MET-bab4"/>
      <sheetName val="MET-bab5"/>
      <sheetName val="MET-bab6"/>
      <sheetName val="MET-bab7"/>
      <sheetName val="MET-bab8"/>
      <sheetName val="LMP.12"/>
      <sheetName val="surat "/>
      <sheetName val="ANA LS"/>
      <sheetName val="Met Rtn"/>
      <sheetName val="LMP.6"/>
      <sheetName val="LMP 7"/>
      <sheetName val="alat"/>
      <sheetName val="staf"/>
      <sheetName val="Kar"/>
      <sheetName val="MET-BAB-04"/>
      <sheetName val="MET-BAB-06"/>
      <sheetName val="MET-BAB-06b"/>
      <sheetName val="MET-bab-08"/>
      <sheetName val="Sheet2"/>
      <sheetName val="Sheet2 (2)"/>
      <sheetName val="Sheet1"/>
      <sheetName val="Sheet1 (2)"/>
      <sheetName val="BOQ INDUK (2)"/>
      <sheetName val="REK INDUK"/>
      <sheetName val="BOQ INDUK"/>
      <sheetName val="ANA mob"/>
      <sheetName val="BAB 3"/>
      <sheetName val="ANA BAB 3"/>
      <sheetName val="BAB 4"/>
      <sheetName val="ANA BAB 4"/>
      <sheetName val="BAB 6"/>
      <sheetName val="ANA BAB 6"/>
      <sheetName val="BAB 7"/>
      <sheetName val="ANA BAB 7"/>
      <sheetName val="BAB 8"/>
      <sheetName val="ANA BAB 8"/>
      <sheetName val="ANA mob (2)"/>
      <sheetName val="LS-Rutin"/>
      <sheetName val="SCH pekerjaan (2)"/>
      <sheetName val="ANALISA"/>
      <sheetName val="DAFT PERALATAN"/>
      <sheetName val="SCH MOB (2)"/>
      <sheetName val="SCH bahan (2)"/>
      <sheetName val="REK ANAK"/>
      <sheetName val="BOQ ANAK"/>
      <sheetName val="ANA rutin"/>
      <sheetName val="KONF"/>
      <sheetName val="SURAT"/>
      <sheetName val="STAFF"/>
      <sheetName val="HSD UPAH"/>
      <sheetName val="HSD BAHAN"/>
      <sheetName val="HSD ALAT"/>
      <sheetName val="AMP"/>
      <sheetName val="FINISHER"/>
      <sheetName val="SPRAYER"/>
      <sheetName val="BULLDOZER"/>
      <sheetName val="COMPRESSOR"/>
      <sheetName val="CONCRETE MIXER"/>
      <sheetName val="CRANE"/>
      <sheetName val="DUMP TRUCK 3-4"/>
      <sheetName val="DUMP TRUCK "/>
      <sheetName val="DUMP TRUCK  TRONTON"/>
      <sheetName val="EXCAVATOR"/>
      <sheetName val="FLAT BED TRUCK"/>
      <sheetName val="GENSET"/>
      <sheetName val="MOTOR GRADER"/>
      <sheetName val="TRACK LOADER"/>
      <sheetName val="WHEEL LOADER"/>
      <sheetName val="THREE WHEEL ROLLER"/>
      <sheetName val="TANDEM ROLLER"/>
      <sheetName val="TIRE ROLLER"/>
      <sheetName val="VIBRATORY ROLLER2T"/>
      <sheetName val="VIBRATORY ROLLER 8t"/>
      <sheetName val="CONCRETE VIBRATOR"/>
      <sheetName val="STONE CRUSHER"/>
      <sheetName val="WATER PUMP"/>
      <sheetName val="WATER TANKER"/>
      <sheetName val="PEDESTRIAN ROLLER"/>
      <sheetName val="TAMPER"/>
      <sheetName val="JACK HAMMER"/>
      <sheetName val="FULVI MIXER"/>
      <sheetName val="CONC PAVER"/>
      <sheetName val="TRUCK MIXER"/>
      <sheetName val="BATCHING PLANT"/>
      <sheetName val="PNSPOLRI"/>
      <sheetName val="JAMSOSTEK"/>
      <sheetName val="ASURANSI"/>
      <sheetName val="RETRIBUSI"/>
      <sheetName val="data"/>
      <sheetName val="judul"/>
      <sheetName val="jadwal alat"/>
      <sheetName val="SCH pekerjaan"/>
      <sheetName val="Compatibility Report"/>
      <sheetName val="Kuantitas"/>
      <sheetName val="Analisa HSP"/>
      <sheetName val="HSD BAHAN (2)"/>
      <sheetName val="HSD ALAT (2)"/>
      <sheetName val="Rekapitulasi"/>
      <sheetName val="daf hs"/>
      <sheetName val="dft alat utam"/>
      <sheetName val="met bab 2.2"/>
      <sheetName val="met 3.1 (1)"/>
      <sheetName val="Met 3.2(2)"/>
      <sheetName val="met 5.1(1)"/>
      <sheetName val="met 5.1(2)"/>
      <sheetName val="met 6.3 (5)"/>
      <sheetName val="met 6.3.(6)"/>
      <sheetName val="met 6.3 (7)"/>
      <sheetName val="Rekap"/>
      <sheetName val="CH Met Bab"/>
      <sheetName val="Jadwal"/>
      <sheetName val="Ana MPU"/>
      <sheetName val="DPU"/>
      <sheetName val="HSD Upah+Alat"/>
      <sheetName val="Met Bab 02"/>
      <sheetName val="Met Bab 05 (a)"/>
      <sheetName val="Met Bab 05 (b)"/>
      <sheetName val="Met Bab 06 (a)"/>
      <sheetName val="Met Bab 06 (b)"/>
      <sheetName val="Met Bab 04"/>
      <sheetName val="Met Bab 07"/>
      <sheetName val="Met Bab 08"/>
      <sheetName val="Konfirm"/>
      <sheetName val="Sub Kont"/>
      <sheetName val="simak"/>
      <sheetName val="BOQ (2)"/>
      <sheetName val="DAFTAR KUANTITAS"/>
      <sheetName val="MPU"/>
      <sheetName val="ANALISA DIV-7"/>
      <sheetName val="HSD (2)"/>
      <sheetName val="S-CURVE"/>
      <sheetName val="sc-peralatan"/>
      <sheetName val="sc-bahan"/>
      <sheetName val="Kebutuhan bahan"/>
      <sheetName val="staf (2)"/>
      <sheetName val="peralatan utama"/>
      <sheetName val="konfirmasi"/>
      <sheetName val="luar negeri"/>
      <sheetName val="non pns"/>
      <sheetName val="surat kuasa"/>
      <sheetName val="MP-Div 2"/>
      <sheetName val="ANALISA DIV-2"/>
      <sheetName val="MP-3"/>
      <sheetName val="ANALISA-Div 3"/>
      <sheetName val="MP-5"/>
      <sheetName val="ANALISA DIV-5"/>
      <sheetName val="MP-7"/>
      <sheetName val="MP-8"/>
      <sheetName val="ANALISA DIV-8"/>
      <sheetName val="ANALISA DIV-6"/>
      <sheetName val="MP-6"/>
      <sheetName val="MET BAB-07"/>
      <sheetName val="BAB 7 (2)"/>
    </sheetNames>
    <sheetDataSet>
      <sheetData sheetId="0" refreshError="1">
        <row r="9">
          <cell r="A9" t="str">
            <v>Bandung , 20 Desember 2000</v>
          </cell>
        </row>
        <row r="10">
          <cell r="A10" t="str">
            <v>PT. SENECA INDONESIA</v>
          </cell>
        </row>
        <row r="11">
          <cell r="A11" t="str">
            <v>ISKAK EFFERIN</v>
          </cell>
        </row>
        <row r="12">
          <cell r="A12" t="str">
            <v>Direktur Utama</v>
          </cell>
        </row>
        <row r="16">
          <cell r="A16">
            <v>36880</v>
          </cell>
        </row>
      </sheetData>
      <sheetData sheetId="1"/>
      <sheetData sheetId="2"/>
      <sheetData sheetId="3"/>
      <sheetData sheetId="4"/>
      <sheetData sheetId="5"/>
      <sheetData sheetId="6"/>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Rekapitulasi"/>
      <sheetName val="ANALISA"/>
      <sheetName val="HSAlat"/>
      <sheetName val="HSPekerja"/>
      <sheetName val="HSBahan"/>
      <sheetName val="hps"/>
      <sheetName val="hps ksng"/>
      <sheetName val="buoy"/>
      <sheetName val="Rekapksng"/>
      <sheetName val="Anlksg"/>
    </sheetNames>
    <sheetDataSet>
      <sheetData sheetId="0" refreshError="1"/>
      <sheetData sheetId="1">
        <row r="144">
          <cell r="H144">
            <v>86100</v>
          </cell>
        </row>
        <row r="173">
          <cell r="H173">
            <v>485100</v>
          </cell>
        </row>
        <row r="203">
          <cell r="H203">
            <v>31720</v>
          </cell>
        </row>
        <row r="215">
          <cell r="H215">
            <v>191020</v>
          </cell>
        </row>
        <row r="241">
          <cell r="H241">
            <v>610500</v>
          </cell>
        </row>
        <row r="251">
          <cell r="H251">
            <v>457470</v>
          </cell>
        </row>
        <row r="272">
          <cell r="H272">
            <v>187663</v>
          </cell>
        </row>
        <row r="427">
          <cell r="H427">
            <v>12900</v>
          </cell>
        </row>
        <row r="449">
          <cell r="H449">
            <v>167520</v>
          </cell>
        </row>
        <row r="475">
          <cell r="H475">
            <v>475450</v>
          </cell>
        </row>
        <row r="486">
          <cell r="H486">
            <v>2271980</v>
          </cell>
        </row>
        <row r="493">
          <cell r="H493">
            <v>5997220</v>
          </cell>
        </row>
        <row r="501">
          <cell r="H501">
            <v>5774860</v>
          </cell>
        </row>
        <row r="510">
          <cell r="H510">
            <v>6018780</v>
          </cell>
        </row>
        <row r="519">
          <cell r="H519">
            <v>1320530</v>
          </cell>
        </row>
        <row r="534">
          <cell r="H534">
            <v>1048030</v>
          </cell>
        </row>
        <row r="548">
          <cell r="H548">
            <v>3206530</v>
          </cell>
        </row>
        <row r="616">
          <cell r="H616">
            <v>121230</v>
          </cell>
        </row>
        <row r="628">
          <cell r="H628">
            <v>124230</v>
          </cell>
        </row>
        <row r="640">
          <cell r="H640">
            <v>112666</v>
          </cell>
        </row>
        <row r="651">
          <cell r="H651">
            <v>145909</v>
          </cell>
        </row>
        <row r="674">
          <cell r="H674">
            <v>4756100</v>
          </cell>
        </row>
        <row r="736">
          <cell r="H736">
            <v>187076</v>
          </cell>
        </row>
        <row r="791">
          <cell r="H791">
            <v>30654</v>
          </cell>
        </row>
        <row r="814">
          <cell r="H814">
            <v>1771613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heet4"/>
      <sheetName val="Sheet3"/>
      <sheetName val="Sheet5"/>
      <sheetName val="Sheet2"/>
      <sheetName val="Sheet1"/>
      <sheetName val="A"/>
    </sheetNames>
    <sheetDataSet>
      <sheetData sheetId="0"/>
      <sheetData sheetId="1"/>
      <sheetData sheetId="2"/>
      <sheetData sheetId="3"/>
      <sheetData sheetId="4"/>
      <sheetData sheetId="5">
        <row r="1">
          <cell r="Q1" t="str">
            <v>LAMPIRAN 2(a)  PENAWARAN</v>
          </cell>
        </row>
      </sheetData>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harga lama"/>
      <sheetName val="Rekap"/>
      <sheetName val="RAB"/>
      <sheetName val="Analisa"/>
      <sheetName val="Harga &amp; Bahan "/>
      <sheetName val="Sheet6"/>
      <sheetName val="analisa lama"/>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over"/>
      <sheetName val="Lampiran"/>
      <sheetName val="S-Penawaran"/>
      <sheetName val="Rekap"/>
      <sheetName val="Rincian"/>
      <sheetName val="Skedul"/>
      <sheetName val="Pemeliharaan"/>
      <sheetName val="Mobilisasi"/>
      <sheetName val="DMP-Utama"/>
      <sheetName val="Analisa DMPU"/>
      <sheetName val="Harsat"/>
      <sheetName val="On Site"/>
      <sheetName val="Peralatan"/>
      <sheetName val="Personil"/>
      <sheetName val="SubKontrak"/>
      <sheetName val="Bahan DN"/>
      <sheetName val="Metode"/>
      <sheetName val="Pernyataan"/>
      <sheetName val="Pengurus"/>
      <sheetName val="Modal"/>
      <sheetName val="Check List"/>
      <sheetName val="Pembatas"/>
      <sheetName val="Analisa HS"/>
    </sheetNames>
    <sheetDataSet>
      <sheetData sheetId="0"/>
      <sheetData sheetId="1"/>
      <sheetData sheetId="2"/>
      <sheetData sheetId="3"/>
      <sheetData sheetId="4"/>
      <sheetData sheetId="5"/>
      <sheetData sheetId="6"/>
      <sheetData sheetId="7"/>
      <sheetData sheetId="8"/>
      <sheetData sheetId="9"/>
      <sheetData sheetId="10">
        <row r="39">
          <cell r="E39">
            <v>500000</v>
          </cell>
        </row>
        <row r="40">
          <cell r="E40">
            <v>5000</v>
          </cell>
        </row>
        <row r="62">
          <cell r="E62">
            <v>1500</v>
          </cell>
        </row>
        <row r="70">
          <cell r="E70">
            <v>70000</v>
          </cell>
        </row>
        <row r="71">
          <cell r="E71">
            <v>15000</v>
          </cell>
        </row>
        <row r="73">
          <cell r="E73">
            <v>25000</v>
          </cell>
        </row>
        <row r="86">
          <cell r="E86">
            <v>70000</v>
          </cell>
        </row>
        <row r="94">
          <cell r="E94">
            <v>7000</v>
          </cell>
        </row>
      </sheetData>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Rekap"/>
      <sheetName val="RAB"/>
      <sheetName val="Analisa"/>
      <sheetName val="Harga &amp; Bahan "/>
      <sheetName val="Sheet6"/>
      <sheetName val="analisa lama"/>
      <sheetName val="harga lama"/>
    </sheetNames>
    <sheetDataSet>
      <sheetData sheetId="0" refreshError="1"/>
      <sheetData sheetId="1" refreshError="1"/>
      <sheetData sheetId="2" refreshError="1"/>
      <sheetData sheetId="3"/>
      <sheetData sheetId="4" refreshError="1"/>
      <sheetData sheetId="5" refreshError="1"/>
      <sheetData sheetId="6"/>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meth hsl nego"/>
      <sheetName val="meth AC Base nego"/>
      <sheetName val="Ana AC Base Nego"/>
      <sheetName val="analisa nego"/>
      <sheetName val="data kontrak"/>
      <sheetName val="ch"/>
      <sheetName val="srt"/>
      <sheetName val="Rekap PNW"/>
      <sheetName val="BOQ PNW"/>
      <sheetName val="Major"/>
      <sheetName val="Ana Pnw"/>
      <sheetName val="meth Pnw"/>
      <sheetName val="HSD"/>
      <sheetName val="PNW vs NEGO"/>
      <sheetName val="MOS"/>
      <sheetName val="Sche."/>
      <sheetName val="MOB"/>
      <sheetName val="Ana Hasil nego"/>
      <sheetName val="Ana-K.250"/>
      <sheetName val="Meth-K.250"/>
      <sheetName val="Alat"/>
      <sheetName val="Staf"/>
      <sheetName val="Pengurus"/>
      <sheetName val="Pemilik"/>
      <sheetName val="Sub."/>
      <sheetName val="Sipil"/>
      <sheetName val="Ana Tack C"/>
      <sheetName val="Meth Tack C"/>
      <sheetName val="cost-alat"/>
      <sheetName val="Conf."/>
      <sheetName val="COV"/>
      <sheetName val="WORD"/>
      <sheetName val="S.ALAT"/>
      <sheetName val="S.ALAT.2"/>
      <sheetName val="Bobot"/>
      <sheetName val="OE vs FE "/>
      <sheetName val="BOQ Pamanukan"/>
      <sheetName val="WORD nego"/>
      <sheetName val="Pnw vs R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3Div10a"/>
      <sheetName val="3Div10b"/>
      <sheetName val="3Div10c"/>
      <sheetName val="LS-Rutin"/>
      <sheetName val="Kuantitas"/>
      <sheetName val="Analisa HSP"/>
    </sheetNames>
    <sheetDataSet>
      <sheetData sheetId="0"/>
      <sheetData sheetId="1"/>
      <sheetData sheetId="2" refreshError="1">
        <row r="410">
          <cell r="U410">
            <v>626107.48448924406</v>
          </cell>
        </row>
      </sheetData>
      <sheetData sheetId="3"/>
      <sheetData sheetId="4"/>
      <sheetData sheetId="5"/>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simak"/>
      <sheetName val="Daftar Lampiran"/>
      <sheetName val="Surat PNW"/>
      <sheetName val="SUBKONT"/>
      <sheetName val="KOMP.BETON"/>
      <sheetName val="KOMP.ASPAL"/>
      <sheetName val="KOMP.BATU"/>
      <sheetName val="M ON SITE"/>
      <sheetName val="USUL ALAT UTAMA"/>
      <sheetName val="STRUKTUR"/>
      <sheetName val="STAF INTI"/>
      <sheetName val="JADWAL PERSONIL"/>
      <sheetName val="JADWAL BAHAN"/>
      <sheetName val="MOB.ALAT UTAMA"/>
      <sheetName val="JADWAL ALAT"/>
      <sheetName val="Bahan"/>
      <sheetName val="DAFTAR PEMB.UTAMA"/>
      <sheetName val="Um"/>
      <sheetName val="Rkp"/>
      <sheetName val="Bil"/>
      <sheetName val="Basic Bhn"/>
      <sheetName val="Basic alat"/>
      <sheetName val="Alat"/>
      <sheetName val="Alat (2)"/>
      <sheetName val="3Div1"/>
      <sheetName val="LL"/>
      <sheetName val="Jbt"/>
      <sheetName val="3Div2"/>
      <sheetName val="3Div3 (2)"/>
      <sheetName val="3Div3"/>
      <sheetName val="3Div4"/>
      <sheetName val="3Div5"/>
      <sheetName val="3Div6"/>
      <sheetName val="3Div6a"/>
      <sheetName val="3Div7"/>
      <sheetName val="3Div7a"/>
      <sheetName val="3Div8"/>
      <sheetName val="3Div9"/>
      <sheetName val="3Div10a"/>
      <sheetName val="3Div10b"/>
      <sheetName val="3Div10d"/>
      <sheetName val="3Div10c"/>
      <sheetName val="Quarry"/>
      <sheetName val="Agg hlsksr"/>
      <sheetName val="Agg A"/>
      <sheetName val="Agg B"/>
      <sheetName val="Agg C"/>
      <sheetName val="Alat2"/>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783">
          <cell r="U783">
            <v>1201698</v>
          </cell>
        </row>
      </sheetData>
      <sheetData sheetId="28"/>
      <sheetData sheetId="29">
        <row r="64">
          <cell r="U64">
            <v>35272</v>
          </cell>
        </row>
        <row r="731">
          <cell r="U731">
            <v>77402</v>
          </cell>
        </row>
        <row r="910">
          <cell r="U910">
            <v>89884</v>
          </cell>
        </row>
        <row r="1211">
          <cell r="U1211">
            <v>4166.2830000000004</v>
          </cell>
        </row>
      </sheetData>
      <sheetData sheetId="30"/>
      <sheetData sheetId="31">
        <row r="421">
          <cell r="U421">
            <v>213653.23</v>
          </cell>
        </row>
      </sheetData>
      <sheetData sheetId="32"/>
      <sheetData sheetId="33"/>
      <sheetData sheetId="34">
        <row r="422">
          <cell r="U422">
            <v>982796</v>
          </cell>
        </row>
        <row r="601">
          <cell r="U601">
            <v>832372</v>
          </cell>
        </row>
        <row r="3123">
          <cell r="U3123">
            <v>518712</v>
          </cell>
        </row>
      </sheetData>
      <sheetData sheetId="35">
        <row r="1382">
          <cell r="U1382">
            <v>16757</v>
          </cell>
        </row>
      </sheetData>
      <sheetData sheetId="36"/>
      <sheetData sheetId="37"/>
      <sheetData sheetId="38">
        <row r="12">
          <cell r="D12" t="str">
            <v>: 10.1 (1)</v>
          </cell>
        </row>
      </sheetData>
      <sheetData sheetId="39"/>
      <sheetData sheetId="40"/>
      <sheetData sheetId="41">
        <row r="51">
          <cell r="U51">
            <v>196151.06298206068</v>
          </cell>
        </row>
        <row r="231">
          <cell r="U231">
            <v>1270601.9256652771</v>
          </cell>
        </row>
        <row r="589">
          <cell r="U589">
            <v>1643516.4586409773</v>
          </cell>
        </row>
        <row r="768">
          <cell r="U768">
            <v>8211.6299705603524</v>
          </cell>
        </row>
      </sheetData>
      <sheetData sheetId="42"/>
      <sheetData sheetId="43"/>
      <sheetData sheetId="44"/>
      <sheetData sheetId="45"/>
      <sheetData sheetId="46"/>
      <sheetData sheetId="47"/>
      <sheetData sheetId="48"/>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Analisa HSP"/>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arga Satuan"/>
      <sheetName val="Analisa"/>
      <sheetName val="Actual Check"/>
      <sheetName val="Sheet1"/>
      <sheetName val="Rencana Anggaran Biaya"/>
      <sheetName val="Rekapitulasi"/>
      <sheetName val="KUZEN"/>
      <sheetName val="Cek Kuzen"/>
      <sheetName val="time schedulle"/>
    </sheetNames>
    <sheetDataSet>
      <sheetData sheetId="0">
        <row r="3">
          <cell r="D3" t="str">
            <v>: PENINGKATAN &amp; PENGEMBANGAN RSUD DR AHMAD MUCHTAR</v>
          </cell>
        </row>
        <row r="4">
          <cell r="D4" t="str">
            <v>: REHABILITASI GEDUNG PERAWATAN RENOSARI</v>
          </cell>
        </row>
        <row r="5">
          <cell r="D5" t="str">
            <v>: BUKITTINGGI</v>
          </cell>
        </row>
        <row r="7">
          <cell r="E7" t="str">
            <v>Satuan</v>
          </cell>
          <cell r="F7" t="str">
            <v>Harga Satuan</v>
          </cell>
          <cell r="G7" t="str">
            <v>Ket.</v>
          </cell>
        </row>
        <row r="8">
          <cell r="E8" t="str">
            <v xml:space="preserve"> </v>
          </cell>
          <cell r="F8" t="str">
            <v xml:space="preserve"> (Rp.)</v>
          </cell>
          <cell r="G8" t="str">
            <v xml:space="preserve"> </v>
          </cell>
        </row>
        <row r="9">
          <cell r="E9" t="str">
            <v>3</v>
          </cell>
          <cell r="F9" t="str">
            <v>4</v>
          </cell>
          <cell r="G9" t="str">
            <v>5</v>
          </cell>
        </row>
        <row r="13">
          <cell r="E13" t="str">
            <v>Org</v>
          </cell>
          <cell r="F13">
            <v>32500</v>
          </cell>
        </row>
        <row r="14">
          <cell r="E14" t="str">
            <v>Org</v>
          </cell>
          <cell r="F14">
            <v>42500</v>
          </cell>
        </row>
        <row r="15">
          <cell r="E15" t="str">
            <v>Org</v>
          </cell>
          <cell r="F15">
            <v>37500</v>
          </cell>
        </row>
        <row r="16">
          <cell r="E16" t="str">
            <v>Org</v>
          </cell>
          <cell r="F16">
            <v>37500</v>
          </cell>
        </row>
        <row r="17">
          <cell r="E17" t="str">
            <v>Org</v>
          </cell>
          <cell r="F17">
            <v>37500</v>
          </cell>
        </row>
        <row r="18">
          <cell r="E18" t="str">
            <v>Org</v>
          </cell>
          <cell r="F18">
            <v>25000</v>
          </cell>
        </row>
        <row r="19">
          <cell r="E19" t="str">
            <v>Org</v>
          </cell>
          <cell r="F19">
            <v>22500</v>
          </cell>
        </row>
        <row r="22">
          <cell r="E22" t="str">
            <v>M³</v>
          </cell>
          <cell r="F22">
            <v>850000</v>
          </cell>
        </row>
        <row r="23">
          <cell r="E23" t="str">
            <v>Kg</v>
          </cell>
          <cell r="F23">
            <v>5000</v>
          </cell>
        </row>
        <row r="24">
          <cell r="E24" t="str">
            <v>Kg</v>
          </cell>
          <cell r="F24">
            <v>7500</v>
          </cell>
        </row>
        <row r="25">
          <cell r="E25" t="str">
            <v>Lbr</v>
          </cell>
          <cell r="F25">
            <v>24000</v>
          </cell>
        </row>
        <row r="26">
          <cell r="E26" t="str">
            <v>Lbr</v>
          </cell>
          <cell r="F26">
            <v>2500</v>
          </cell>
        </row>
        <row r="27">
          <cell r="E27" t="str">
            <v>Lbr</v>
          </cell>
          <cell r="F27">
            <v>2500</v>
          </cell>
        </row>
        <row r="28">
          <cell r="E28" t="str">
            <v>Lbr</v>
          </cell>
          <cell r="F28">
            <v>3500</v>
          </cell>
        </row>
        <row r="29">
          <cell r="E29" t="str">
            <v>Kg</v>
          </cell>
          <cell r="F29">
            <v>9000</v>
          </cell>
        </row>
        <row r="30">
          <cell r="E30" t="str">
            <v>Kg</v>
          </cell>
          <cell r="F30">
            <v>9000</v>
          </cell>
        </row>
        <row r="31">
          <cell r="E31" t="str">
            <v>Kg</v>
          </cell>
          <cell r="F31">
            <v>12500</v>
          </cell>
        </row>
        <row r="32">
          <cell r="E32" t="str">
            <v>Kg</v>
          </cell>
          <cell r="F32">
            <v>23000</v>
          </cell>
        </row>
        <row r="33">
          <cell r="E33" t="str">
            <v>Ltr</v>
          </cell>
          <cell r="F33">
            <v>5000</v>
          </cell>
        </row>
        <row r="34">
          <cell r="E34" t="str">
            <v>Kg</v>
          </cell>
          <cell r="F34">
            <v>5750</v>
          </cell>
        </row>
        <row r="35">
          <cell r="E35" t="str">
            <v>Kg</v>
          </cell>
          <cell r="F35">
            <v>6000</v>
          </cell>
        </row>
        <row r="36">
          <cell r="E36" t="str">
            <v>Zak</v>
          </cell>
          <cell r="F36">
            <v>60000</v>
          </cell>
        </row>
        <row r="37">
          <cell r="E37" t="str">
            <v>Zak</v>
          </cell>
          <cell r="F37">
            <v>28000</v>
          </cell>
        </row>
        <row r="38">
          <cell r="E38" t="str">
            <v>M³</v>
          </cell>
          <cell r="F38">
            <v>35000</v>
          </cell>
        </row>
        <row r="39">
          <cell r="E39" t="str">
            <v>M³</v>
          </cell>
          <cell r="F39">
            <v>45000</v>
          </cell>
        </row>
        <row r="40">
          <cell r="E40" t="str">
            <v>Bh</v>
          </cell>
          <cell r="F40">
            <v>275</v>
          </cell>
        </row>
        <row r="41">
          <cell r="E41" t="str">
            <v>Kg</v>
          </cell>
          <cell r="F41">
            <v>3500</v>
          </cell>
        </row>
        <row r="42">
          <cell r="E42" t="str">
            <v>Bh</v>
          </cell>
          <cell r="F42">
            <v>3954</v>
          </cell>
        </row>
        <row r="43">
          <cell r="E43" t="str">
            <v>Bh</v>
          </cell>
          <cell r="F43">
            <v>2600</v>
          </cell>
        </row>
        <row r="44">
          <cell r="E44" t="str">
            <v>Kg</v>
          </cell>
          <cell r="F44">
            <v>3500</v>
          </cell>
        </row>
        <row r="47">
          <cell r="F47" t="str">
            <v>Padang Panjang, 25 Agustus 2004</v>
          </cell>
        </row>
        <row r="49">
          <cell r="F49" t="str">
            <v>CV. HARI ANUGRAH</v>
          </cell>
        </row>
        <row r="54">
          <cell r="F54" t="str">
            <v>YESNELLI</v>
          </cell>
        </row>
        <row r="55">
          <cell r="F55" t="str">
            <v>Direktris</v>
          </cell>
        </row>
        <row r="58">
          <cell r="D58" t="str">
            <v>: PENINGKATAN &amp; PENGEMBANGAN RSUD DR AHMAD MUCHTAR</v>
          </cell>
        </row>
        <row r="59">
          <cell r="D59" t="str">
            <v>: REHABILITASI GEDUNG PERAWATAN RENOSARI</v>
          </cell>
        </row>
        <row r="60">
          <cell r="D60" t="str">
            <v>: BUKITTINGGI</v>
          </cell>
        </row>
        <row r="62">
          <cell r="E62" t="str">
            <v>Satuan</v>
          </cell>
          <cell r="F62" t="str">
            <v>Harga Satuan</v>
          </cell>
          <cell r="G62" t="str">
            <v>Ket.</v>
          </cell>
        </row>
        <row r="63">
          <cell r="E63" t="str">
            <v xml:space="preserve"> </v>
          </cell>
          <cell r="F63" t="str">
            <v xml:space="preserve"> (Rp.)</v>
          </cell>
          <cell r="G63" t="str">
            <v xml:space="preserve"> </v>
          </cell>
        </row>
        <row r="64">
          <cell r="E64" t="str">
            <v>3</v>
          </cell>
          <cell r="F64" t="str">
            <v>4</v>
          </cell>
          <cell r="G64" t="str">
            <v>5</v>
          </cell>
        </row>
      </sheetData>
      <sheetData sheetId="1">
        <row r="1">
          <cell r="A1" t="str">
            <v>DAFTAR ANALISA SATUAN PEKERJAAN</v>
          </cell>
        </row>
        <row r="3">
          <cell r="B3" t="str">
            <v>P r o y e k</v>
          </cell>
          <cell r="C3" t="str">
            <v>: PENINGKATAN &amp; PENGEMBANGAN RSUD DR AHMAD MUCHTAR</v>
          </cell>
        </row>
        <row r="4">
          <cell r="B4" t="str">
            <v>Pekerjaan</v>
          </cell>
          <cell r="C4" t="str">
            <v>: REHABILITASI GEDUNG PERAWATAN RENOSARI</v>
          </cell>
        </row>
        <row r="5">
          <cell r="B5" t="str">
            <v>Lokasi</v>
          </cell>
          <cell r="C5" t="str">
            <v>: BUKITTINGGI</v>
          </cell>
        </row>
        <row r="9">
          <cell r="A9">
            <v>1</v>
          </cell>
          <cell r="B9" t="str">
            <v>Pas. Balok Loteng - Anal.F.1/ M³</v>
          </cell>
        </row>
        <row r="10">
          <cell r="B10">
            <v>5</v>
          </cell>
          <cell r="D10" t="str">
            <v>Pekerja</v>
          </cell>
          <cell r="E10" t="str">
            <v>@ Rp.</v>
          </cell>
          <cell r="F10">
            <v>25000</v>
          </cell>
          <cell r="G10" t="str">
            <v>Rp.</v>
          </cell>
          <cell r="H10">
            <v>125000</v>
          </cell>
        </row>
        <row r="11">
          <cell r="B11">
            <v>0.25</v>
          </cell>
          <cell r="D11" t="str">
            <v>Mandor</v>
          </cell>
          <cell r="E11" t="str">
            <v>@ Rp.</v>
          </cell>
          <cell r="F11">
            <v>32500</v>
          </cell>
          <cell r="G11" t="str">
            <v>Rp.</v>
          </cell>
          <cell r="H11">
            <v>8125</v>
          </cell>
        </row>
        <row r="12">
          <cell r="B12">
            <v>15</v>
          </cell>
          <cell r="D12" t="str">
            <v>Tukang Kayu</v>
          </cell>
          <cell r="E12" t="str">
            <v>@ Rp.</v>
          </cell>
          <cell r="F12">
            <v>37500</v>
          </cell>
          <cell r="G12" t="str">
            <v>Rp.</v>
          </cell>
          <cell r="H12">
            <v>562500</v>
          </cell>
        </row>
        <row r="13">
          <cell r="B13">
            <v>1.5</v>
          </cell>
          <cell r="D13" t="str">
            <v xml:space="preserve">Kepala Tukang </v>
          </cell>
          <cell r="E13" t="str">
            <v>@ Rp.</v>
          </cell>
          <cell r="F13">
            <v>32500</v>
          </cell>
          <cell r="G13" t="str">
            <v>Rp.</v>
          </cell>
          <cell r="H13">
            <v>48750</v>
          </cell>
        </row>
        <row r="14">
          <cell r="B14">
            <v>1.1000000000000001</v>
          </cell>
          <cell r="C14" t="str">
            <v>M3</v>
          </cell>
          <cell r="D14" t="str">
            <v>Kayu Rangka Klas II</v>
          </cell>
          <cell r="E14" t="str">
            <v>@ Rp.</v>
          </cell>
          <cell r="F14">
            <v>850000</v>
          </cell>
          <cell r="G14" t="str">
            <v>Rp.</v>
          </cell>
          <cell r="H14">
            <v>935000.00000000012</v>
          </cell>
        </row>
        <row r="15">
          <cell r="B15">
            <v>9</v>
          </cell>
          <cell r="C15" t="str">
            <v>Kg</v>
          </cell>
          <cell r="D15" t="str">
            <v>Paku</v>
          </cell>
          <cell r="E15" t="str">
            <v>@ Rp.</v>
          </cell>
          <cell r="F15">
            <v>5000</v>
          </cell>
          <cell r="G15" t="str">
            <v>Rp.</v>
          </cell>
          <cell r="H15">
            <v>45000</v>
          </cell>
        </row>
        <row r="16">
          <cell r="G16" t="str">
            <v xml:space="preserve"> </v>
          </cell>
          <cell r="H16" t="str">
            <v xml:space="preserve"> </v>
          </cell>
          <cell r="I16" t="str">
            <v>Rp.</v>
          </cell>
          <cell r="J16">
            <v>1724375</v>
          </cell>
        </row>
        <row r="17">
          <cell r="A17">
            <v>2</v>
          </cell>
          <cell r="B17" t="str">
            <v>Pas. Loteng Eternit - Anal.H.11 a/ M²</v>
          </cell>
        </row>
        <row r="18">
          <cell r="A18" t="str">
            <v xml:space="preserve"> </v>
          </cell>
          <cell r="B18">
            <v>0.2</v>
          </cell>
          <cell r="D18" t="str">
            <v>Tukang Kayu</v>
          </cell>
          <cell r="E18" t="str">
            <v>@ Rp.</v>
          </cell>
          <cell r="F18">
            <v>37500</v>
          </cell>
          <cell r="G18" t="str">
            <v>Rp.</v>
          </cell>
          <cell r="H18">
            <v>7500</v>
          </cell>
        </row>
        <row r="19">
          <cell r="B19">
            <v>0.02</v>
          </cell>
          <cell r="D19" t="str">
            <v xml:space="preserve">Kepala Tukang </v>
          </cell>
          <cell r="E19" t="str">
            <v>@ Rp.</v>
          </cell>
          <cell r="F19">
            <v>32500</v>
          </cell>
          <cell r="G19" t="str">
            <v>Rp.</v>
          </cell>
          <cell r="H19">
            <v>650</v>
          </cell>
        </row>
        <row r="20">
          <cell r="B20">
            <v>1.4</v>
          </cell>
          <cell r="C20" t="str">
            <v>Lbr</v>
          </cell>
          <cell r="D20" t="str">
            <v>Eternit 100x100cm</v>
          </cell>
          <cell r="E20" t="str">
            <v>@ Rp.</v>
          </cell>
          <cell r="F20">
            <v>24000</v>
          </cell>
          <cell r="G20" t="str">
            <v>Rp.</v>
          </cell>
          <cell r="H20">
            <v>33600</v>
          </cell>
        </row>
        <row r="21">
          <cell r="B21">
            <v>0.01</v>
          </cell>
          <cell r="C21" t="str">
            <v>Kg</v>
          </cell>
          <cell r="D21" t="str">
            <v>Paku Eternit</v>
          </cell>
          <cell r="E21" t="str">
            <v>@ Rp.</v>
          </cell>
          <cell r="F21">
            <v>7500</v>
          </cell>
          <cell r="G21" t="str">
            <v>Rp.</v>
          </cell>
          <cell r="H21">
            <v>75</v>
          </cell>
        </row>
        <row r="22">
          <cell r="G22" t="str">
            <v xml:space="preserve"> </v>
          </cell>
          <cell r="H22" t="str">
            <v xml:space="preserve"> </v>
          </cell>
          <cell r="I22" t="str">
            <v>Rp.</v>
          </cell>
          <cell r="J22">
            <v>41825</v>
          </cell>
        </row>
        <row r="23">
          <cell r="A23">
            <v>3</v>
          </cell>
          <cell r="B23" t="str">
            <v>Pas. Loteng Lambersering Anal F.37/M2</v>
          </cell>
        </row>
        <row r="24">
          <cell r="B24">
            <v>0.8</v>
          </cell>
          <cell r="D24" t="str">
            <v>Tukang Kayu</v>
          </cell>
          <cell r="E24" t="str">
            <v>@ Rp.</v>
          </cell>
          <cell r="F24">
            <v>37500</v>
          </cell>
          <cell r="G24" t="str">
            <v>Rp.</v>
          </cell>
          <cell r="H24">
            <v>30000</v>
          </cell>
        </row>
        <row r="25">
          <cell r="B25">
            <v>0.08</v>
          </cell>
          <cell r="D25" t="str">
            <v>Kepala Tukang</v>
          </cell>
          <cell r="E25" t="str">
            <v>@ Rp.</v>
          </cell>
          <cell r="F25">
            <v>42500</v>
          </cell>
          <cell r="G25" t="str">
            <v>Rp.</v>
          </cell>
          <cell r="H25">
            <v>3400</v>
          </cell>
        </row>
        <row r="26">
          <cell r="B26">
            <v>0.28000000000000003</v>
          </cell>
          <cell r="D26" t="str">
            <v>Pekerja</v>
          </cell>
          <cell r="E26" t="str">
            <v>@ Rp.</v>
          </cell>
          <cell r="F26">
            <v>25000</v>
          </cell>
          <cell r="G26" t="str">
            <v>Rp.</v>
          </cell>
          <cell r="H26">
            <v>7000.0000000000009</v>
          </cell>
        </row>
        <row r="27">
          <cell r="B27">
            <v>1.4E-2</v>
          </cell>
          <cell r="D27" t="str">
            <v>Mandor</v>
          </cell>
          <cell r="E27" t="str">
            <v>@ Rp.</v>
          </cell>
          <cell r="F27">
            <v>32500</v>
          </cell>
          <cell r="G27" t="str">
            <v>Rp.</v>
          </cell>
          <cell r="H27">
            <v>455</v>
          </cell>
        </row>
        <row r="28">
          <cell r="G28" t="str">
            <v>Rp.</v>
          </cell>
          <cell r="H28">
            <v>40855</v>
          </cell>
        </row>
        <row r="29">
          <cell r="C29" t="str">
            <v>0.5 x</v>
          </cell>
          <cell r="D29" t="str">
            <v xml:space="preserve">Upah </v>
          </cell>
          <cell r="G29" t="str">
            <v>Rp.</v>
          </cell>
          <cell r="H29">
            <v>20427.5</v>
          </cell>
        </row>
        <row r="31">
          <cell r="B31">
            <v>1.1000000000000001</v>
          </cell>
          <cell r="D31" t="str">
            <v>Papan Lambersering</v>
          </cell>
          <cell r="E31" t="str">
            <v>@ Rp.</v>
          </cell>
          <cell r="F31">
            <v>22500</v>
          </cell>
          <cell r="G31" t="str">
            <v>Rp.</v>
          </cell>
          <cell r="H31">
            <v>24750.000000000004</v>
          </cell>
        </row>
        <row r="32">
          <cell r="B32">
            <v>0.06</v>
          </cell>
          <cell r="D32" t="str">
            <v>Paku</v>
          </cell>
          <cell r="E32" t="str">
            <v>@ Rp.</v>
          </cell>
          <cell r="F32">
            <v>7000</v>
          </cell>
          <cell r="G32" t="str">
            <v>Rp.</v>
          </cell>
          <cell r="H32">
            <v>420</v>
          </cell>
        </row>
        <row r="33">
          <cell r="G33" t="str">
            <v>Rp.</v>
          </cell>
          <cell r="H33">
            <v>25170.000000000004</v>
          </cell>
          <cell r="I33" t="str">
            <v>Rp.</v>
          </cell>
          <cell r="J33">
            <v>45597.5</v>
          </cell>
        </row>
        <row r="35">
          <cell r="A35">
            <v>4</v>
          </cell>
          <cell r="B35" t="str">
            <v>Analisa K.23 (100 M² Upah Mencat 1 x Jalan)</v>
          </cell>
        </row>
        <row r="36">
          <cell r="B36">
            <v>0.5</v>
          </cell>
          <cell r="D36" t="str">
            <v>Pekerja</v>
          </cell>
          <cell r="E36" t="str">
            <v>@ Rp.</v>
          </cell>
          <cell r="F36">
            <v>25000</v>
          </cell>
          <cell r="G36" t="str">
            <v>Rp.</v>
          </cell>
          <cell r="H36">
            <v>12500</v>
          </cell>
        </row>
        <row r="37">
          <cell r="B37">
            <v>2.5000000000000001E-2</v>
          </cell>
          <cell r="D37" t="str">
            <v>Mandor</v>
          </cell>
          <cell r="E37" t="str">
            <v>@ Rp.</v>
          </cell>
          <cell r="F37">
            <v>32500</v>
          </cell>
          <cell r="G37" t="str">
            <v>Rp.</v>
          </cell>
          <cell r="H37">
            <v>812.5</v>
          </cell>
        </row>
        <row r="38">
          <cell r="B38">
            <v>0.75</v>
          </cell>
          <cell r="D38" t="str">
            <v>Tukang Cat</v>
          </cell>
          <cell r="E38" t="str">
            <v>@ Rp.</v>
          </cell>
          <cell r="F38">
            <v>37500</v>
          </cell>
          <cell r="G38" t="str">
            <v>Rp.</v>
          </cell>
          <cell r="H38">
            <v>28125</v>
          </cell>
        </row>
        <row r="39">
          <cell r="B39">
            <v>7.4999999999999997E-2</v>
          </cell>
          <cell r="D39" t="str">
            <v xml:space="preserve">Kepala Tukang </v>
          </cell>
          <cell r="E39" t="str">
            <v>@ Rp.</v>
          </cell>
          <cell r="F39">
            <v>42500</v>
          </cell>
          <cell r="G39" t="str">
            <v>Rp.</v>
          </cell>
          <cell r="H39">
            <v>3187.5</v>
          </cell>
        </row>
        <row r="40">
          <cell r="D40" t="str">
            <v>Upah x 0.75</v>
          </cell>
          <cell r="G40" t="str">
            <v>Rp.</v>
          </cell>
          <cell r="H40">
            <v>44625</v>
          </cell>
          <cell r="I40" t="str">
            <v>Rp.</v>
          </cell>
          <cell r="J40">
            <v>33468.75</v>
          </cell>
        </row>
        <row r="43">
          <cell r="A43">
            <v>5</v>
          </cell>
          <cell r="B43" t="str">
            <v>Analisa K.18+K.23 (Memenie 1 x jalan / 10  M²)</v>
          </cell>
        </row>
        <row r="44">
          <cell r="B44">
            <v>1</v>
          </cell>
          <cell r="D44" t="str">
            <v>Analisa K.23</v>
          </cell>
          <cell r="E44" t="str">
            <v>@ Rp.</v>
          </cell>
          <cell r="F44">
            <v>33468.75</v>
          </cell>
          <cell r="G44" t="str">
            <v>Rp.</v>
          </cell>
          <cell r="H44">
            <v>33468.75</v>
          </cell>
        </row>
        <row r="46">
          <cell r="B46">
            <v>1.2</v>
          </cell>
          <cell r="C46" t="str">
            <v>Kg</v>
          </cell>
          <cell r="D46" t="str">
            <v>Cat Menie Kayu</v>
          </cell>
          <cell r="E46" t="str">
            <v>@ Rp.</v>
          </cell>
          <cell r="F46">
            <v>12500</v>
          </cell>
          <cell r="G46" t="str">
            <v>Rp.</v>
          </cell>
          <cell r="H46">
            <v>15000</v>
          </cell>
        </row>
        <row r="47">
          <cell r="D47" t="str">
            <v>Bahan (x 0.75 )</v>
          </cell>
          <cell r="E47" t="str">
            <v>@ Rp.</v>
          </cell>
          <cell r="F47">
            <v>15000</v>
          </cell>
          <cell r="G47" t="str">
            <v>Rp.</v>
          </cell>
          <cell r="H47">
            <v>11250</v>
          </cell>
        </row>
        <row r="48">
          <cell r="D48" t="str">
            <v>Untuk 1 M² = 1/10 x Bahan 0.75</v>
          </cell>
          <cell r="G48" t="str">
            <v>Rp.</v>
          </cell>
          <cell r="H48">
            <v>44718.75</v>
          </cell>
          <cell r="I48" t="str">
            <v>Rp.</v>
          </cell>
          <cell r="J48">
            <v>4471.875</v>
          </cell>
        </row>
        <row r="50">
          <cell r="A50">
            <v>6</v>
          </cell>
          <cell r="B50" t="str">
            <v>Analisa K.30 (10 M²  Dompol/Plamour 1 x Jalan)</v>
          </cell>
        </row>
        <row r="51">
          <cell r="B51">
            <v>1.4</v>
          </cell>
          <cell r="D51" t="str">
            <v>Tukang Cat</v>
          </cell>
          <cell r="E51" t="str">
            <v>@ Rp.</v>
          </cell>
          <cell r="F51">
            <v>37500</v>
          </cell>
          <cell r="G51" t="str">
            <v>Rp.</v>
          </cell>
          <cell r="H51">
            <v>52500</v>
          </cell>
        </row>
        <row r="52">
          <cell r="B52">
            <v>0.14000000000000001</v>
          </cell>
          <cell r="D52" t="str">
            <v xml:space="preserve">Kepala Tukang </v>
          </cell>
          <cell r="E52" t="str">
            <v>@ Rp.</v>
          </cell>
          <cell r="F52">
            <v>42500</v>
          </cell>
          <cell r="G52" t="str">
            <v>Rp.</v>
          </cell>
          <cell r="H52">
            <v>5950.0000000000009</v>
          </cell>
        </row>
        <row r="53">
          <cell r="G53" t="str">
            <v>Rp.</v>
          </cell>
          <cell r="H53">
            <v>58450</v>
          </cell>
        </row>
        <row r="54">
          <cell r="B54">
            <v>1.26</v>
          </cell>
          <cell r="C54" t="str">
            <v>Kg</v>
          </cell>
          <cell r="D54" t="str">
            <v xml:space="preserve">Dompol </v>
          </cell>
          <cell r="E54" t="str">
            <v>@ Rp.</v>
          </cell>
          <cell r="F54">
            <v>9000</v>
          </cell>
          <cell r="G54" t="str">
            <v>Rp.</v>
          </cell>
          <cell r="H54">
            <v>11340</v>
          </cell>
        </row>
        <row r="55">
          <cell r="B55">
            <v>2</v>
          </cell>
          <cell r="C55" t="str">
            <v>Lbr</v>
          </cell>
          <cell r="D55" t="str">
            <v>Amplas</v>
          </cell>
          <cell r="E55" t="str">
            <v>@ Rp.</v>
          </cell>
          <cell r="F55">
            <v>3500</v>
          </cell>
          <cell r="G55" t="str">
            <v>Rp.</v>
          </cell>
          <cell r="H55">
            <v>7000</v>
          </cell>
        </row>
        <row r="56">
          <cell r="H56">
            <v>18340</v>
          </cell>
          <cell r="I56" t="str">
            <v>Rp.</v>
          </cell>
          <cell r="J56">
            <v>135240</v>
          </cell>
        </row>
      </sheetData>
      <sheetData sheetId="2"/>
      <sheetData sheetId="3"/>
      <sheetData sheetId="4">
        <row r="1">
          <cell r="A1" t="str">
            <v>RENCANA ANGGARAN BIAYA (RAB)</v>
          </cell>
        </row>
        <row r="2">
          <cell r="B2" t="str">
            <v xml:space="preserve"> </v>
          </cell>
        </row>
        <row r="3">
          <cell r="A3" t="str">
            <v>P r o y e k</v>
          </cell>
          <cell r="D3" t="str">
            <v>: PENINGKATAN &amp; PENGEMBANGAN RSUD DR AHMAD MUCHTAR</v>
          </cell>
        </row>
        <row r="4">
          <cell r="A4" t="str">
            <v>Pekerjaan</v>
          </cell>
          <cell r="D4" t="str">
            <v>: REHABILITASI GEDUNG PERAWATAN RENOSARI</v>
          </cell>
        </row>
        <row r="5">
          <cell r="A5" t="str">
            <v>Lokasi</v>
          </cell>
          <cell r="D5" t="str">
            <v>: BUKITTINGGI</v>
          </cell>
        </row>
        <row r="6">
          <cell r="I6" t="str">
            <v xml:space="preserve"> </v>
          </cell>
        </row>
        <row r="7">
          <cell r="A7" t="str">
            <v>No.</v>
          </cell>
          <cell r="B7" t="str">
            <v xml:space="preserve">         Uraian Pekerjaan</v>
          </cell>
          <cell r="E7" t="str">
            <v>Sat.</v>
          </cell>
          <cell r="F7" t="str">
            <v>Volume</v>
          </cell>
          <cell r="G7" t="str">
            <v>Harga Satuan</v>
          </cell>
          <cell r="H7" t="str">
            <v>Jumlah Satuan</v>
          </cell>
          <cell r="I7" t="str">
            <v>Total</v>
          </cell>
        </row>
        <row r="8">
          <cell r="F8" t="str">
            <v xml:space="preserve"> </v>
          </cell>
          <cell r="G8" t="str">
            <v>( Rp.)</v>
          </cell>
          <cell r="H8" t="str">
            <v>( Rp.)</v>
          </cell>
          <cell r="I8" t="str">
            <v>( Rp.)</v>
          </cell>
        </row>
        <row r="9">
          <cell r="A9" t="str">
            <v>1</v>
          </cell>
          <cell r="B9" t="str">
            <v>2</v>
          </cell>
          <cell r="E9" t="str">
            <v>3</v>
          </cell>
          <cell r="F9" t="str">
            <v>4</v>
          </cell>
          <cell r="G9" t="str">
            <v>5</v>
          </cell>
          <cell r="H9" t="str">
            <v>6</v>
          </cell>
          <cell r="I9" t="str">
            <v>7</v>
          </cell>
        </row>
        <row r="11">
          <cell r="A11" t="str">
            <v>I</v>
          </cell>
          <cell r="B11" t="str">
            <v>PEKERJAAN LOTENG</v>
          </cell>
        </row>
        <row r="12">
          <cell r="A12">
            <v>1</v>
          </cell>
          <cell r="B12" t="str">
            <v xml:space="preserve">Pekerjaan Pembongkaran </v>
          </cell>
          <cell r="E12" t="str">
            <v>M²</v>
          </cell>
          <cell r="F12">
            <v>224.3</v>
          </cell>
          <cell r="G12">
            <v>6000</v>
          </cell>
          <cell r="H12">
            <v>1345800</v>
          </cell>
        </row>
        <row r="14">
          <cell r="A14">
            <v>2</v>
          </cell>
          <cell r="B14" t="str">
            <v>Pekerjaan  Rangka Loteng</v>
          </cell>
        </row>
        <row r="15">
          <cell r="A15" t="str">
            <v xml:space="preserve"> </v>
          </cell>
          <cell r="B15" t="str">
            <v>a.</v>
          </cell>
          <cell r="C15" t="str">
            <v>Pas. Rangka Loteng</v>
          </cell>
          <cell r="E15" t="str">
            <v>M³</v>
          </cell>
          <cell r="F15">
            <v>1</v>
          </cell>
          <cell r="G15">
            <v>1724375</v>
          </cell>
          <cell r="H15">
            <v>1724375</v>
          </cell>
        </row>
        <row r="16">
          <cell r="B16" t="str">
            <v>b.</v>
          </cell>
          <cell r="C16" t="str">
            <v>Memenie Rangka Loteng</v>
          </cell>
          <cell r="E16" t="str">
            <v>M²</v>
          </cell>
          <cell r="F16">
            <v>96.7</v>
          </cell>
          <cell r="G16">
            <v>4471.875</v>
          </cell>
          <cell r="H16">
            <v>432430.3125</v>
          </cell>
        </row>
        <row r="18">
          <cell r="A18">
            <v>3</v>
          </cell>
          <cell r="B18" t="str">
            <v>Pekerjaan Loteng</v>
          </cell>
        </row>
        <row r="19">
          <cell r="B19" t="str">
            <v>a.</v>
          </cell>
          <cell r="C19" t="str">
            <v>Pas. Loteng Lambersering 1.5/6</v>
          </cell>
          <cell r="E19" t="str">
            <v>M²</v>
          </cell>
          <cell r="F19">
            <v>192.7</v>
          </cell>
          <cell r="G19">
            <v>45597.5</v>
          </cell>
          <cell r="H19">
            <v>8786638.25</v>
          </cell>
        </row>
        <row r="20">
          <cell r="B20" t="str">
            <v>b.</v>
          </cell>
          <cell r="C20" t="str">
            <v>Pas. Loteng Eternit</v>
          </cell>
          <cell r="E20" t="str">
            <v>M²</v>
          </cell>
          <cell r="F20">
            <v>30.79</v>
          </cell>
          <cell r="G20">
            <v>41825</v>
          </cell>
          <cell r="H20">
            <v>1287791.75</v>
          </cell>
        </row>
        <row r="21">
          <cell r="A21" t="str">
            <v xml:space="preserve"> </v>
          </cell>
          <cell r="B21" t="str">
            <v>c.</v>
          </cell>
          <cell r="C21" t="str">
            <v>Pas. Les Pinggir Profil 4,5x4,5 cm</v>
          </cell>
          <cell r="E21" t="str">
            <v>M¹</v>
          </cell>
          <cell r="F21">
            <v>301.5</v>
          </cell>
          <cell r="G21">
            <v>4000</v>
          </cell>
          <cell r="H21">
            <v>1206000</v>
          </cell>
        </row>
        <row r="22">
          <cell r="A22" t="str">
            <v xml:space="preserve"> </v>
          </cell>
          <cell r="I22">
            <v>14783035.3125</v>
          </cell>
        </row>
        <row r="23">
          <cell r="A23" t="str">
            <v>II</v>
          </cell>
          <cell r="B23" t="str">
            <v>PEKERJAAN LANTAI</v>
          </cell>
        </row>
        <row r="24">
          <cell r="A24">
            <v>1</v>
          </cell>
          <cell r="B24" t="str">
            <v>Pekerjaan Pembongkaran</v>
          </cell>
        </row>
        <row r="25">
          <cell r="B25" t="str">
            <v>a.</v>
          </cell>
          <cell r="C25" t="str">
            <v>Pekerjaan Pembongkaran Lantai</v>
          </cell>
          <cell r="E25" t="str">
            <v>M²</v>
          </cell>
          <cell r="F25">
            <v>79.400000000000006</v>
          </cell>
          <cell r="G25">
            <v>5325</v>
          </cell>
          <cell r="H25">
            <v>422805.00000000006</v>
          </cell>
        </row>
        <row r="27">
          <cell r="A27">
            <v>2</v>
          </cell>
          <cell r="B27" t="str">
            <v>Pekerjaan Lantai</v>
          </cell>
        </row>
        <row r="28">
          <cell r="A28" t="str">
            <v xml:space="preserve"> </v>
          </cell>
          <cell r="B28" t="str">
            <v>a.</v>
          </cell>
          <cell r="C28" t="str">
            <v>Pas. Lantai Keramik 30x30 cm ruangan</v>
          </cell>
          <cell r="E28" t="str">
            <v>M²</v>
          </cell>
          <cell r="F28">
            <v>79.400000000000006</v>
          </cell>
          <cell r="G28">
            <v>76834</v>
          </cell>
          <cell r="H28">
            <v>6100619.6000000006</v>
          </cell>
        </row>
        <row r="29">
          <cell r="A29" t="str">
            <v xml:space="preserve"> </v>
          </cell>
          <cell r="I29">
            <v>6523424.6000000006</v>
          </cell>
        </row>
        <row r="31">
          <cell r="A31" t="str">
            <v>III</v>
          </cell>
          <cell r="B31" t="str">
            <v>PEKERJAAN PENGECATAN</v>
          </cell>
        </row>
        <row r="32">
          <cell r="A32">
            <v>1</v>
          </cell>
          <cell r="B32" t="str">
            <v>Mencat dengan Cat Minyak</v>
          </cell>
        </row>
        <row r="33">
          <cell r="B33" t="str">
            <v>a.</v>
          </cell>
          <cell r="C33" t="str">
            <v>Pekerjaan Pengecatan Kayu Yang Kelihatan</v>
          </cell>
          <cell r="E33" t="str">
            <v>M²</v>
          </cell>
          <cell r="F33">
            <v>646.49</v>
          </cell>
          <cell r="G33">
            <v>9959.75</v>
          </cell>
          <cell r="H33">
            <v>6438878.7774999999</v>
          </cell>
        </row>
        <row r="34">
          <cell r="B34" t="str">
            <v>b.</v>
          </cell>
          <cell r="C34" t="str">
            <v>Mencat Loteng Luar ( Lambersering)</v>
          </cell>
          <cell r="E34" t="str">
            <v>M²</v>
          </cell>
          <cell r="F34">
            <v>192.7</v>
          </cell>
          <cell r="G34">
            <v>16822.625</v>
          </cell>
          <cell r="H34">
            <v>3241719.8374999999</v>
          </cell>
        </row>
        <row r="36">
          <cell r="A36">
            <v>2</v>
          </cell>
          <cell r="B36" t="str">
            <v>Mencat dengan Cat Air</v>
          </cell>
        </row>
        <row r="37">
          <cell r="A37" t="str">
            <v xml:space="preserve"> </v>
          </cell>
          <cell r="B37" t="str">
            <v>a.</v>
          </cell>
          <cell r="C37" t="str">
            <v>Mencat Loteng ( Eternit )</v>
          </cell>
          <cell r="E37" t="str">
            <v>M²</v>
          </cell>
          <cell r="F37">
            <v>735.79</v>
          </cell>
          <cell r="G37">
            <v>11764.55</v>
          </cell>
          <cell r="H37">
            <v>8656238.2444999982</v>
          </cell>
        </row>
        <row r="38">
          <cell r="B38" t="str">
            <v>b.</v>
          </cell>
          <cell r="C38" t="str">
            <v>Mencat Dinding</v>
          </cell>
          <cell r="E38" t="str">
            <v>M²</v>
          </cell>
          <cell r="F38">
            <v>1832.91</v>
          </cell>
          <cell r="G38">
            <v>11764.55</v>
          </cell>
          <cell r="H38">
            <v>21563361.340500001</v>
          </cell>
          <cell r="I38">
            <v>39900198.200000003</v>
          </cell>
        </row>
        <row r="40">
          <cell r="A40" t="str">
            <v>IV</v>
          </cell>
          <cell r="B40" t="str">
            <v>PEKERJAAN ATAP</v>
          </cell>
        </row>
        <row r="41">
          <cell r="B41" t="str">
            <v>a. Pek. Pembongkaran talang air</v>
          </cell>
          <cell r="E41" t="str">
            <v>ls</v>
          </cell>
          <cell r="F41">
            <v>1</v>
          </cell>
          <cell r="G41">
            <v>250000</v>
          </cell>
          <cell r="H41">
            <v>250000</v>
          </cell>
        </row>
        <row r="42">
          <cell r="B42" t="str">
            <v>b. Pas. Soket lurus 3 "</v>
          </cell>
          <cell r="E42" t="str">
            <v>bh</v>
          </cell>
          <cell r="F42">
            <v>18</v>
          </cell>
          <cell r="G42">
            <v>5000</v>
          </cell>
          <cell r="H42">
            <v>90000</v>
          </cell>
        </row>
        <row r="43">
          <cell r="B43" t="str">
            <v>c. Pas keni 3 "</v>
          </cell>
          <cell r="E43" t="str">
            <v>bh</v>
          </cell>
          <cell r="F43">
            <v>6</v>
          </cell>
          <cell r="G43">
            <v>5000</v>
          </cell>
          <cell r="H43">
            <v>30000</v>
          </cell>
        </row>
        <row r="44">
          <cell r="B44" t="str">
            <v>d. Pas. Talang air</v>
          </cell>
          <cell r="E44" t="str">
            <v>m</v>
          </cell>
          <cell r="F44">
            <v>135</v>
          </cell>
          <cell r="G44">
            <v>16000</v>
          </cell>
          <cell r="H44">
            <v>2160000</v>
          </cell>
        </row>
        <row r="45">
          <cell r="B45" t="str">
            <v>e. Perbaikan atap</v>
          </cell>
          <cell r="E45" t="str">
            <v>ls</v>
          </cell>
          <cell r="F45">
            <v>1</v>
          </cell>
          <cell r="G45">
            <v>750000</v>
          </cell>
          <cell r="H45">
            <v>750000</v>
          </cell>
        </row>
        <row r="46">
          <cell r="I46">
            <v>3280000</v>
          </cell>
        </row>
        <row r="47">
          <cell r="A47" t="str">
            <v>V</v>
          </cell>
          <cell r="B47" t="str">
            <v>PEK. KAMAR MANDI</v>
          </cell>
        </row>
        <row r="48">
          <cell r="B48" t="str">
            <v>a. Pembongkaran</v>
          </cell>
          <cell r="E48" t="str">
            <v>ls</v>
          </cell>
          <cell r="F48">
            <v>1</v>
          </cell>
          <cell r="G48">
            <v>725000</v>
          </cell>
          <cell r="H48">
            <v>725000</v>
          </cell>
        </row>
        <row r="49">
          <cell r="B49" t="str">
            <v>b. Pas. Pipa PVC 4 "</v>
          </cell>
          <cell r="E49" t="str">
            <v>m</v>
          </cell>
          <cell r="F49">
            <v>11</v>
          </cell>
          <cell r="G49">
            <v>13000</v>
          </cell>
          <cell r="H49">
            <v>143000</v>
          </cell>
        </row>
        <row r="50">
          <cell r="B50" t="str">
            <v>c. Pas. Keni PVC 4 "</v>
          </cell>
          <cell r="E50" t="str">
            <v>bh</v>
          </cell>
          <cell r="F50">
            <v>6</v>
          </cell>
          <cell r="G50">
            <v>6000</v>
          </cell>
          <cell r="H50">
            <v>36000</v>
          </cell>
        </row>
        <row r="51">
          <cell r="B51" t="str">
            <v>d. Pas. Soket PVC 4 "</v>
          </cell>
          <cell r="E51" t="str">
            <v>bh</v>
          </cell>
          <cell r="F51">
            <v>3</v>
          </cell>
          <cell r="G51">
            <v>6000</v>
          </cell>
          <cell r="H51">
            <v>18000</v>
          </cell>
        </row>
        <row r="52">
          <cell r="B52" t="str">
            <v>e. Pas. Urinoir</v>
          </cell>
          <cell r="E52" t="str">
            <v>bh</v>
          </cell>
          <cell r="F52">
            <v>2</v>
          </cell>
          <cell r="G52">
            <v>10000</v>
          </cell>
          <cell r="H52">
            <v>20000</v>
          </cell>
        </row>
        <row r="53">
          <cell r="B53" t="str">
            <v>f. Pas pipa PVC 2 "</v>
          </cell>
          <cell r="E53" t="str">
            <v>m</v>
          </cell>
          <cell r="F53">
            <v>11</v>
          </cell>
          <cell r="G53">
            <v>11000</v>
          </cell>
          <cell r="H53">
            <v>121000</v>
          </cell>
        </row>
        <row r="54">
          <cell r="B54" t="str">
            <v>g. Pas. Keni PVC 2 "</v>
          </cell>
          <cell r="E54" t="str">
            <v>bh</v>
          </cell>
          <cell r="F54">
            <v>6</v>
          </cell>
          <cell r="G54">
            <v>4000</v>
          </cell>
          <cell r="H54">
            <v>24000</v>
          </cell>
        </row>
        <row r="55">
          <cell r="B55" t="str">
            <v>f Pas. Soket PVC 2 "</v>
          </cell>
          <cell r="E55" t="str">
            <v>bh</v>
          </cell>
          <cell r="F55">
            <v>3</v>
          </cell>
          <cell r="G55">
            <v>4000</v>
          </cell>
          <cell r="H55">
            <v>12000</v>
          </cell>
        </row>
      </sheetData>
      <sheetData sheetId="5"/>
      <sheetData sheetId="6"/>
      <sheetData sheetId="7"/>
      <sheetData sheetId="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LS-Rutin"/>
      <sheetName val="Kuantitas"/>
      <sheetName val="Analisa HSP"/>
    </sheetNames>
    <sheetDataSet>
      <sheetData sheetId="0"/>
      <sheetData sheetId="1"/>
      <sheetData sheetId="2">
        <row r="410">
          <cell r="U410">
            <v>119737.4661556428</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SUPEN"/>
      <sheetName val="Rekap"/>
      <sheetName val="Sheet2"/>
      <sheetName val="Schedule (2)"/>
      <sheetName val="RAB"/>
      <sheetName val="Analisa"/>
      <sheetName val="Schedule"/>
      <sheetName val="METODA"/>
      <sheetName val="Mobilisasi"/>
      <sheetName val="H.Sat"/>
      <sheetName val="A. Lantai"/>
    </sheetNames>
    <sheetDataSet>
      <sheetData sheetId="0" refreshError="1"/>
      <sheetData sheetId="1" refreshError="1"/>
      <sheetData sheetId="2" refreshError="1">
        <row r="6">
          <cell r="A6">
            <v>1</v>
          </cell>
          <cell r="B6" t="str">
            <v>satu</v>
          </cell>
        </row>
        <row r="7">
          <cell r="A7">
            <v>2</v>
          </cell>
          <cell r="B7" t="str">
            <v>dua</v>
          </cell>
        </row>
        <row r="8">
          <cell r="A8">
            <v>3</v>
          </cell>
          <cell r="B8" t="str">
            <v>tiga</v>
          </cell>
        </row>
        <row r="9">
          <cell r="A9">
            <v>4</v>
          </cell>
          <cell r="B9" t="str">
            <v>empat</v>
          </cell>
        </row>
        <row r="10">
          <cell r="A10">
            <v>5</v>
          </cell>
          <cell r="B10" t="str">
            <v>lima</v>
          </cell>
        </row>
        <row r="11">
          <cell r="A11">
            <v>6</v>
          </cell>
          <cell r="B11" t="str">
            <v>enam</v>
          </cell>
        </row>
        <row r="12">
          <cell r="A12">
            <v>7</v>
          </cell>
          <cell r="B12" t="str">
            <v>tujuh</v>
          </cell>
        </row>
        <row r="13">
          <cell r="A13">
            <v>8</v>
          </cell>
          <cell r="B13" t="str">
            <v>delapan</v>
          </cell>
        </row>
        <row r="14">
          <cell r="A14">
            <v>9</v>
          </cell>
          <cell r="B14" t="str">
            <v>sembilan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upah"/>
      <sheetName val="ANL"/>
      <sheetName val="Analisa"/>
      <sheetName val="Rab"/>
      <sheetName val="Rab (2)"/>
      <sheetName val="Rab1"/>
      <sheetName val="Rab1 (2)"/>
      <sheetName val="Sheet1"/>
    </sheetNames>
    <sheetDataSet>
      <sheetData sheetId="0"/>
      <sheetData sheetId="1"/>
      <sheetData sheetId="2"/>
      <sheetData sheetId="3"/>
      <sheetData sheetId="4"/>
      <sheetData sheetId="5"/>
      <sheetData sheetId="6"/>
      <sheetData sheetId="7"/>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Time Schedule"/>
      <sheetName val="REKAP"/>
      <sheetName val="RAB"/>
      <sheetName val="ANALISA"/>
      <sheetName val="HARGA"/>
    </sheetNames>
    <sheetDataSet>
      <sheetData sheetId="0"/>
      <sheetData sheetId="1"/>
      <sheetData sheetId="2"/>
      <sheetData sheetId="3"/>
      <sheetData sheetId="4">
        <row r="16">
          <cell r="D16">
            <v>65000</v>
          </cell>
        </row>
        <row r="18">
          <cell r="D18">
            <v>55000</v>
          </cell>
        </row>
        <row r="19">
          <cell r="D19">
            <v>70000</v>
          </cell>
        </row>
        <row r="20">
          <cell r="D20">
            <v>60000</v>
          </cell>
        </row>
        <row r="21">
          <cell r="D21">
            <v>70000</v>
          </cell>
        </row>
        <row r="27">
          <cell r="D27">
            <v>65000</v>
          </cell>
        </row>
        <row r="31">
          <cell r="D31">
            <v>85000</v>
          </cell>
        </row>
        <row r="32">
          <cell r="D32">
            <v>600</v>
          </cell>
        </row>
        <row r="35">
          <cell r="D35">
            <v>2500</v>
          </cell>
        </row>
        <row r="36">
          <cell r="D36">
            <v>135000</v>
          </cell>
        </row>
        <row r="37">
          <cell r="D37">
            <v>7000</v>
          </cell>
        </row>
        <row r="39">
          <cell r="D39">
            <v>45000</v>
          </cell>
        </row>
        <row r="40">
          <cell r="D40">
            <v>7500000</v>
          </cell>
        </row>
        <row r="41">
          <cell r="D41">
            <v>3500000</v>
          </cell>
        </row>
        <row r="42">
          <cell r="D42">
            <v>8750</v>
          </cell>
        </row>
        <row r="43">
          <cell r="D43">
            <v>8000</v>
          </cell>
        </row>
        <row r="45">
          <cell r="D45">
            <v>435000</v>
          </cell>
        </row>
        <row r="48">
          <cell r="D48">
            <v>15000</v>
          </cell>
        </row>
        <row r="49">
          <cell r="D49">
            <v>12500</v>
          </cell>
        </row>
        <row r="51">
          <cell r="D51">
            <v>500</v>
          </cell>
        </row>
        <row r="52">
          <cell r="D52">
            <v>12000</v>
          </cell>
        </row>
        <row r="54">
          <cell r="D54">
            <v>30000</v>
          </cell>
        </row>
        <row r="55">
          <cell r="D55">
            <v>60000</v>
          </cell>
        </row>
        <row r="56">
          <cell r="D56">
            <v>55000</v>
          </cell>
        </row>
        <row r="58">
          <cell r="D58">
            <v>80000</v>
          </cell>
        </row>
        <row r="59">
          <cell r="D59">
            <v>1850000</v>
          </cell>
        </row>
        <row r="60">
          <cell r="D60">
            <v>3000000</v>
          </cell>
        </row>
        <row r="61">
          <cell r="D61">
            <v>2550000</v>
          </cell>
        </row>
        <row r="64">
          <cell r="D64">
            <v>75000</v>
          </cell>
        </row>
        <row r="65">
          <cell r="D65">
            <v>185000</v>
          </cell>
        </row>
        <row r="66">
          <cell r="D66">
            <v>18500</v>
          </cell>
        </row>
        <row r="70">
          <cell r="D70">
            <v>25000</v>
          </cell>
        </row>
        <row r="71">
          <cell r="D71">
            <v>20000</v>
          </cell>
        </row>
        <row r="72">
          <cell r="D72">
            <v>125000</v>
          </cell>
        </row>
        <row r="73">
          <cell r="D73">
            <v>50000</v>
          </cell>
        </row>
        <row r="74">
          <cell r="D74">
            <v>75000</v>
          </cell>
        </row>
        <row r="87">
          <cell r="D87">
            <v>40000</v>
          </cell>
        </row>
        <row r="88">
          <cell r="D88">
            <v>85000</v>
          </cell>
        </row>
        <row r="92">
          <cell r="D92">
            <v>30000</v>
          </cell>
        </row>
        <row r="95">
          <cell r="D95">
            <v>15000</v>
          </cell>
        </row>
        <row r="96">
          <cell r="D96">
            <v>150000</v>
          </cell>
        </row>
      </sheetData>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HURUF"/>
      <sheetName val="Rekap"/>
      <sheetName val="Rab"/>
      <sheetName val="Analisa"/>
      <sheetName val="Teknik2"/>
      <sheetName val="Upah&amp;Bahan"/>
      <sheetName val="Peralatan"/>
      <sheetName val="Anl ALAt"/>
      <sheetName val="Anl Teknik"/>
      <sheetName val="Curva S"/>
      <sheetName val="5.Onsite"/>
      <sheetName val="6a"/>
      <sheetName val="6b"/>
      <sheetName val="7"/>
      <sheetName val="8"/>
      <sheetName val="9"/>
      <sheetName val="10"/>
      <sheetName val="11"/>
      <sheetName val="Metode"/>
      <sheetName val="13"/>
      <sheetName val="14"/>
      <sheetName val="Si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ekap SKS"/>
      <sheetName val="Analisa"/>
      <sheetName val="DU&amp;B"/>
      <sheetName val="a_alat"/>
      <sheetName val="Analisa Alat"/>
      <sheetName val="Alat"/>
      <sheetName val="Sampul"/>
      <sheetName val="Surat Penawaran"/>
      <sheetName val="Metoda"/>
      <sheetName val="jadwal"/>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AH"/>
      <sheetName val="BAH (2)"/>
      <sheetName val="BAH (4)"/>
      <sheetName val="BAH (3)"/>
    </sheetNames>
    <sheetDataSet>
      <sheetData sheetId="0"/>
      <sheetData sheetId="1"/>
      <sheetData sheetId="2"/>
      <sheetData sheetId="3"/>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HURUF"/>
      <sheetName val="Rekap"/>
      <sheetName val="Rab"/>
      <sheetName val="Analisa"/>
      <sheetName val="Teknik2"/>
      <sheetName val="Upah&amp;Bahan"/>
      <sheetName val="Peralatan"/>
      <sheetName val="Anl ALAt"/>
      <sheetName val="Anl Teknik"/>
      <sheetName val="Curva S"/>
      <sheetName val="5.Onsite"/>
      <sheetName val="6a"/>
      <sheetName val="6b"/>
      <sheetName val="7"/>
      <sheetName val="8"/>
      <sheetName val="9"/>
      <sheetName val="10"/>
      <sheetName val="11"/>
      <sheetName val="Metode"/>
      <sheetName val="13"/>
      <sheetName val="14"/>
      <sheetName val="Site"/>
    </sheetNames>
    <sheetDataSet>
      <sheetData sheetId="0"/>
      <sheetData sheetId="1"/>
      <sheetData sheetId="2"/>
      <sheetData sheetId="3">
        <row r="139">
          <cell r="A139" t="str">
            <v>LAMPIRAN 2 PENAWARAN</v>
          </cell>
        </row>
        <row r="140">
          <cell r="A140" t="str">
            <v>ANALISA HARGA SATUAN MATA PEMBAYARAN</v>
          </cell>
        </row>
        <row r="142">
          <cell r="A142" t="str">
            <v>Nama Penawar</v>
          </cell>
          <cell r="C142" t="str">
            <v>:</v>
          </cell>
          <cell r="D142" t="str">
            <v>PT. BUNGO PANTAI BERSAUDARA</v>
          </cell>
        </row>
        <row r="143">
          <cell r="A143" t="str">
            <v>Nama Kegiatan</v>
          </cell>
          <cell r="C143" t="str">
            <v>:</v>
          </cell>
          <cell r="D143" t="str">
            <v>BRR - Rehabilitasi dan Rekonstruksi Jalan Kabupaten Pidie</v>
          </cell>
        </row>
        <row r="144">
          <cell r="A144" t="str">
            <v>Nama Paket</v>
          </cell>
          <cell r="C144" t="str">
            <v>:</v>
          </cell>
          <cell r="D144" t="str">
            <v>Rehabilitasi dan Rekonstruksi Jalan SP. Beutong - Pawood - Keude Laweueng,Cs</v>
          </cell>
        </row>
        <row r="145">
          <cell r="A145" t="str">
            <v>No. Paket Kontrak</v>
          </cell>
          <cell r="C145" t="str">
            <v>:</v>
          </cell>
          <cell r="D145" t="str">
            <v>( BRR - JK PD.1 )</v>
          </cell>
        </row>
        <row r="146">
          <cell r="A146" t="str">
            <v>Provinsi/Kota/Kodya</v>
          </cell>
          <cell r="C146" t="str">
            <v>:</v>
          </cell>
          <cell r="D146" t="str">
            <v>Pidie</v>
          </cell>
        </row>
        <row r="147">
          <cell r="A147" t="str">
            <v>No. Mata Pembayaran</v>
          </cell>
          <cell r="C147" t="str">
            <v>:</v>
          </cell>
          <cell r="D147">
            <v>2.1</v>
          </cell>
        </row>
        <row r="148">
          <cell r="A148" t="str">
            <v>Jenis Pekerjaan</v>
          </cell>
          <cell r="C148" t="str">
            <v>:</v>
          </cell>
          <cell r="D148" t="str">
            <v>Galian Untuk Selokan, Drainase dan Saluran Air</v>
          </cell>
        </row>
        <row r="149">
          <cell r="A149" t="str">
            <v>Satuan Pembayaran</v>
          </cell>
          <cell r="C149" t="str">
            <v>:</v>
          </cell>
          <cell r="D149" t="str">
            <v>M3</v>
          </cell>
        </row>
        <row r="151">
          <cell r="A151" t="str">
            <v>NO.</v>
          </cell>
          <cell r="B151" t="str">
            <v>KOMPONEN</v>
          </cell>
          <cell r="D151" t="str">
            <v>SATUAN</v>
          </cell>
          <cell r="E151" t="str">
            <v>PERKIRAAN KUANTITAS</v>
          </cell>
          <cell r="F151" t="str">
            <v>BIAYA SATUAN (Rp)</v>
          </cell>
          <cell r="G151" t="str">
            <v>JUMLAH HARGA (Rp)</v>
          </cell>
        </row>
        <row r="153">
          <cell r="A153" t="str">
            <v>A</v>
          </cell>
          <cell r="B153" t="str">
            <v>TENAGA KERJA</v>
          </cell>
        </row>
        <row r="155">
          <cell r="A155" t="str">
            <v>1.</v>
          </cell>
          <cell r="B155" t="str">
            <v>Pekerja</v>
          </cell>
          <cell r="D155" t="str">
            <v>Jam</v>
          </cell>
          <cell r="E155">
            <v>0.2142</v>
          </cell>
          <cell r="F155">
            <v>5000</v>
          </cell>
          <cell r="G155">
            <v>1071</v>
          </cell>
        </row>
        <row r="156">
          <cell r="A156" t="str">
            <v>2.</v>
          </cell>
          <cell r="B156" t="str">
            <v>Mandor</v>
          </cell>
          <cell r="D156" t="str">
            <v>Jam</v>
          </cell>
          <cell r="E156">
            <v>5.3499999999999999E-2</v>
          </cell>
          <cell r="F156">
            <v>6500</v>
          </cell>
          <cell r="G156">
            <v>347.75</v>
          </cell>
        </row>
        <row r="159">
          <cell r="A159" t="str">
            <v>B</v>
          </cell>
          <cell r="B159" t="str">
            <v xml:space="preserve">BAHAN </v>
          </cell>
        </row>
        <row r="164">
          <cell r="A164" t="str">
            <v>C</v>
          </cell>
          <cell r="B164" t="str">
            <v>PERALATAN</v>
          </cell>
        </row>
        <row r="166">
          <cell r="A166" t="str">
            <v>1.</v>
          </cell>
          <cell r="B166" t="str">
            <v>Exavator</v>
          </cell>
          <cell r="D166" t="str">
            <v>Jam</v>
          </cell>
          <cell r="E166">
            <v>5.3499999999999999E-2</v>
          </cell>
          <cell r="F166">
            <v>168826.59858095035</v>
          </cell>
          <cell r="G166">
            <v>9032.223024080844</v>
          </cell>
        </row>
        <row r="167">
          <cell r="A167" t="str">
            <v>2.</v>
          </cell>
          <cell r="B167" t="str">
            <v>Dump Truck</v>
          </cell>
          <cell r="D167" t="str">
            <v>Jam</v>
          </cell>
          <cell r="E167">
            <v>9.5500000000000002E-2</v>
          </cell>
          <cell r="F167">
            <v>93879.790958933561</v>
          </cell>
          <cell r="G167">
            <v>8965.5200365781548</v>
          </cell>
        </row>
        <row r="168">
          <cell r="A168" t="str">
            <v>3.</v>
          </cell>
          <cell r="B168" t="str">
            <v>Alat Bantu</v>
          </cell>
          <cell r="D168" t="str">
            <v>Ls</v>
          </cell>
          <cell r="E168">
            <v>1</v>
          </cell>
          <cell r="F168">
            <v>800</v>
          </cell>
          <cell r="G168">
            <v>800</v>
          </cell>
        </row>
        <row r="170">
          <cell r="A170" t="str">
            <v>D</v>
          </cell>
          <cell r="B170" t="str">
            <v>JUMLAH ( A + B + C )</v>
          </cell>
          <cell r="G170">
            <v>20216.493060658999</v>
          </cell>
        </row>
        <row r="171">
          <cell r="A171" t="str">
            <v>E</v>
          </cell>
          <cell r="B171" t="str">
            <v>BIAYA UMUM DAN KEUNTUNGAN  10,0 % X D</v>
          </cell>
          <cell r="G171">
            <v>2021.6493060659</v>
          </cell>
        </row>
        <row r="172">
          <cell r="A172" t="str">
            <v>F</v>
          </cell>
          <cell r="B172" t="str">
            <v>HARGA SATUAN PEKERJAAN  ( D + E )</v>
          </cell>
          <cell r="G172">
            <v>22238.1423667249</v>
          </cell>
        </row>
        <row r="173">
          <cell r="A173" t="str">
            <v>G</v>
          </cell>
          <cell r="B173" t="str">
            <v>DIBULATKAN</v>
          </cell>
          <cell r="G173">
            <v>22238</v>
          </cell>
        </row>
        <row r="175">
          <cell r="A175" t="str">
            <v>Note :       -</v>
          </cell>
          <cell r="B175" t="str">
            <v>Satuan dapat berdasarkan atas jam operasi untuk tenaga kerja dan peralatan, volume dan / atau ukuran berat untuk bahan-bahan</v>
          </cell>
        </row>
        <row r="176">
          <cell r="A176" t="str">
            <v>-</v>
          </cell>
          <cell r="B176" t="str">
            <v xml:space="preserve">Kuantitas satuan adalah kuantitas perkiraan dari setiap komponen untuk menyelesaikan satu satuan pekerjaan dari nomor mata pembayaran Harga Satuan yang disampaikan Peserta Lelang tidak dapat diubah, kecuali ayat 13,4 dari instruksi kepada Peserta Lelang </v>
          </cell>
        </row>
        <row r="178">
          <cell r="A178" t="str">
            <v>-</v>
          </cell>
          <cell r="B178" t="str">
            <v>Biaya Satuan untuk peralatan sudah termasuk bahan bakar, bahan habis terpakai dan operator.</v>
          </cell>
        </row>
        <row r="179">
          <cell r="A179" t="str">
            <v>-</v>
          </cell>
          <cell r="B179" t="str">
            <v>Biaya Satuan sudah termasuk pengeluaran untuk seluruh pajak yang berkaitan (tetapi tidak termasuk PPN yang dibayarkan dari kontrak) dan biaya-biaya lainnya</v>
          </cell>
        </row>
        <row r="183">
          <cell r="F183" t="str">
            <v>Banda Aceh, 29  Mei  2006</v>
          </cell>
        </row>
        <row r="184">
          <cell r="F184" t="str">
            <v>PT. BUNGO PANTAI BERSAUDARA</v>
          </cell>
        </row>
        <row r="190">
          <cell r="F190" t="str">
            <v>Ir. SYAWAL</v>
          </cell>
        </row>
        <row r="191">
          <cell r="F191" t="str">
            <v>Kepala Perwakilan</v>
          </cell>
        </row>
        <row r="312">
          <cell r="A312" t="str">
            <v>LAMPIRAN 2 PENAWARAN</v>
          </cell>
        </row>
        <row r="313">
          <cell r="A313" t="str">
            <v>ANALISA HARGA SATUAN MATA PEMBAYARAN</v>
          </cell>
        </row>
        <row r="315">
          <cell r="A315" t="str">
            <v>Nama Penawar</v>
          </cell>
          <cell r="C315" t="str">
            <v>:</v>
          </cell>
          <cell r="D315" t="str">
            <v>PT. BUNGO PANTAI BERSAUDARA</v>
          </cell>
        </row>
        <row r="316">
          <cell r="A316" t="str">
            <v>Nama Kegiatan</v>
          </cell>
          <cell r="C316" t="str">
            <v>:</v>
          </cell>
          <cell r="D316" t="str">
            <v>BRR - Rehabilitasi dan Rekonstruksi Jalan Kabupaten Pidie</v>
          </cell>
        </row>
        <row r="317">
          <cell r="A317" t="str">
            <v>Nama Paket</v>
          </cell>
          <cell r="C317" t="str">
            <v>:</v>
          </cell>
          <cell r="D317" t="str">
            <v>Rehabilitasi dan Rekonstruksi Jalan SP. Beutong - Pawood - Keude Laweueng,Cs</v>
          </cell>
        </row>
        <row r="318">
          <cell r="A318" t="str">
            <v>No. Paket Kontrak</v>
          </cell>
          <cell r="C318" t="str">
            <v>:</v>
          </cell>
          <cell r="D318" t="str">
            <v>( BRR - JK PD.1 )</v>
          </cell>
        </row>
        <row r="319">
          <cell r="A319" t="str">
            <v>Provinsi/Kota/Kodya</v>
          </cell>
          <cell r="C319" t="str">
            <v>:</v>
          </cell>
          <cell r="D319" t="str">
            <v>Pidie</v>
          </cell>
        </row>
        <row r="320">
          <cell r="A320" t="str">
            <v>No. Mata Pembayaran</v>
          </cell>
          <cell r="C320" t="str">
            <v>:</v>
          </cell>
          <cell r="D320" t="str">
            <v>3,2 (1)</v>
          </cell>
        </row>
        <row r="321">
          <cell r="A321" t="str">
            <v>Jenis Pekerjaan</v>
          </cell>
          <cell r="C321" t="str">
            <v>:</v>
          </cell>
          <cell r="D321" t="str">
            <v>TIMBUNAN BIASA</v>
          </cell>
        </row>
        <row r="322">
          <cell r="A322" t="str">
            <v>Satuan Pembayaran</v>
          </cell>
          <cell r="C322" t="str">
            <v>:</v>
          </cell>
          <cell r="D322" t="str">
            <v>M3</v>
          </cell>
        </row>
        <row r="324">
          <cell r="A324" t="str">
            <v>NO.</v>
          </cell>
          <cell r="B324" t="str">
            <v>KOMPONEN</v>
          </cell>
          <cell r="D324" t="str">
            <v>SATUAN</v>
          </cell>
          <cell r="E324" t="str">
            <v>PERKIRAAN KUANTITAS</v>
          </cell>
          <cell r="F324" t="str">
            <v>BIAYA SATUAN (Rp)</v>
          </cell>
          <cell r="G324" t="str">
            <v>JUMLAH HARGA (Rp)</v>
          </cell>
        </row>
        <row r="326">
          <cell r="A326" t="str">
            <v>A</v>
          </cell>
          <cell r="B326" t="str">
            <v>TENAGA KERJA</v>
          </cell>
        </row>
        <row r="328">
          <cell r="A328" t="str">
            <v>1.</v>
          </cell>
          <cell r="B328" t="str">
            <v>Pekerja</v>
          </cell>
          <cell r="D328" t="str">
            <v>Jam</v>
          </cell>
          <cell r="E328">
            <v>7.1400000000000005E-2</v>
          </cell>
          <cell r="F328">
            <v>5000</v>
          </cell>
          <cell r="G328">
            <v>357</v>
          </cell>
        </row>
        <row r="329">
          <cell r="A329" t="str">
            <v>2.</v>
          </cell>
          <cell r="B329" t="str">
            <v>Mandor</v>
          </cell>
          <cell r="D329" t="str">
            <v>Jam</v>
          </cell>
          <cell r="E329">
            <v>1.78E-2</v>
          </cell>
          <cell r="F329">
            <v>6500</v>
          </cell>
          <cell r="G329">
            <v>115.7</v>
          </cell>
        </row>
        <row r="332">
          <cell r="A332" t="str">
            <v>B</v>
          </cell>
          <cell r="B332" t="str">
            <v xml:space="preserve">BAHAN </v>
          </cell>
        </row>
        <row r="334">
          <cell r="A334">
            <v>1</v>
          </cell>
          <cell r="B334" t="str">
            <v>Material Tanah Timbunan Bıasa</v>
          </cell>
          <cell r="D334" t="str">
            <v>M3</v>
          </cell>
          <cell r="E334">
            <v>1.2</v>
          </cell>
          <cell r="F334">
            <v>6500</v>
          </cell>
          <cell r="G334">
            <v>7800</v>
          </cell>
        </row>
        <row r="337">
          <cell r="A337" t="str">
            <v>C</v>
          </cell>
          <cell r="B337" t="str">
            <v>PERALATAN</v>
          </cell>
        </row>
        <row r="339">
          <cell r="A339" t="str">
            <v>1.</v>
          </cell>
          <cell r="B339" t="str">
            <v>Whell Loader</v>
          </cell>
          <cell r="D339" t="str">
            <v>Jam</v>
          </cell>
          <cell r="E339">
            <v>1.78E-2</v>
          </cell>
          <cell r="F339">
            <v>178517.76392173726</v>
          </cell>
          <cell r="G339">
            <v>3177.6161978069231</v>
          </cell>
        </row>
        <row r="340">
          <cell r="A340" t="str">
            <v>2.</v>
          </cell>
          <cell r="B340" t="str">
            <v>Dump Truck</v>
          </cell>
          <cell r="D340" t="str">
            <v>Jam</v>
          </cell>
          <cell r="E340">
            <v>0.22889999999999999</v>
          </cell>
          <cell r="F340">
            <v>115767.29568909912</v>
          </cell>
          <cell r="G340">
            <v>26499.133983234788</v>
          </cell>
        </row>
        <row r="341">
          <cell r="A341" t="str">
            <v>3.</v>
          </cell>
          <cell r="B341" t="str">
            <v>Motor Greder</v>
          </cell>
          <cell r="D341" t="str">
            <v>Jam</v>
          </cell>
          <cell r="E341">
            <v>6.1000000000000004E-3</v>
          </cell>
          <cell r="F341">
            <v>236981.79155020427</v>
          </cell>
          <cell r="G341">
            <v>1445.5889284562461</v>
          </cell>
        </row>
        <row r="342">
          <cell r="A342" t="str">
            <v>4.</v>
          </cell>
          <cell r="B342" t="str">
            <v>Vibrator Roller</v>
          </cell>
          <cell r="D342" t="str">
            <v>Jam</v>
          </cell>
          <cell r="E342">
            <v>0.01</v>
          </cell>
          <cell r="F342">
            <v>142932.96348733234</v>
          </cell>
          <cell r="G342">
            <v>1429.3296348733234</v>
          </cell>
        </row>
        <row r="343">
          <cell r="A343" t="str">
            <v>5.</v>
          </cell>
          <cell r="B343" t="str">
            <v>Water Tanker</v>
          </cell>
          <cell r="D343" t="str">
            <v>Jam</v>
          </cell>
          <cell r="E343">
            <v>7.0000000000000001E-3</v>
          </cell>
          <cell r="F343">
            <v>96126.485056976991</v>
          </cell>
          <cell r="G343">
            <v>672.88539539883891</v>
          </cell>
        </row>
        <row r="344">
          <cell r="A344" t="str">
            <v>6.</v>
          </cell>
          <cell r="B344" t="str">
            <v>Alat Bantu</v>
          </cell>
          <cell r="D344" t="str">
            <v>Ls</v>
          </cell>
          <cell r="E344">
            <v>1</v>
          </cell>
          <cell r="F344">
            <v>800</v>
          </cell>
          <cell r="G344">
            <v>800</v>
          </cell>
        </row>
        <row r="346">
          <cell r="A346" t="str">
            <v>D</v>
          </cell>
          <cell r="B346" t="str">
            <v>JUMLAH ( A + B + C )</v>
          </cell>
          <cell r="G346">
            <v>42297.254139770113</v>
          </cell>
        </row>
        <row r="347">
          <cell r="A347" t="str">
            <v>E</v>
          </cell>
          <cell r="B347" t="str">
            <v>KEUNTUNGAN  10,0 % X D</v>
          </cell>
          <cell r="G347">
            <v>4229.7254139770112</v>
          </cell>
        </row>
        <row r="348">
          <cell r="A348" t="str">
            <v>F</v>
          </cell>
          <cell r="B348" t="str">
            <v>HARGA SATUAN PEKERJAAN  ( D + E )</v>
          </cell>
          <cell r="G348">
            <v>46526.979553747122</v>
          </cell>
        </row>
        <row r="349">
          <cell r="A349" t="str">
            <v>G</v>
          </cell>
          <cell r="B349" t="str">
            <v>DIBULATKAN</v>
          </cell>
          <cell r="G349">
            <v>46527</v>
          </cell>
        </row>
        <row r="351">
          <cell r="A351" t="str">
            <v>Note :       -</v>
          </cell>
          <cell r="B351" t="str">
            <v>Satuan dapat berdasarkan atas jam operasi untuk tenaga kerja dan peralatan, volume dan / atau ukuran berat untuk bahan-bahan</v>
          </cell>
        </row>
        <row r="352">
          <cell r="A352" t="str">
            <v>-</v>
          </cell>
          <cell r="B352" t="str">
            <v xml:space="preserve">Kuantitas satuan adalah kuantitas perkiraan dari setiap komponen untuk menyelesaikan satu satuan pekerjaan dari nomor mata pembayaran Harga Satuan yang disampaikan Peserta Lelang tidak dapat diubah, kecuali ayat 13,4 dari instruksi kepada Peserta Lelang </v>
          </cell>
        </row>
        <row r="354">
          <cell r="A354" t="str">
            <v>-</v>
          </cell>
          <cell r="B354" t="str">
            <v>Biaya Satuan untuk peralatan sudah termasuk bahan bakar, bahan habis terpakai dan operator.</v>
          </cell>
        </row>
        <row r="355">
          <cell r="A355" t="str">
            <v>-</v>
          </cell>
          <cell r="B355" t="str">
            <v>Biaya Satuan sudah termasuk pengeluaran untuk seluruh pajak yang berkaitan (tetapi tidak termasuk PPN yang dibayarkan dari kontrak) dan biaya-biaya lainnya</v>
          </cell>
        </row>
        <row r="359">
          <cell r="F359" t="str">
            <v>Banda Aceh, 29  Mei  2006</v>
          </cell>
        </row>
        <row r="360">
          <cell r="F360" t="str">
            <v>PT. BUNGO PANTAI BERSAUDARA</v>
          </cell>
        </row>
        <row r="366">
          <cell r="F366" t="str">
            <v>Ir. SYAWAL</v>
          </cell>
        </row>
        <row r="367">
          <cell r="F367" t="str">
            <v>Kepala Perwakilan</v>
          </cell>
        </row>
        <row r="369">
          <cell r="A369" t="str">
            <v>LAMPIRAN 2 PENAWARAN</v>
          </cell>
        </row>
        <row r="370">
          <cell r="A370" t="str">
            <v>ANALISA HARGA SATUAN MATA PEMBAYARAN</v>
          </cell>
        </row>
        <row r="372">
          <cell r="A372" t="str">
            <v>Nama Penawar</v>
          </cell>
          <cell r="C372" t="str">
            <v>:</v>
          </cell>
          <cell r="D372" t="str">
            <v>PT. BUNGO PANTAI BERSAUDARA</v>
          </cell>
        </row>
        <row r="373">
          <cell r="A373" t="str">
            <v>Nama Kegiatan</v>
          </cell>
          <cell r="C373" t="str">
            <v>:</v>
          </cell>
          <cell r="D373" t="str">
            <v>BRR - Rehabilitasi dan Rekonstruksi Jalan Kabupaten Pidie</v>
          </cell>
        </row>
        <row r="374">
          <cell r="A374" t="str">
            <v>Nama Paket</v>
          </cell>
          <cell r="C374" t="str">
            <v>:</v>
          </cell>
          <cell r="D374" t="str">
            <v>Rehabilitasi dan Rekonstruksi Jalan SP. Beutong - Pawood - Keude Laweueng,Cs</v>
          </cell>
        </row>
        <row r="375">
          <cell r="A375" t="str">
            <v>No. Paket Kontrak</v>
          </cell>
          <cell r="C375" t="str">
            <v>:</v>
          </cell>
          <cell r="D375" t="str">
            <v>( BRR - JK PD.1 )</v>
          </cell>
        </row>
        <row r="376">
          <cell r="A376" t="str">
            <v>Provinsi/Kota/Kodya</v>
          </cell>
          <cell r="C376" t="str">
            <v>:</v>
          </cell>
          <cell r="D376" t="str">
            <v>Pidie</v>
          </cell>
        </row>
        <row r="377">
          <cell r="A377" t="str">
            <v>No. Mata Pembayaran</v>
          </cell>
          <cell r="C377" t="str">
            <v>:</v>
          </cell>
          <cell r="D377">
            <v>3.3</v>
          </cell>
        </row>
        <row r="378">
          <cell r="A378" t="str">
            <v>Jenis Pekerjaan</v>
          </cell>
          <cell r="C378" t="str">
            <v>:</v>
          </cell>
          <cell r="D378" t="str">
            <v>PENYIAPAN BADAN JALAN</v>
          </cell>
        </row>
        <row r="379">
          <cell r="A379" t="str">
            <v>Satuan Pembayaran</v>
          </cell>
          <cell r="C379" t="str">
            <v>:</v>
          </cell>
          <cell r="D379" t="str">
            <v>M2</v>
          </cell>
        </row>
        <row r="381">
          <cell r="A381" t="str">
            <v>NO.</v>
          </cell>
          <cell r="B381" t="str">
            <v>KOMPONEN</v>
          </cell>
          <cell r="D381" t="str">
            <v>SATUAN</v>
          </cell>
          <cell r="E381" t="str">
            <v>PERKIRAAN KUANTITAS</v>
          </cell>
          <cell r="F381" t="str">
            <v>BIAYA SATUAN (Rp)</v>
          </cell>
          <cell r="G381" t="str">
            <v>JUMLAH HARGA (Rp)</v>
          </cell>
        </row>
        <row r="383">
          <cell r="A383" t="str">
            <v>A</v>
          </cell>
          <cell r="B383" t="str">
            <v>TENAGA KERJA</v>
          </cell>
        </row>
        <row r="385">
          <cell r="A385" t="str">
            <v>1.</v>
          </cell>
          <cell r="B385" t="str">
            <v>Pekerja</v>
          </cell>
          <cell r="D385" t="str">
            <v>Jam</v>
          </cell>
          <cell r="E385">
            <v>1.61E-2</v>
          </cell>
          <cell r="F385">
            <v>5000</v>
          </cell>
          <cell r="G385">
            <v>80.5</v>
          </cell>
        </row>
        <row r="386">
          <cell r="A386" t="str">
            <v>2.</v>
          </cell>
          <cell r="B386" t="str">
            <v>Mandor</v>
          </cell>
          <cell r="D386" t="str">
            <v>Jam</v>
          </cell>
          <cell r="E386">
            <v>4.0000000000000001E-3</v>
          </cell>
          <cell r="F386">
            <v>6500</v>
          </cell>
          <cell r="G386">
            <v>26</v>
          </cell>
        </row>
        <row r="389">
          <cell r="A389" t="str">
            <v>B</v>
          </cell>
          <cell r="B389" t="str">
            <v xml:space="preserve">BAHAN </v>
          </cell>
        </row>
        <row r="396">
          <cell r="A396" t="str">
            <v>C</v>
          </cell>
          <cell r="B396" t="str">
            <v>PERALATAN</v>
          </cell>
        </row>
        <row r="398">
          <cell r="A398" t="str">
            <v>1.</v>
          </cell>
          <cell r="B398" t="str">
            <v>Motor Grader</v>
          </cell>
          <cell r="D398" t="str">
            <v>Jam</v>
          </cell>
          <cell r="E398">
            <v>2.5000000000000001E-3</v>
          </cell>
          <cell r="F398">
            <v>236981.79155020427</v>
          </cell>
          <cell r="G398">
            <v>592.45447887551074</v>
          </cell>
        </row>
        <row r="399">
          <cell r="A399" t="str">
            <v>2.</v>
          </cell>
          <cell r="B399" t="str">
            <v xml:space="preserve">Vıbrator Roller </v>
          </cell>
          <cell r="D399" t="str">
            <v>Jam</v>
          </cell>
          <cell r="E399">
            <v>4.0000000000000001E-3</v>
          </cell>
          <cell r="F399">
            <v>142932.96348733234</v>
          </cell>
          <cell r="G399">
            <v>571.73185394932932</v>
          </cell>
        </row>
        <row r="400">
          <cell r="A400" t="str">
            <v>3.</v>
          </cell>
          <cell r="B400" t="str">
            <v>Water Tanker</v>
          </cell>
          <cell r="D400" t="str">
            <v>Jam</v>
          </cell>
          <cell r="E400">
            <v>1.0500000000000001E-2</v>
          </cell>
          <cell r="F400">
            <v>96126.485056976991</v>
          </cell>
          <cell r="G400">
            <v>1009.3280930982585</v>
          </cell>
        </row>
        <row r="401">
          <cell r="A401" t="str">
            <v>4.</v>
          </cell>
          <cell r="B401" t="str">
            <v>Alat Bantu</v>
          </cell>
          <cell r="D401" t="str">
            <v>Ls</v>
          </cell>
          <cell r="E401">
            <v>1</v>
          </cell>
          <cell r="F401">
            <v>800</v>
          </cell>
          <cell r="G401">
            <v>800</v>
          </cell>
        </row>
        <row r="403">
          <cell r="A403" t="str">
            <v>D</v>
          </cell>
          <cell r="B403" t="str">
            <v>JUMLAH ( A + B + C )</v>
          </cell>
          <cell r="G403">
            <v>3080.0144259230983</v>
          </cell>
        </row>
        <row r="404">
          <cell r="A404" t="str">
            <v>E</v>
          </cell>
          <cell r="B404" t="str">
            <v>BIAYA UMUM DAN KEUNTUNGAN  10,0 % X D</v>
          </cell>
          <cell r="G404">
            <v>308.00144259230984</v>
          </cell>
        </row>
        <row r="405">
          <cell r="A405" t="str">
            <v>F</v>
          </cell>
          <cell r="B405" t="str">
            <v>HARGA SATUAN PEKERJAAN  ( D + E )</v>
          </cell>
          <cell r="G405">
            <v>3388.0158685154083</v>
          </cell>
        </row>
        <row r="406">
          <cell r="A406" t="str">
            <v>G</v>
          </cell>
          <cell r="B406" t="str">
            <v>DIBULATKAN</v>
          </cell>
          <cell r="G406">
            <v>3388</v>
          </cell>
        </row>
        <row r="408">
          <cell r="A408" t="str">
            <v>Note :       -</v>
          </cell>
          <cell r="B408" t="str">
            <v>Satuan dapat berdasarkan atas jam operasi untuk tenaga kerja dan peralatan, volume dan / atau ukuran berat untuk bahan-bahan</v>
          </cell>
        </row>
        <row r="409">
          <cell r="A409" t="str">
            <v>-</v>
          </cell>
          <cell r="B409" t="str">
            <v xml:space="preserve">Kuantitas satuan adalah kuantitas perkiraan dari setiap komponen untuk menyelesaikan satu satuan pekerjaan dari nomor mata pembayaran Harga Satuan yang disampaikan Peserta Lelang tidak dapat diubah, kecuali ayat 13,4 dari instruksi kepada Peserta Lelang </v>
          </cell>
        </row>
        <row r="411">
          <cell r="A411" t="str">
            <v>-</v>
          </cell>
          <cell r="B411" t="str">
            <v>Biaya Satuan untuk peralatan sudah termasuk bahan bakar, bahan habis terpakai dan operator.</v>
          </cell>
        </row>
        <row r="412">
          <cell r="A412" t="str">
            <v>-</v>
          </cell>
          <cell r="B412" t="str">
            <v>Biaya Satuan sudah termasuk pengeluaran untuk seluruh pajak yang berkaitan (tetapi tidak termasuk PPN yang dibayarkan dari kontrak) dan biaya-biaya lainnya</v>
          </cell>
        </row>
        <row r="414">
          <cell r="A414" t="str">
            <v>-</v>
          </cell>
          <cell r="B414" t="str">
            <v>Harga Satuan yang diajukan Peserta Lelang harus mencakup seluruh tambahan tenaga kerja, bahan, peralatan atau kerugian yang mungkin diperlukan untuk menyelesaikan pekerjaan sesuai dengan spesifikasi dan gambar.</v>
          </cell>
        </row>
        <row r="418">
          <cell r="F418" t="str">
            <v>Banda Aceh, 29  Mei  2006</v>
          </cell>
        </row>
        <row r="419">
          <cell r="F419" t="str">
            <v>PT. BUNGO PANTAI BERSAUDARA</v>
          </cell>
        </row>
        <row r="425">
          <cell r="F425" t="str">
            <v>Ir. SYAWAL</v>
          </cell>
        </row>
        <row r="426">
          <cell r="F426" t="str">
            <v>Kepala Perwakilan</v>
          </cell>
        </row>
        <row r="428">
          <cell r="A428" t="str">
            <v>LAMPIRAN 2 PENAWARAN</v>
          </cell>
        </row>
        <row r="429">
          <cell r="A429" t="str">
            <v>ANALISA HARGA SATUAN MATA PEMBAYARAN</v>
          </cell>
        </row>
        <row r="431">
          <cell r="A431" t="str">
            <v>Nama Penawar</v>
          </cell>
          <cell r="C431" t="str">
            <v>:</v>
          </cell>
          <cell r="D431" t="str">
            <v>PT. BUNGO PANTAI BERSAUDARA</v>
          </cell>
        </row>
        <row r="432">
          <cell r="A432" t="str">
            <v>Nama Kegiatan</v>
          </cell>
          <cell r="C432" t="str">
            <v>:</v>
          </cell>
          <cell r="D432" t="str">
            <v>BRR - Rehabilitasi dan Rekonstruksi Jalan Kabupaten Pidie</v>
          </cell>
        </row>
        <row r="433">
          <cell r="A433" t="str">
            <v>Nama Paket</v>
          </cell>
          <cell r="C433" t="str">
            <v>:</v>
          </cell>
          <cell r="D433" t="str">
            <v>Rehabilitasi dan Rekonstruksi Jalan SP. Beutong - Pawood - Keude Laweueng,Cs</v>
          </cell>
        </row>
        <row r="434">
          <cell r="A434" t="str">
            <v>No. Paket Kontrak</v>
          </cell>
          <cell r="C434" t="str">
            <v>:</v>
          </cell>
          <cell r="D434" t="str">
            <v>( BRR - JK PD.1 )</v>
          </cell>
        </row>
        <row r="435">
          <cell r="A435" t="str">
            <v>Provinsi/Kota/Kodya</v>
          </cell>
          <cell r="C435" t="str">
            <v>:</v>
          </cell>
          <cell r="D435" t="str">
            <v>Pidie</v>
          </cell>
        </row>
        <row r="436">
          <cell r="A436" t="str">
            <v>No. Mata Pembayaran</v>
          </cell>
          <cell r="C436" t="str">
            <v>:</v>
          </cell>
          <cell r="D436" t="str">
            <v>4,2 (2)</v>
          </cell>
        </row>
        <row r="437">
          <cell r="A437" t="str">
            <v>Jenis Pekerjaan</v>
          </cell>
          <cell r="C437" t="str">
            <v>:</v>
          </cell>
          <cell r="D437" t="str">
            <v>LAPIS PONDASI AGREGAT KELAS B</v>
          </cell>
        </row>
        <row r="438">
          <cell r="A438" t="str">
            <v>Satuan Pembayaran</v>
          </cell>
          <cell r="C438" t="str">
            <v>:</v>
          </cell>
          <cell r="D438" t="str">
            <v>M3</v>
          </cell>
        </row>
        <row r="441">
          <cell r="A441" t="str">
            <v>NO.</v>
          </cell>
          <cell r="B441" t="str">
            <v>KOMPONEN</v>
          </cell>
          <cell r="D441" t="str">
            <v>SATUAN</v>
          </cell>
          <cell r="E441" t="str">
            <v>PERKIRAAN KUANTITAS</v>
          </cell>
          <cell r="F441" t="str">
            <v>BIAYA SATUAN (Rp)</v>
          </cell>
          <cell r="G441" t="str">
            <v>JUMLAH HARGA (Rp)</v>
          </cell>
        </row>
        <row r="443">
          <cell r="A443" t="str">
            <v>A</v>
          </cell>
          <cell r="B443" t="str">
            <v>TENAGA KERJA</v>
          </cell>
        </row>
        <row r="445">
          <cell r="A445" t="str">
            <v>1.</v>
          </cell>
          <cell r="B445" t="str">
            <v>Pekerja</v>
          </cell>
          <cell r="D445" t="str">
            <v>Jam</v>
          </cell>
          <cell r="E445">
            <v>0.24990000000000001</v>
          </cell>
          <cell r="F445">
            <v>5000</v>
          </cell>
          <cell r="G445">
            <v>1249.5</v>
          </cell>
        </row>
        <row r="446">
          <cell r="A446" t="str">
            <v>2.</v>
          </cell>
          <cell r="B446" t="str">
            <v>Mandor</v>
          </cell>
          <cell r="D446" t="str">
            <v>Jam</v>
          </cell>
          <cell r="E446">
            <v>3.5700000000000003E-2</v>
          </cell>
          <cell r="F446">
            <v>6500</v>
          </cell>
          <cell r="G446">
            <v>232.05</v>
          </cell>
        </row>
        <row r="449">
          <cell r="A449" t="str">
            <v>B</v>
          </cell>
          <cell r="B449" t="str">
            <v xml:space="preserve">BAHAN </v>
          </cell>
        </row>
        <row r="451">
          <cell r="A451" t="str">
            <v>1.</v>
          </cell>
          <cell r="B451" t="str">
            <v>Agregat Kasar</v>
          </cell>
          <cell r="D451" t="str">
            <v>M3</v>
          </cell>
          <cell r="E451">
            <v>0.42</v>
          </cell>
          <cell r="F451">
            <v>182500</v>
          </cell>
          <cell r="G451">
            <v>76650</v>
          </cell>
        </row>
        <row r="452">
          <cell r="A452" t="str">
            <v>2.</v>
          </cell>
          <cell r="B452" t="str">
            <v>Agregat Halus</v>
          </cell>
          <cell r="D452" t="str">
            <v>M3</v>
          </cell>
          <cell r="E452">
            <v>0.24</v>
          </cell>
          <cell r="F452">
            <v>190000</v>
          </cell>
          <cell r="G452">
            <v>45600</v>
          </cell>
        </row>
        <row r="453">
          <cell r="A453" t="str">
            <v>3.</v>
          </cell>
          <cell r="B453" t="str">
            <v>Sirtu</v>
          </cell>
          <cell r="D453" t="str">
            <v>M3</v>
          </cell>
          <cell r="E453">
            <v>0.54</v>
          </cell>
          <cell r="F453">
            <v>63000</v>
          </cell>
          <cell r="G453">
            <v>34020</v>
          </cell>
        </row>
        <row r="455">
          <cell r="A455" t="str">
            <v>C</v>
          </cell>
          <cell r="B455" t="str">
            <v>PERALATAN</v>
          </cell>
        </row>
        <row r="457">
          <cell r="A457" t="str">
            <v>1.</v>
          </cell>
          <cell r="B457" t="str">
            <v>Whell Loader</v>
          </cell>
          <cell r="D457" t="str">
            <v>Jam</v>
          </cell>
          <cell r="E457">
            <v>3.5700000000000003E-2</v>
          </cell>
          <cell r="F457">
            <v>178517.76392173726</v>
          </cell>
          <cell r="G457">
            <v>6373.0841720060207</v>
          </cell>
        </row>
        <row r="458">
          <cell r="A458" t="str">
            <v>2.</v>
          </cell>
          <cell r="B458" t="str">
            <v>Dump Truck</v>
          </cell>
          <cell r="D458" t="str">
            <v>Jam</v>
          </cell>
          <cell r="E458">
            <v>0.19939999999999999</v>
          </cell>
          <cell r="F458">
            <v>93879.790958933561</v>
          </cell>
          <cell r="G458">
            <v>18719.630317211351</v>
          </cell>
        </row>
        <row r="459">
          <cell r="A459" t="str">
            <v>3.</v>
          </cell>
          <cell r="B459" t="str">
            <v>Motor Greder</v>
          </cell>
          <cell r="D459" t="str">
            <v>Jam</v>
          </cell>
          <cell r="E459">
            <v>1.17E-2</v>
          </cell>
          <cell r="F459">
            <v>236981.79155020427</v>
          </cell>
          <cell r="G459">
            <v>2772.68696113739</v>
          </cell>
        </row>
        <row r="460">
          <cell r="A460" t="str">
            <v>4.</v>
          </cell>
          <cell r="B460" t="str">
            <v>Tandem Roller</v>
          </cell>
          <cell r="D460" t="str">
            <v>Jam</v>
          </cell>
          <cell r="E460">
            <v>1.78E-2</v>
          </cell>
          <cell r="F460">
            <v>166183.97656417976</v>
          </cell>
          <cell r="G460">
            <v>2958.0747828423996</v>
          </cell>
        </row>
        <row r="461">
          <cell r="A461">
            <v>5</v>
          </cell>
          <cell r="B461" t="str">
            <v>Water Tanker</v>
          </cell>
          <cell r="D461" t="str">
            <v>Jam</v>
          </cell>
          <cell r="E461">
            <v>2.1100000000000001E-2</v>
          </cell>
          <cell r="F461">
            <v>96126.485056976991</v>
          </cell>
          <cell r="G461">
            <v>2028.2688347022147</v>
          </cell>
        </row>
        <row r="462">
          <cell r="A462">
            <v>6</v>
          </cell>
          <cell r="B462" t="str">
            <v>Alat Bantu</v>
          </cell>
          <cell r="D462" t="str">
            <v>Ls</v>
          </cell>
          <cell r="E462">
            <v>1</v>
          </cell>
          <cell r="F462">
            <v>800</v>
          </cell>
          <cell r="G462">
            <v>800</v>
          </cell>
        </row>
        <row r="465">
          <cell r="A465" t="str">
            <v>D</v>
          </cell>
          <cell r="B465" t="str">
            <v>JUMLAH ( A + B + C )</v>
          </cell>
          <cell r="G465">
            <v>191403.29506789937</v>
          </cell>
        </row>
        <row r="466">
          <cell r="A466" t="str">
            <v>E</v>
          </cell>
          <cell r="B466" t="str">
            <v>KEUNTUNGAN  10,0 % X D</v>
          </cell>
          <cell r="G466">
            <v>19140.329506789938</v>
          </cell>
        </row>
        <row r="467">
          <cell r="A467" t="str">
            <v>F</v>
          </cell>
          <cell r="B467" t="str">
            <v>HARGA SATUAN PEKERJAAN  ( D + E )</v>
          </cell>
          <cell r="G467">
            <v>210543.62457468931</v>
          </cell>
        </row>
        <row r="468">
          <cell r="A468" t="str">
            <v>G</v>
          </cell>
          <cell r="B468" t="str">
            <v>DIBULATKAN</v>
          </cell>
          <cell r="G468">
            <v>210544</v>
          </cell>
        </row>
        <row r="470">
          <cell r="A470" t="str">
            <v>Note :       -</v>
          </cell>
          <cell r="B470" t="str">
            <v>Satuan dapat berdasarkan atas jam operasi untuk tenaga kerja dan peralatan, volume dan / atau ukuran berat untuk bahan-bahan</v>
          </cell>
        </row>
        <row r="471">
          <cell r="A471" t="str">
            <v>-</v>
          </cell>
          <cell r="B471" t="str">
            <v xml:space="preserve">Kuantitas satuan adalah kuantitas perkiraan dari setiap komponen untuk menyelesaikan satu satuan pekerjaan dari nomor mata pembayaran Harga Satuan yang disampaikan Peserta Lelang tidak dapat diubah, kecuali ayat 13,4 dari instruksi kepada Peserta Lelang </v>
          </cell>
        </row>
        <row r="473">
          <cell r="A473" t="str">
            <v>-</v>
          </cell>
          <cell r="B473" t="str">
            <v>Biaya Satuan untuk peralatan sudah termasuk bahan bakar, bahan habis terpakai dan operator.</v>
          </cell>
        </row>
        <row r="474">
          <cell r="A474" t="str">
            <v>-</v>
          </cell>
          <cell r="B474" t="str">
            <v>Biaya Satuan sudah termasuk pengeluaran untuk seluruh pajak yang berkaitan (tetapi tidak termasuk PPN yang dibayarkan dari kontrak) dan biaya-biaya lainnya</v>
          </cell>
        </row>
        <row r="478">
          <cell r="F478" t="str">
            <v>Banda Aceh, 29  Mei  2006</v>
          </cell>
        </row>
        <row r="479">
          <cell r="F479" t="str">
            <v>PT. BUNGO PANTAI BERSAUDARA</v>
          </cell>
        </row>
        <row r="485">
          <cell r="F485" t="str">
            <v>Ir. SYAWAL</v>
          </cell>
        </row>
        <row r="486">
          <cell r="F486" t="str">
            <v>Kepala Perwakilan</v>
          </cell>
        </row>
        <row r="488">
          <cell r="A488" t="str">
            <v>LAMPIRAN 2 PENAWARAN</v>
          </cell>
        </row>
        <row r="489">
          <cell r="A489" t="str">
            <v>ANALISA HARGA SATUAN MATA PEMBAYARAN</v>
          </cell>
        </row>
        <row r="491">
          <cell r="A491" t="str">
            <v>Nama Penawar</v>
          </cell>
          <cell r="C491" t="str">
            <v>:</v>
          </cell>
          <cell r="D491" t="str">
            <v>PT. BUNGO PANTAI BERSAUDARA</v>
          </cell>
        </row>
        <row r="492">
          <cell r="A492" t="str">
            <v>Nama Kegiatan</v>
          </cell>
          <cell r="C492" t="str">
            <v>:</v>
          </cell>
          <cell r="D492" t="str">
            <v>BRR - Rehabilitasi dan Rekonstruksi Jalan Kabupaten Pidie</v>
          </cell>
        </row>
        <row r="493">
          <cell r="A493" t="str">
            <v>Nama Paket</v>
          </cell>
          <cell r="C493" t="str">
            <v>:</v>
          </cell>
          <cell r="D493" t="str">
            <v>Rehabilitasi dan Rekonstruksi Jalan SP. Beutong - Pawood - Keude Laweueng,Cs</v>
          </cell>
        </row>
        <row r="494">
          <cell r="A494" t="str">
            <v>No. Paket Kontrak</v>
          </cell>
          <cell r="C494" t="str">
            <v>:</v>
          </cell>
          <cell r="D494" t="str">
            <v>( BRR - JK PD.1 )</v>
          </cell>
        </row>
        <row r="495">
          <cell r="A495" t="str">
            <v>Provinsi/Kota/Kodya</v>
          </cell>
          <cell r="C495" t="str">
            <v>:</v>
          </cell>
          <cell r="D495" t="str">
            <v>Pidie</v>
          </cell>
        </row>
        <row r="496">
          <cell r="A496" t="str">
            <v>No. Mata Pembayaran</v>
          </cell>
          <cell r="C496" t="str">
            <v>:</v>
          </cell>
          <cell r="D496" t="str">
            <v>5,1 (1)</v>
          </cell>
        </row>
        <row r="497">
          <cell r="A497" t="str">
            <v>Jenis Pekerjaan</v>
          </cell>
          <cell r="C497" t="str">
            <v>:</v>
          </cell>
          <cell r="D497" t="str">
            <v>LAPIS PONDASI AGREGAT KELAS A</v>
          </cell>
        </row>
        <row r="498">
          <cell r="A498" t="str">
            <v>Satuan Pembayaran</v>
          </cell>
          <cell r="C498" t="str">
            <v>:</v>
          </cell>
          <cell r="D498" t="str">
            <v>M3</v>
          </cell>
        </row>
        <row r="500">
          <cell r="A500" t="str">
            <v>NO.</v>
          </cell>
          <cell r="B500" t="str">
            <v>KOMPONEN</v>
          </cell>
          <cell r="D500" t="str">
            <v>SATUAN</v>
          </cell>
          <cell r="E500" t="str">
            <v>PERKIRAAN KUANTITAS</v>
          </cell>
          <cell r="F500" t="str">
            <v>BIAYA SATUAN (Rp)</v>
          </cell>
          <cell r="G500" t="str">
            <v>JUMLAH HARGA (Rp)</v>
          </cell>
        </row>
        <row r="502">
          <cell r="A502" t="str">
            <v>A</v>
          </cell>
          <cell r="B502" t="str">
            <v>TENAGA KERJA</v>
          </cell>
        </row>
        <row r="504">
          <cell r="A504" t="str">
            <v>1.</v>
          </cell>
          <cell r="B504" t="str">
            <v>Pekerja</v>
          </cell>
          <cell r="D504" t="str">
            <v>Jam</v>
          </cell>
          <cell r="E504">
            <v>0.24990000000000001</v>
          </cell>
          <cell r="F504">
            <v>5000</v>
          </cell>
          <cell r="G504">
            <v>1249.5</v>
          </cell>
        </row>
        <row r="505">
          <cell r="A505" t="str">
            <v>2.</v>
          </cell>
          <cell r="B505" t="str">
            <v>Mandor</v>
          </cell>
          <cell r="D505" t="str">
            <v>Jam</v>
          </cell>
          <cell r="E505">
            <v>3.5700000000000003E-2</v>
          </cell>
          <cell r="F505">
            <v>6500</v>
          </cell>
          <cell r="G505">
            <v>232.05</v>
          </cell>
        </row>
        <row r="508">
          <cell r="A508" t="str">
            <v>B</v>
          </cell>
          <cell r="B508" t="str">
            <v xml:space="preserve">BAHAN </v>
          </cell>
        </row>
        <row r="510">
          <cell r="A510" t="str">
            <v>1.</v>
          </cell>
          <cell r="B510" t="str">
            <v>Agregat Kasar</v>
          </cell>
          <cell r="D510" t="str">
            <v>M3</v>
          </cell>
          <cell r="E510">
            <v>0.66</v>
          </cell>
          <cell r="F510">
            <v>182500</v>
          </cell>
          <cell r="G510">
            <v>120450</v>
          </cell>
        </row>
        <row r="511">
          <cell r="A511" t="str">
            <v>2.</v>
          </cell>
          <cell r="B511" t="str">
            <v>Agregat Halus</v>
          </cell>
          <cell r="D511" t="str">
            <v>M3</v>
          </cell>
          <cell r="E511">
            <v>0.54</v>
          </cell>
          <cell r="F511">
            <v>190000</v>
          </cell>
          <cell r="G511">
            <v>102600</v>
          </cell>
        </row>
        <row r="513">
          <cell r="A513" t="str">
            <v>C</v>
          </cell>
          <cell r="B513" t="str">
            <v>PERALATAN</v>
          </cell>
        </row>
        <row r="515">
          <cell r="A515" t="str">
            <v>1.</v>
          </cell>
          <cell r="B515" t="str">
            <v>Whell Loader</v>
          </cell>
          <cell r="D515" t="str">
            <v>Jam</v>
          </cell>
          <cell r="E515">
            <v>3.5700000000000003E-2</v>
          </cell>
          <cell r="F515">
            <v>178517.76392173726</v>
          </cell>
          <cell r="G515">
            <v>6373.0841720060207</v>
          </cell>
        </row>
        <row r="516">
          <cell r="A516" t="str">
            <v>2.</v>
          </cell>
          <cell r="B516" t="str">
            <v>Dump Truck</v>
          </cell>
          <cell r="D516" t="str">
            <v>Jam</v>
          </cell>
          <cell r="E516">
            <v>0.19939999999999999</v>
          </cell>
          <cell r="F516">
            <v>115767.29568909912</v>
          </cell>
          <cell r="G516">
            <v>23083.998760406364</v>
          </cell>
        </row>
        <row r="517">
          <cell r="A517" t="str">
            <v>3.</v>
          </cell>
          <cell r="B517" t="str">
            <v>Motor Greder</v>
          </cell>
          <cell r="D517" t="str">
            <v>Jam</v>
          </cell>
          <cell r="E517">
            <v>1.17E-2</v>
          </cell>
          <cell r="F517">
            <v>236981.79155020427</v>
          </cell>
          <cell r="G517">
            <v>2772.68696113739</v>
          </cell>
        </row>
        <row r="518">
          <cell r="A518" t="str">
            <v>4.</v>
          </cell>
          <cell r="B518" t="str">
            <v>Vibrator Roller</v>
          </cell>
          <cell r="D518" t="str">
            <v>Jam</v>
          </cell>
          <cell r="E518">
            <v>1.78E-2</v>
          </cell>
          <cell r="F518">
            <v>142932.96348733234</v>
          </cell>
          <cell r="G518">
            <v>2544.2067500745156</v>
          </cell>
        </row>
        <row r="519">
          <cell r="A519" t="str">
            <v>5.</v>
          </cell>
          <cell r="B519" t="str">
            <v>Pneumatıc Tyred Roller</v>
          </cell>
          <cell r="D519" t="str">
            <v>Jam</v>
          </cell>
          <cell r="E519">
            <v>4.3E-3</v>
          </cell>
          <cell r="F519">
            <v>202726.66164982441</v>
          </cell>
          <cell r="G519">
            <v>871.72464509424492</v>
          </cell>
        </row>
        <row r="520">
          <cell r="A520" t="str">
            <v>6.</v>
          </cell>
          <cell r="B520" t="str">
            <v>Water Tanker</v>
          </cell>
          <cell r="D520" t="str">
            <v>Jam</v>
          </cell>
          <cell r="E520">
            <v>2.1100000000000001E-2</v>
          </cell>
          <cell r="F520">
            <v>96126.485056976991</v>
          </cell>
          <cell r="G520">
            <v>2028.2688347022147</v>
          </cell>
        </row>
        <row r="521">
          <cell r="A521" t="str">
            <v>7.</v>
          </cell>
          <cell r="B521" t="str">
            <v>Alat Bantu</v>
          </cell>
          <cell r="D521" t="str">
            <v>Ls</v>
          </cell>
          <cell r="E521">
            <v>1</v>
          </cell>
          <cell r="F521">
            <v>800</v>
          </cell>
          <cell r="G521">
            <v>800</v>
          </cell>
        </row>
        <row r="523">
          <cell r="A523" t="str">
            <v>D</v>
          </cell>
          <cell r="B523" t="str">
            <v>JUMLAH ( A + B + C )</v>
          </cell>
          <cell r="G523">
            <v>263005.52012342075</v>
          </cell>
        </row>
        <row r="524">
          <cell r="A524" t="str">
            <v>E</v>
          </cell>
          <cell r="B524" t="str">
            <v>KEUNTUNGAN  10,0 % X D</v>
          </cell>
          <cell r="G524">
            <v>26300.552012342076</v>
          </cell>
        </row>
        <row r="525">
          <cell r="A525" t="str">
            <v>F</v>
          </cell>
          <cell r="B525" t="str">
            <v>HARGA SATUAN PEKERJAAN  ( D + E )</v>
          </cell>
          <cell r="G525">
            <v>289306.07213576284</v>
          </cell>
        </row>
        <row r="526">
          <cell r="A526" t="str">
            <v>G</v>
          </cell>
          <cell r="B526" t="str">
            <v>DIBULATKAN</v>
          </cell>
          <cell r="G526">
            <v>289306</v>
          </cell>
        </row>
        <row r="528">
          <cell r="A528" t="str">
            <v>Note :       -</v>
          </cell>
          <cell r="B528" t="str">
            <v>Satuan dapat berdasarkan atas jam operasi untuk tenaga kerja dan peralatan, volume dan / atau ukuran berat untuk bahan-bahan</v>
          </cell>
        </row>
        <row r="529">
          <cell r="A529" t="str">
            <v>-</v>
          </cell>
          <cell r="B529" t="str">
            <v xml:space="preserve">Kuantitas satuan adalah kuantitas perkiraan dari setiap komponen untuk menyelesaikan satu satuan pekerjaan dari nomor mata pembayaran Harga Satuan yang disampaikan Peserta Lelang tidak dapat diubah, kecuali ayat 13,4 dari instruksi kepada Peserta Lelang </v>
          </cell>
        </row>
        <row r="531">
          <cell r="A531" t="str">
            <v>-</v>
          </cell>
          <cell r="B531" t="str">
            <v>Biaya Satuan untuk peralatan sudah termasuk bahan bakar, bahan habis terpakai dan operator.</v>
          </cell>
        </row>
        <row r="532">
          <cell r="A532" t="str">
            <v>-</v>
          </cell>
          <cell r="B532" t="str">
            <v>Biaya Satuan sudah termasuk pengeluaran untuk seluruh pajak yang berkaitan (tetapi tidak termasuk PPN yang dibayarkan dari kontrak) dan biaya-biaya lainnya</v>
          </cell>
        </row>
        <row r="536">
          <cell r="F536" t="str">
            <v>Banda Aceh, 29  Mei  2006</v>
          </cell>
        </row>
        <row r="537">
          <cell r="F537" t="str">
            <v>PT. BUNGO PANTAI BERSAUDARA</v>
          </cell>
        </row>
        <row r="543">
          <cell r="F543" t="str">
            <v>Ir. SYAWAL</v>
          </cell>
        </row>
        <row r="544">
          <cell r="F544" t="str">
            <v>Kepala Perwakilan</v>
          </cell>
        </row>
        <row r="547">
          <cell r="A547" t="str">
            <v>LAMPIRAN 2 PENAWARAN</v>
          </cell>
        </row>
        <row r="548">
          <cell r="A548" t="str">
            <v>ANALISA HARGA SATUAN MATA PEMBAYARAN</v>
          </cell>
        </row>
        <row r="550">
          <cell r="A550" t="str">
            <v>Nama Penawar</v>
          </cell>
          <cell r="C550" t="str">
            <v>:</v>
          </cell>
          <cell r="D550" t="str">
            <v>PT. BUNGO PANTAI BERSAUDARA</v>
          </cell>
        </row>
        <row r="551">
          <cell r="A551" t="str">
            <v>Nama Kegiatan</v>
          </cell>
          <cell r="C551" t="str">
            <v>:</v>
          </cell>
          <cell r="D551" t="str">
            <v>BRR - Rehabilitasi dan Rekonstruksi Jalan Kabupaten Pidie</v>
          </cell>
        </row>
        <row r="552">
          <cell r="A552" t="str">
            <v>Nama Paket</v>
          </cell>
          <cell r="C552" t="str">
            <v>:</v>
          </cell>
          <cell r="D552" t="str">
            <v>Rehabilitasi dan Rekonstruksi Jalan SP. Beutong - Pawood - Keude Laweueng,Cs</v>
          </cell>
        </row>
        <row r="553">
          <cell r="A553" t="str">
            <v>No. Paket Kontrak</v>
          </cell>
          <cell r="C553" t="str">
            <v>:</v>
          </cell>
          <cell r="D553" t="str">
            <v>( BRR - JK PD.1 )</v>
          </cell>
        </row>
        <row r="554">
          <cell r="A554" t="str">
            <v>Provinsi/Kota/Kodya</v>
          </cell>
          <cell r="C554" t="str">
            <v>:</v>
          </cell>
          <cell r="D554" t="str">
            <v>Pidie</v>
          </cell>
        </row>
        <row r="555">
          <cell r="A555" t="str">
            <v>No. Mata Pembayaran</v>
          </cell>
          <cell r="C555" t="str">
            <v>:</v>
          </cell>
          <cell r="D555" t="str">
            <v>5,1 (2)</v>
          </cell>
        </row>
        <row r="556">
          <cell r="A556" t="str">
            <v>Jenis Pekerjaan</v>
          </cell>
          <cell r="C556" t="str">
            <v>:</v>
          </cell>
          <cell r="D556" t="str">
            <v>LAPIS PONDASI AGREGAT KELAS B</v>
          </cell>
        </row>
        <row r="557">
          <cell r="A557" t="str">
            <v>Satuan Pembayaran</v>
          </cell>
          <cell r="C557" t="str">
            <v>:</v>
          </cell>
          <cell r="D557" t="str">
            <v>M3</v>
          </cell>
        </row>
        <row r="559">
          <cell r="A559" t="str">
            <v>NO.</v>
          </cell>
          <cell r="B559" t="str">
            <v>KOMPONEN</v>
          </cell>
          <cell r="D559" t="str">
            <v>SATUAN</v>
          </cell>
          <cell r="E559" t="str">
            <v>PERKIRAAN KUANTITAS</v>
          </cell>
          <cell r="F559" t="str">
            <v>BIAYA SATUAN (Rp)</v>
          </cell>
          <cell r="G559" t="str">
            <v>JUMLAH HARGA (Rp)</v>
          </cell>
        </row>
        <row r="561">
          <cell r="A561" t="str">
            <v>A</v>
          </cell>
          <cell r="B561" t="str">
            <v>TENAGA KERJA</v>
          </cell>
        </row>
        <row r="563">
          <cell r="A563" t="str">
            <v>1.</v>
          </cell>
          <cell r="B563" t="str">
            <v>Pekerja</v>
          </cell>
          <cell r="D563" t="str">
            <v>Jam</v>
          </cell>
          <cell r="E563">
            <v>0.28558679161088796</v>
          </cell>
          <cell r="F563">
            <v>5000</v>
          </cell>
          <cell r="G563">
            <v>1427.9339580544397</v>
          </cell>
        </row>
        <row r="564">
          <cell r="A564" t="str">
            <v>2.</v>
          </cell>
          <cell r="B564" t="str">
            <v>Mandor</v>
          </cell>
          <cell r="D564" t="str">
            <v>Jam</v>
          </cell>
          <cell r="E564">
            <v>3.5698348951360995E-2</v>
          </cell>
          <cell r="F564">
            <v>6500</v>
          </cell>
          <cell r="G564">
            <v>232.03926818384647</v>
          </cell>
        </row>
        <row r="567">
          <cell r="A567" t="str">
            <v>B</v>
          </cell>
          <cell r="B567" t="str">
            <v xml:space="preserve">BAHAN </v>
          </cell>
        </row>
        <row r="569">
          <cell r="A569" t="str">
            <v>1.</v>
          </cell>
          <cell r="B569" t="str">
            <v>Agregat Kasar</v>
          </cell>
          <cell r="D569" t="str">
            <v>M3</v>
          </cell>
          <cell r="E569">
            <v>0.42</v>
          </cell>
          <cell r="F569">
            <v>182500</v>
          </cell>
          <cell r="G569">
            <v>76650</v>
          </cell>
        </row>
        <row r="570">
          <cell r="A570" t="str">
            <v>2.</v>
          </cell>
          <cell r="B570" t="str">
            <v>Agregat Halus</v>
          </cell>
          <cell r="D570" t="str">
            <v>M3</v>
          </cell>
          <cell r="E570">
            <v>0.24</v>
          </cell>
          <cell r="F570">
            <v>190000</v>
          </cell>
          <cell r="G570">
            <v>45600</v>
          </cell>
        </row>
        <row r="571">
          <cell r="A571" t="str">
            <v>3.</v>
          </cell>
          <cell r="B571" t="str">
            <v>Sirtu</v>
          </cell>
          <cell r="D571" t="str">
            <v>M3</v>
          </cell>
          <cell r="E571">
            <v>0.54</v>
          </cell>
          <cell r="F571">
            <v>63000</v>
          </cell>
          <cell r="G571">
            <v>34020</v>
          </cell>
        </row>
        <row r="573">
          <cell r="A573" t="str">
            <v>C</v>
          </cell>
          <cell r="B573" t="str">
            <v>PERALATAN</v>
          </cell>
        </row>
        <row r="575">
          <cell r="A575" t="str">
            <v>1.</v>
          </cell>
          <cell r="B575" t="str">
            <v>Whell Loader</v>
          </cell>
          <cell r="D575" t="str">
            <v>Jam</v>
          </cell>
          <cell r="E575">
            <v>3.5700000000000003E-2</v>
          </cell>
          <cell r="F575">
            <v>178517.76392173726</v>
          </cell>
          <cell r="G575">
            <v>6373.0841720060207</v>
          </cell>
        </row>
        <row r="576">
          <cell r="A576" t="str">
            <v>2.</v>
          </cell>
          <cell r="B576" t="str">
            <v>Dump Truck</v>
          </cell>
          <cell r="D576" t="str">
            <v>Jam</v>
          </cell>
          <cell r="E576">
            <v>0.19939999999999999</v>
          </cell>
          <cell r="F576">
            <v>115767.29568909912</v>
          </cell>
          <cell r="G576">
            <v>23083.998760406364</v>
          </cell>
        </row>
        <row r="577">
          <cell r="A577" t="str">
            <v>3.</v>
          </cell>
          <cell r="B577" t="str">
            <v>Motor Greder</v>
          </cell>
          <cell r="D577" t="str">
            <v>Jam</v>
          </cell>
          <cell r="E577">
            <v>1.17E-2</v>
          </cell>
          <cell r="F577">
            <v>236981.79155020427</v>
          </cell>
          <cell r="G577">
            <v>2772.68696113739</v>
          </cell>
        </row>
        <row r="578">
          <cell r="A578" t="str">
            <v>4.</v>
          </cell>
          <cell r="B578" t="str">
            <v>Vibrator Roller</v>
          </cell>
          <cell r="D578" t="str">
            <v>Jam</v>
          </cell>
          <cell r="E578">
            <v>1.78E-2</v>
          </cell>
          <cell r="F578">
            <v>142932.96348733234</v>
          </cell>
          <cell r="G578">
            <v>2544.2067500745156</v>
          </cell>
        </row>
        <row r="579">
          <cell r="A579" t="str">
            <v>5.</v>
          </cell>
          <cell r="B579" t="str">
            <v>Pneumatıc Tyred Roller</v>
          </cell>
          <cell r="D579" t="str">
            <v>Jam</v>
          </cell>
          <cell r="E579">
            <v>4.3E-3</v>
          </cell>
          <cell r="F579">
            <v>202726.66164982441</v>
          </cell>
          <cell r="G579">
            <v>871.72464509424492</v>
          </cell>
        </row>
        <row r="580">
          <cell r="A580" t="str">
            <v>6.</v>
          </cell>
          <cell r="B580" t="str">
            <v>Water Tanker</v>
          </cell>
          <cell r="D580" t="str">
            <v>Jam</v>
          </cell>
          <cell r="E580">
            <v>2.1100000000000001E-2</v>
          </cell>
          <cell r="F580">
            <v>96126.485056976991</v>
          </cell>
          <cell r="G580">
            <v>2028.2688347022147</v>
          </cell>
        </row>
        <row r="581">
          <cell r="A581" t="str">
            <v>7.</v>
          </cell>
          <cell r="B581" t="str">
            <v>Alat Bantu</v>
          </cell>
          <cell r="D581" t="str">
            <v>Ls</v>
          </cell>
          <cell r="E581">
            <v>1</v>
          </cell>
          <cell r="F581">
            <v>800</v>
          </cell>
          <cell r="G581">
            <v>800</v>
          </cell>
        </row>
        <row r="583">
          <cell r="A583" t="str">
            <v>D</v>
          </cell>
          <cell r="B583" t="str">
            <v>JUMLAH ( A + B + C )</v>
          </cell>
          <cell r="G583">
            <v>196403.94334965904</v>
          </cell>
        </row>
        <row r="584">
          <cell r="A584" t="str">
            <v>E</v>
          </cell>
          <cell r="B584" t="str">
            <v>KEUNTUNGAN  10,0 % X D</v>
          </cell>
          <cell r="G584">
            <v>19640.394334965906</v>
          </cell>
        </row>
        <row r="585">
          <cell r="A585" t="str">
            <v>F</v>
          </cell>
          <cell r="B585" t="str">
            <v>HARGA SATUAN PEKERJAAN  ( D + E )</v>
          </cell>
          <cell r="G585">
            <v>216044.33768462494</v>
          </cell>
        </row>
        <row r="586">
          <cell r="A586" t="str">
            <v>G</v>
          </cell>
          <cell r="B586" t="str">
            <v>DIBULATKAN</v>
          </cell>
          <cell r="G586">
            <v>216044</v>
          </cell>
        </row>
        <row r="588">
          <cell r="A588" t="str">
            <v>Note :       -</v>
          </cell>
          <cell r="B588" t="str">
            <v>Satuan dapat berdasarkan atas jam operasi untuk tenaga kerja dan peralatan, volume dan / atau ukuran berat untuk bahan-bahan</v>
          </cell>
        </row>
        <row r="589">
          <cell r="A589" t="str">
            <v>-</v>
          </cell>
          <cell r="B589" t="str">
            <v xml:space="preserve">Kuantitas satuan adalah kuantitas perkiraan dari setiap komponen untuk menyelesaikan satu satuan pekerjaan dari nomor mata pembayaran Harga Satuan yang disampaikan Peserta Lelang tidak dapat diubah, kecuali ayat 13,4 dari instruksi kepada Peserta Lelang </v>
          </cell>
        </row>
        <row r="591">
          <cell r="A591" t="str">
            <v>-</v>
          </cell>
          <cell r="B591" t="str">
            <v>Biaya Satuan untuk peralatan sudah termasuk bahan bakar, bahan habis terpakai dan operator.</v>
          </cell>
        </row>
        <row r="592">
          <cell r="A592" t="str">
            <v>-</v>
          </cell>
          <cell r="B592" t="str">
            <v>Biaya Satuan sudah termasuk pengeluaran untuk seluruh pajak yang berkaitan (tetapi tidak termasuk PPN yang dibayarkan dari kontrak) dan biaya-biaya lainnya</v>
          </cell>
        </row>
        <row r="596">
          <cell r="F596" t="str">
            <v>Banda Aceh, 29  Mei  2006</v>
          </cell>
        </row>
        <row r="597">
          <cell r="F597" t="str">
            <v>PT. BUNGO PANTAI BERSAUDARA</v>
          </cell>
        </row>
        <row r="603">
          <cell r="F603" t="str">
            <v>Ir. SYAWAL</v>
          </cell>
        </row>
        <row r="604">
          <cell r="F604" t="str">
            <v>Kepala Perwakilan</v>
          </cell>
        </row>
        <row r="607">
          <cell r="A607" t="str">
            <v>LAMPIRAN 2 PENAWARAN</v>
          </cell>
        </row>
        <row r="608">
          <cell r="A608" t="str">
            <v>ANALISA HARGA SATUAN MATA PEMBAYARAN</v>
          </cell>
        </row>
        <row r="610">
          <cell r="A610" t="str">
            <v>Nama Penawar</v>
          </cell>
          <cell r="C610" t="str">
            <v>:</v>
          </cell>
          <cell r="D610" t="str">
            <v>PT. BUNGO PANTAI BERSAUDARA</v>
          </cell>
        </row>
        <row r="611">
          <cell r="A611" t="str">
            <v>Nama Kegiatan</v>
          </cell>
          <cell r="C611" t="str">
            <v>:</v>
          </cell>
          <cell r="D611" t="str">
            <v>BRR - Rehabilitasi dan Rekonstruksi Jalan Kabupaten Pidie</v>
          </cell>
        </row>
        <row r="612">
          <cell r="A612" t="str">
            <v>Nama Paket</v>
          </cell>
          <cell r="C612" t="str">
            <v>:</v>
          </cell>
          <cell r="D612" t="str">
            <v>Rehabilitasi dan Rekonstruksi Jalan SP. Beutong - Pawood - Keude Laweueng,Cs</v>
          </cell>
        </row>
        <row r="613">
          <cell r="A613" t="str">
            <v>No. Paket Kontrak</v>
          </cell>
          <cell r="C613" t="str">
            <v>:</v>
          </cell>
          <cell r="D613" t="str">
            <v>( BRR - JK PD.1 )</v>
          </cell>
        </row>
        <row r="614">
          <cell r="A614" t="str">
            <v>Provinsi/Kota/Kodya</v>
          </cell>
          <cell r="C614" t="str">
            <v>:</v>
          </cell>
          <cell r="D614" t="str">
            <v>Pidie</v>
          </cell>
        </row>
        <row r="615">
          <cell r="A615" t="str">
            <v>No. Mata Pembayaran</v>
          </cell>
          <cell r="C615" t="str">
            <v>:</v>
          </cell>
          <cell r="D615" t="str">
            <v>6,1 (1)</v>
          </cell>
        </row>
        <row r="616">
          <cell r="A616" t="str">
            <v>Jenis Pekerjaan</v>
          </cell>
          <cell r="C616" t="str">
            <v>:</v>
          </cell>
          <cell r="D616" t="str">
            <v xml:space="preserve">LAPIS RESAP PENGIKAT </v>
          </cell>
        </row>
        <row r="617">
          <cell r="A617" t="str">
            <v>Satuan Pembayaran</v>
          </cell>
          <cell r="C617" t="str">
            <v>:</v>
          </cell>
          <cell r="D617" t="str">
            <v>LITER</v>
          </cell>
        </row>
        <row r="619">
          <cell r="A619" t="str">
            <v>NO.</v>
          </cell>
          <cell r="B619" t="str">
            <v>KOMPONEN</v>
          </cell>
          <cell r="D619" t="str">
            <v>SATUAN</v>
          </cell>
          <cell r="E619" t="str">
            <v>PERKIRAAN KUANTITAS</v>
          </cell>
          <cell r="F619" t="str">
            <v>BIAYA SATUAN (Rp)</v>
          </cell>
          <cell r="G619" t="str">
            <v>JUMLAH HARGA (Rp)</v>
          </cell>
        </row>
        <row r="621">
          <cell r="A621" t="str">
            <v>A</v>
          </cell>
          <cell r="B621" t="str">
            <v>TENAGA KERJA</v>
          </cell>
        </row>
        <row r="623">
          <cell r="A623" t="str">
            <v>1.</v>
          </cell>
          <cell r="B623" t="str">
            <v>Pekerja</v>
          </cell>
          <cell r="D623" t="str">
            <v>Jam</v>
          </cell>
          <cell r="E623">
            <v>3.614457831325301E-2</v>
          </cell>
          <cell r="F623">
            <v>5000</v>
          </cell>
          <cell r="G623">
            <v>180.72289156626505</v>
          </cell>
        </row>
        <row r="624">
          <cell r="A624" t="str">
            <v>2.</v>
          </cell>
          <cell r="B624" t="str">
            <v>Mandor</v>
          </cell>
          <cell r="D624" t="str">
            <v>Jam</v>
          </cell>
          <cell r="E624">
            <v>6.024096385542169E-3</v>
          </cell>
          <cell r="F624">
            <v>6500</v>
          </cell>
          <cell r="G624">
            <v>39.156626506024097</v>
          </cell>
        </row>
        <row r="627">
          <cell r="A627" t="str">
            <v>B</v>
          </cell>
          <cell r="B627" t="str">
            <v xml:space="preserve">BAHAN </v>
          </cell>
        </row>
        <row r="629">
          <cell r="A629" t="str">
            <v>1.</v>
          </cell>
          <cell r="B629" t="str">
            <v>Aspal</v>
          </cell>
          <cell r="D629" t="str">
            <v>Kg</v>
          </cell>
          <cell r="E629">
            <v>0.64170000000000005</v>
          </cell>
          <cell r="F629">
            <v>6200</v>
          </cell>
          <cell r="G629">
            <v>3978.5400000000004</v>
          </cell>
        </row>
        <row r="630">
          <cell r="A630" t="str">
            <v>2.</v>
          </cell>
          <cell r="B630" t="str">
            <v>Corosene</v>
          </cell>
          <cell r="D630" t="str">
            <v>Liter</v>
          </cell>
          <cell r="E630">
            <v>0.4889</v>
          </cell>
          <cell r="F630">
            <v>3000</v>
          </cell>
          <cell r="G630">
            <v>1466.7</v>
          </cell>
        </row>
        <row r="632">
          <cell r="A632" t="str">
            <v>C</v>
          </cell>
          <cell r="B632" t="str">
            <v>PERALATAN</v>
          </cell>
        </row>
        <row r="634">
          <cell r="A634" t="str">
            <v>1.</v>
          </cell>
          <cell r="B634" t="str">
            <v>Asphalt Sprayer</v>
          </cell>
          <cell r="D634" t="str">
            <v>Jam</v>
          </cell>
          <cell r="E634">
            <v>3.0000000000000001E-3</v>
          </cell>
          <cell r="F634">
            <v>63604.46463126209</v>
          </cell>
          <cell r="G634">
            <v>190.81339389378627</v>
          </cell>
        </row>
        <row r="635">
          <cell r="A635" t="str">
            <v>2.</v>
          </cell>
          <cell r="B635" t="str">
            <v>Compressor</v>
          </cell>
          <cell r="D635" t="str">
            <v>Jam</v>
          </cell>
          <cell r="E635">
            <v>3.0999999999999999E-3</v>
          </cell>
          <cell r="F635">
            <v>86576.197505912714</v>
          </cell>
          <cell r="G635">
            <v>268.38621226832942</v>
          </cell>
        </row>
        <row r="636">
          <cell r="A636" t="str">
            <v>3.</v>
          </cell>
          <cell r="B636" t="str">
            <v>Dump Truck</v>
          </cell>
          <cell r="D636" t="str">
            <v>Jam</v>
          </cell>
          <cell r="E636">
            <v>3.0000000000000001E-3</v>
          </cell>
          <cell r="F636">
            <v>93879.790958933561</v>
          </cell>
          <cell r="G636">
            <v>281.63937287680068</v>
          </cell>
        </row>
        <row r="638">
          <cell r="A638" t="str">
            <v>D</v>
          </cell>
          <cell r="B638" t="str">
            <v>JUMLAH ( A + B + C )</v>
          </cell>
          <cell r="G638">
            <v>6405.9584971112063</v>
          </cell>
        </row>
        <row r="639">
          <cell r="A639" t="str">
            <v>E</v>
          </cell>
          <cell r="B639" t="str">
            <v>KEUNTUNGAN  10,0 % X D</v>
          </cell>
          <cell r="G639">
            <v>640.59584971112065</v>
          </cell>
        </row>
        <row r="640">
          <cell r="A640" t="str">
            <v>F</v>
          </cell>
          <cell r="B640" t="str">
            <v>HARGA SATUAN PEKERJAAN  ( D + E )</v>
          </cell>
          <cell r="G640">
            <v>7046.5543468223268</v>
          </cell>
        </row>
        <row r="641">
          <cell r="A641" t="str">
            <v>G</v>
          </cell>
          <cell r="B641" t="str">
            <v>DIBULATKAN</v>
          </cell>
          <cell r="G641">
            <v>7047</v>
          </cell>
        </row>
        <row r="643">
          <cell r="A643" t="str">
            <v>Note :       -</v>
          </cell>
          <cell r="B643" t="str">
            <v>Satuan dapat berdasarkan atas jam operasi untuk tenaga kerja dan peralatan, volume dan / atau ukuran berat untuk bahan-bahan</v>
          </cell>
        </row>
        <row r="644">
          <cell r="A644" t="str">
            <v>-</v>
          </cell>
          <cell r="B644" t="str">
            <v xml:space="preserve">Kuantitas satuan adalah kuantitas perkiraan dari setiap komponen untuk menyelesaikan satu satuan pekerjaan dari nomor mata pembayaran Harga Satuan yang disampaikan Peserta Lelang tidak dapat diubah, kecuali ayat 13,4 dari instruksi kepada Peserta Lelang </v>
          </cell>
        </row>
        <row r="646">
          <cell r="A646" t="str">
            <v>-</v>
          </cell>
          <cell r="B646" t="str">
            <v>Biaya Satuan untuk peralatan sudah termasuk bahan bakar, bahan habis terpakai dan operator.</v>
          </cell>
        </row>
        <row r="647">
          <cell r="A647" t="str">
            <v>-</v>
          </cell>
          <cell r="B647" t="str">
            <v>Biaya Satuan sudah termasuk pengeluaran untuk seluruh pajak yang berkaitan (tetapi tidak termasuk PPN yang dibayarkan dari kontrak) dan biaya-biaya lainnya</v>
          </cell>
        </row>
        <row r="651">
          <cell r="F651" t="str">
            <v>Banda Aceh, 29  Mei  2006</v>
          </cell>
        </row>
        <row r="652">
          <cell r="F652" t="str">
            <v>PT. BUNGO PANTAI BERSAUDARA</v>
          </cell>
        </row>
        <row r="658">
          <cell r="F658" t="str">
            <v>Ir. SYAWAL</v>
          </cell>
        </row>
        <row r="659">
          <cell r="F659" t="str">
            <v>Kepala Perwakilan</v>
          </cell>
        </row>
        <row r="716">
          <cell r="A716" t="str">
            <v>ANALISA HARGA SATUAN MATA PEMBAYARAN</v>
          </cell>
        </row>
        <row r="718">
          <cell r="A718" t="str">
            <v>Nama Penawar</v>
          </cell>
          <cell r="C718" t="str">
            <v>:</v>
          </cell>
          <cell r="D718" t="str">
            <v>PT. BUNGO PANTAI BERSAUDARA</v>
          </cell>
        </row>
        <row r="719">
          <cell r="A719" t="str">
            <v>Nama Kegiatan</v>
          </cell>
          <cell r="C719" t="str">
            <v>:</v>
          </cell>
          <cell r="D719" t="str">
            <v>BRR - Rehabilitasi dan Rekonstruksi Jalan Kabupaten Pidie</v>
          </cell>
        </row>
        <row r="720">
          <cell r="A720" t="str">
            <v>Nama Paket</v>
          </cell>
          <cell r="C720" t="str">
            <v>:</v>
          </cell>
          <cell r="D720" t="str">
            <v>Rehabilitasi dan Rekonstruksi Jalan SP. Beutong - Pawood - Keude Laweueng,Cs</v>
          </cell>
        </row>
        <row r="721">
          <cell r="A721" t="str">
            <v>No. Paket Kontrak</v>
          </cell>
          <cell r="C721" t="str">
            <v>:</v>
          </cell>
          <cell r="D721" t="str">
            <v>( BRR - JK PD.1 )</v>
          </cell>
        </row>
        <row r="722">
          <cell r="A722" t="str">
            <v>Provinsi/Kota/Kodya</v>
          </cell>
          <cell r="C722" t="str">
            <v>:</v>
          </cell>
          <cell r="D722" t="str">
            <v>Pidie</v>
          </cell>
        </row>
        <row r="723">
          <cell r="A723" t="str">
            <v>No. Mata Pembayaran</v>
          </cell>
          <cell r="C723" t="str">
            <v>:</v>
          </cell>
          <cell r="D723" t="str">
            <v>6,3 (6)</v>
          </cell>
        </row>
        <row r="724">
          <cell r="A724" t="str">
            <v>Jenis Pekerjaan</v>
          </cell>
          <cell r="C724" t="str">
            <v>:</v>
          </cell>
          <cell r="D724" t="str">
            <v>Laston Lapis Pengikat ( AC - BC )</v>
          </cell>
        </row>
        <row r="725">
          <cell r="A725" t="str">
            <v>Satuan Pembayaran</v>
          </cell>
          <cell r="C725" t="str">
            <v>:</v>
          </cell>
          <cell r="D725" t="str">
            <v>M3</v>
          </cell>
        </row>
        <row r="727">
          <cell r="A727" t="str">
            <v>NO.</v>
          </cell>
          <cell r="B727" t="str">
            <v>KOMPONEN</v>
          </cell>
          <cell r="D727" t="str">
            <v>SATUAN</v>
          </cell>
          <cell r="E727" t="str">
            <v>PERKIRAAN KUANTITAS</v>
          </cell>
          <cell r="F727" t="str">
            <v>BIAYA SATUAN (Rp)</v>
          </cell>
          <cell r="G727" t="str">
            <v>JUMLAH HARGA (Rp)</v>
          </cell>
        </row>
        <row r="729">
          <cell r="A729" t="str">
            <v>A</v>
          </cell>
          <cell r="B729" t="str">
            <v>TENAGA KERJA</v>
          </cell>
        </row>
        <row r="731">
          <cell r="A731" t="str">
            <v>1.</v>
          </cell>
          <cell r="B731" t="str">
            <v>Pekerja</v>
          </cell>
          <cell r="D731" t="str">
            <v>Jam</v>
          </cell>
          <cell r="E731">
            <v>0.3795</v>
          </cell>
          <cell r="F731">
            <v>5000</v>
          </cell>
          <cell r="G731">
            <v>1897.5</v>
          </cell>
        </row>
        <row r="732">
          <cell r="A732" t="str">
            <v>2.</v>
          </cell>
          <cell r="B732" t="str">
            <v>Mandor</v>
          </cell>
          <cell r="D732" t="str">
            <v>Jam</v>
          </cell>
          <cell r="E732">
            <v>5.4199999999999998E-2</v>
          </cell>
          <cell r="F732">
            <v>6500</v>
          </cell>
          <cell r="G732">
            <v>352.3</v>
          </cell>
        </row>
        <row r="735">
          <cell r="A735" t="str">
            <v>B</v>
          </cell>
          <cell r="B735" t="str">
            <v xml:space="preserve">BAHAN </v>
          </cell>
        </row>
        <row r="737">
          <cell r="A737" t="str">
            <v>1.</v>
          </cell>
          <cell r="B737" t="str">
            <v>Agregat Kasar</v>
          </cell>
          <cell r="D737" t="str">
            <v>M3</v>
          </cell>
          <cell r="E737">
            <v>0.6875</v>
          </cell>
          <cell r="F737">
            <v>182500</v>
          </cell>
          <cell r="G737">
            <v>125468.75</v>
          </cell>
        </row>
        <row r="738">
          <cell r="A738" t="str">
            <v>2.</v>
          </cell>
          <cell r="B738" t="str">
            <v>Agregat Halus</v>
          </cell>
          <cell r="D738" t="str">
            <v>M3</v>
          </cell>
          <cell r="E738">
            <v>0.59540000000000004</v>
          </cell>
          <cell r="F738">
            <v>190000</v>
          </cell>
          <cell r="G738">
            <v>113126.00000000001</v>
          </cell>
        </row>
        <row r="739">
          <cell r="A739" t="str">
            <v>3.</v>
          </cell>
          <cell r="B739" t="str">
            <v>Filler</v>
          </cell>
          <cell r="D739" t="str">
            <v>Kg</v>
          </cell>
          <cell r="E739">
            <v>24.75</v>
          </cell>
          <cell r="F739">
            <v>550</v>
          </cell>
          <cell r="G739">
            <v>13612.5</v>
          </cell>
        </row>
        <row r="740">
          <cell r="A740" t="str">
            <v>4.</v>
          </cell>
          <cell r="B740" t="str">
            <v>Aspal</v>
          </cell>
          <cell r="D740" t="str">
            <v>Kg</v>
          </cell>
          <cell r="E740">
            <v>134.66249999999999</v>
          </cell>
          <cell r="F740">
            <v>6200</v>
          </cell>
          <cell r="G740">
            <v>834907.5</v>
          </cell>
        </row>
        <row r="742">
          <cell r="A742" t="str">
            <v>C</v>
          </cell>
          <cell r="B742" t="str">
            <v>PERALATAN</v>
          </cell>
        </row>
        <row r="744">
          <cell r="A744" t="str">
            <v>1.</v>
          </cell>
          <cell r="B744" t="str">
            <v>Whell Loader</v>
          </cell>
          <cell r="D744" t="str">
            <v>Jam</v>
          </cell>
          <cell r="E744">
            <v>3.7199999999999997E-2</v>
          </cell>
          <cell r="F744">
            <v>178517.76392173726</v>
          </cell>
          <cell r="G744">
            <v>6640.8608178886252</v>
          </cell>
        </row>
        <row r="745">
          <cell r="A745" t="str">
            <v>2.</v>
          </cell>
          <cell r="B745" t="str">
            <v>Asphalt Mixing Plant</v>
          </cell>
          <cell r="D745" t="str">
            <v>Jam</v>
          </cell>
          <cell r="E745">
            <v>5.4199999999999998E-2</v>
          </cell>
          <cell r="F745">
            <v>3021887.7294323803</v>
          </cell>
          <cell r="G745">
            <v>163786.31493523502</v>
          </cell>
        </row>
        <row r="746">
          <cell r="A746" t="str">
            <v>3.</v>
          </cell>
          <cell r="B746" t="str">
            <v>Generator Set</v>
          </cell>
          <cell r="D746" t="str">
            <v>Jam</v>
          </cell>
          <cell r="E746">
            <v>5.4199999999999998E-2</v>
          </cell>
          <cell r="F746">
            <v>148736.77639217372</v>
          </cell>
          <cell r="G746">
            <v>8061.5332804558157</v>
          </cell>
        </row>
        <row r="747">
          <cell r="A747" t="str">
            <v>4.</v>
          </cell>
          <cell r="B747" t="str">
            <v>Dump Truck</v>
          </cell>
          <cell r="D747" t="str">
            <v>Jam</v>
          </cell>
          <cell r="E747">
            <v>0.47989999999999999</v>
          </cell>
          <cell r="F747">
            <v>115767.29568909912</v>
          </cell>
          <cell r="G747">
            <v>55556.725201198664</v>
          </cell>
        </row>
        <row r="748">
          <cell r="A748" t="str">
            <v>5.</v>
          </cell>
          <cell r="B748" t="str">
            <v>Asphalt Finisher</v>
          </cell>
          <cell r="D748" t="str">
            <v>Jam</v>
          </cell>
          <cell r="E748">
            <v>7.4999999999999997E-2</v>
          </cell>
          <cell r="F748">
            <v>179716.59996455157</v>
          </cell>
          <cell r="G748">
            <v>13478.744997341368</v>
          </cell>
        </row>
        <row r="749">
          <cell r="A749" t="str">
            <v>6.</v>
          </cell>
          <cell r="B749" t="str">
            <v>Tandem Roller</v>
          </cell>
          <cell r="D749" t="str">
            <v>Jam</v>
          </cell>
          <cell r="E749">
            <v>4.2999999999999997E-2</v>
          </cell>
          <cell r="F749">
            <v>166183.97656417976</v>
          </cell>
          <cell r="G749">
            <v>7145.910992259729</v>
          </cell>
        </row>
        <row r="750">
          <cell r="A750" t="str">
            <v>7.</v>
          </cell>
          <cell r="B750" t="str">
            <v>Pneumatic Tyred Roller</v>
          </cell>
          <cell r="D750" t="str">
            <v>Jam</v>
          </cell>
          <cell r="E750">
            <v>3.2099999999999997E-2</v>
          </cell>
          <cell r="F750">
            <v>202726.66164982441</v>
          </cell>
          <cell r="G750">
            <v>6507.5258389593628</v>
          </cell>
        </row>
        <row r="751">
          <cell r="A751" t="str">
            <v>8.</v>
          </cell>
          <cell r="B751" t="str">
            <v>Alat Bantu</v>
          </cell>
          <cell r="D751" t="str">
            <v>Ls</v>
          </cell>
          <cell r="E751">
            <v>1</v>
          </cell>
          <cell r="F751">
            <v>800</v>
          </cell>
          <cell r="G751">
            <v>800</v>
          </cell>
        </row>
        <row r="753">
          <cell r="A753" t="str">
            <v>D</v>
          </cell>
          <cell r="B753" t="str">
            <v>JUMLAH ( A + B + C )</v>
          </cell>
          <cell r="G753">
            <v>1351342.1660633383</v>
          </cell>
        </row>
        <row r="754">
          <cell r="A754" t="str">
            <v>E</v>
          </cell>
          <cell r="B754" t="str">
            <v>KEUNTUNGAN  10,0 % X D</v>
          </cell>
          <cell r="G754">
            <v>135134.21660633382</v>
          </cell>
        </row>
        <row r="755">
          <cell r="A755" t="str">
            <v>F</v>
          </cell>
          <cell r="B755" t="str">
            <v>HARGA SATUAN PEKERJAAN  ( D + E )</v>
          </cell>
          <cell r="G755">
            <v>1486476.3826696721</v>
          </cell>
        </row>
        <row r="756">
          <cell r="A756" t="str">
            <v>G</v>
          </cell>
          <cell r="B756" t="str">
            <v>DIBULATKAN</v>
          </cell>
          <cell r="G756">
            <v>1486476</v>
          </cell>
        </row>
        <row r="758">
          <cell r="A758" t="str">
            <v>Note :       -</v>
          </cell>
          <cell r="B758" t="str">
            <v>Satuan dapat berdasarkan atas jam operasi untuk tenaga kerja dan peralatan, volume dan / atau ukuran berat untuk bahan-bahan</v>
          </cell>
        </row>
        <row r="759">
          <cell r="A759" t="str">
            <v>-</v>
          </cell>
          <cell r="B759" t="str">
            <v xml:space="preserve">Kuantitas satuan adalah kuantitas perkiraan dari setiap komponen untuk menyelesaikan satu satuan pekerjaan dari nomor mata pembayaran Harga Satuan yang disampaikan Peserta Lelang tidak dapat diubah, kecuali ayat 13,4 dari instruksi kepada Peserta Lelang </v>
          </cell>
        </row>
        <row r="761">
          <cell r="A761" t="str">
            <v>-</v>
          </cell>
          <cell r="B761" t="str">
            <v>Biaya Satuan untuk peralatan sudah termasuk bahan bakar, bahan habis terpakai dan operator.</v>
          </cell>
        </row>
        <row r="762">
          <cell r="A762" t="str">
            <v>-</v>
          </cell>
          <cell r="B762" t="str">
            <v>Biaya Satuan sudah termasuk pengeluaran untuk seluruh pajak yang berkaitan (tetapi tidak termasuk PPN yang dibayarkan dari kontrak) dan biaya-biaya lainnya</v>
          </cell>
        </row>
        <row r="766">
          <cell r="F766" t="str">
            <v>Banda Aceh, 29  Mei  2006</v>
          </cell>
        </row>
        <row r="767">
          <cell r="F767" t="str">
            <v>PT. BUNGO PANTAI BERSAUDARA</v>
          </cell>
        </row>
        <row r="773">
          <cell r="F773" t="str">
            <v>Ir. SYAWAL</v>
          </cell>
        </row>
        <row r="774">
          <cell r="F774" t="str">
            <v>Kepala Perwakilan</v>
          </cell>
        </row>
      </sheetData>
      <sheetData sheetId="4"/>
      <sheetData sheetId="5"/>
      <sheetData sheetId="6"/>
      <sheetData sheetId="7"/>
      <sheetData sheetId="8"/>
      <sheetData sheetId="9"/>
      <sheetData sheetId="10">
        <row r="2">
          <cell r="A2" t="str">
            <v>LAMPIRAN 5 PENAWARAN</v>
          </cell>
        </row>
        <row r="3">
          <cell r="A3" t="str">
            <v>ANALISA MATERIAL ON SITE</v>
          </cell>
        </row>
        <row r="5">
          <cell r="A5" t="str">
            <v>NAMA PESERTA LELANG</v>
          </cell>
          <cell r="C5" t="str">
            <v>:</v>
          </cell>
          <cell r="D5" t="str">
            <v>PT. BUNGO PANTAI BERSAUDARA</v>
          </cell>
        </row>
        <row r="6">
          <cell r="A6" t="str">
            <v>BAHAN</v>
          </cell>
          <cell r="C6" t="str">
            <v>:</v>
          </cell>
          <cell r="D6" t="str">
            <v>BAJA TULANGAN</v>
          </cell>
        </row>
        <row r="7">
          <cell r="A7" t="str">
            <v>SATUAN PENGUKURAN</v>
          </cell>
          <cell r="C7" t="str">
            <v>:</v>
          </cell>
          <cell r="D7" t="str">
            <v>KG</v>
          </cell>
        </row>
        <row r="9">
          <cell r="A9" t="str">
            <v>ELEMEN BIAYA</v>
          </cell>
          <cell r="E9" t="str">
            <v>Rp. / SATUAN</v>
          </cell>
          <cell r="G9" t="str">
            <v>JUMLAH HARGA</v>
          </cell>
        </row>
        <row r="12">
          <cell r="A12">
            <v>1</v>
          </cell>
          <cell r="B12" t="str">
            <v>Biaya CIF di Pelabuhan/Penambangan</v>
          </cell>
          <cell r="E12">
            <v>6075</v>
          </cell>
          <cell r="F12" t="str">
            <v>/  KG</v>
          </cell>
          <cell r="G12">
            <v>6075</v>
          </cell>
        </row>
        <row r="13">
          <cell r="A13">
            <v>2</v>
          </cell>
          <cell r="B13" t="str">
            <v>Penanganan/Perawatan</v>
          </cell>
          <cell r="E13">
            <v>100</v>
          </cell>
          <cell r="F13" t="str">
            <v>/  KG</v>
          </cell>
          <cell r="G13">
            <v>100</v>
          </cell>
        </row>
        <row r="14">
          <cell r="A14">
            <v>3</v>
          </cell>
          <cell r="B14" t="str">
            <v>Angkutan ke Lapangan</v>
          </cell>
          <cell r="E14">
            <v>50</v>
          </cell>
          <cell r="F14" t="str">
            <v>/  KG</v>
          </cell>
          <cell r="G14">
            <v>50</v>
          </cell>
        </row>
        <row r="15">
          <cell r="A15">
            <v>4</v>
          </cell>
          <cell r="B15" t="str">
            <v>Bongkar muatan, penyimpanan, dll.</v>
          </cell>
          <cell r="E15">
            <v>75</v>
          </cell>
          <cell r="F15" t="str">
            <v>/  KG</v>
          </cell>
          <cell r="G15">
            <v>75</v>
          </cell>
        </row>
        <row r="17">
          <cell r="G17">
            <v>6300</v>
          </cell>
        </row>
        <row r="21">
          <cell r="F21" t="str">
            <v>Banda Aceh, 29  Mei  2006</v>
          </cell>
        </row>
        <row r="22">
          <cell r="F22" t="str">
            <v>PT. BUNGO PANTAI BERSAUDARA</v>
          </cell>
        </row>
        <row r="27">
          <cell r="F27" t="str">
            <v>Ir. SYAWAL</v>
          </cell>
        </row>
        <row r="28">
          <cell r="F28" t="str">
            <v>Kepala Perwakilan</v>
          </cell>
        </row>
        <row r="30">
          <cell r="A30" t="str">
            <v>LAMPIRAN 5 PENAWARAN</v>
          </cell>
        </row>
        <row r="31">
          <cell r="A31" t="str">
            <v>ANALISA MATERIAL ON SITE</v>
          </cell>
        </row>
        <row r="33">
          <cell r="A33" t="str">
            <v>NAMA PESERTA LELANG</v>
          </cell>
          <cell r="C33" t="str">
            <v>:</v>
          </cell>
          <cell r="D33" t="str">
            <v>PT. BUNGO PANTAI BERSAUDARA</v>
          </cell>
        </row>
        <row r="34">
          <cell r="A34" t="str">
            <v>BAHAN</v>
          </cell>
          <cell r="C34" t="str">
            <v>:</v>
          </cell>
          <cell r="D34" t="str">
            <v>SEMEN</v>
          </cell>
        </row>
        <row r="35">
          <cell r="A35" t="str">
            <v>SATUAN PENGUKURAN</v>
          </cell>
          <cell r="C35" t="str">
            <v>:</v>
          </cell>
          <cell r="D35" t="str">
            <v xml:space="preserve"> 1 Zak  = 40 kg</v>
          </cell>
        </row>
        <row r="37">
          <cell r="A37" t="str">
            <v>ELEMEN BIAYA</v>
          </cell>
          <cell r="E37" t="str">
            <v>Rp. / SATUAN</v>
          </cell>
          <cell r="G37" t="str">
            <v>JUMLAH HARGA</v>
          </cell>
        </row>
        <row r="40">
          <cell r="A40">
            <v>1</v>
          </cell>
          <cell r="B40" t="str">
            <v>Biaya CIF di Pelabuhan/Penambangan</v>
          </cell>
          <cell r="E40">
            <v>28900</v>
          </cell>
          <cell r="F40" t="str">
            <v>/ Zak</v>
          </cell>
          <cell r="G40">
            <v>28900</v>
          </cell>
        </row>
        <row r="41">
          <cell r="A41">
            <v>2</v>
          </cell>
          <cell r="B41" t="str">
            <v>Penanganan/Perawatan</v>
          </cell>
          <cell r="E41">
            <v>300</v>
          </cell>
          <cell r="F41" t="str">
            <v>/ Zak</v>
          </cell>
          <cell r="G41">
            <v>300</v>
          </cell>
        </row>
        <row r="42">
          <cell r="A42">
            <v>3</v>
          </cell>
          <cell r="B42" t="str">
            <v>Angkutan ke Lapangan</v>
          </cell>
          <cell r="E42">
            <v>400</v>
          </cell>
          <cell r="F42" t="str">
            <v>/ Zak</v>
          </cell>
          <cell r="G42">
            <v>400</v>
          </cell>
        </row>
        <row r="43">
          <cell r="A43">
            <v>4</v>
          </cell>
          <cell r="B43" t="str">
            <v>Bongkar muatan, penyimpanan, dll.</v>
          </cell>
          <cell r="E43">
            <v>1400</v>
          </cell>
          <cell r="F43" t="str">
            <v>/ Zak</v>
          </cell>
          <cell r="G43">
            <v>1400</v>
          </cell>
        </row>
        <row r="45">
          <cell r="G45">
            <v>31000</v>
          </cell>
        </row>
        <row r="49">
          <cell r="F49" t="str">
            <v>Banda Aceh, 29  Mei  2006</v>
          </cell>
        </row>
        <row r="50">
          <cell r="F50" t="str">
            <v>PT. BUNGO PANTAI BERSAUDARA</v>
          </cell>
        </row>
        <row r="55">
          <cell r="F55" t="str">
            <v>Ir. SYAWAL</v>
          </cell>
        </row>
        <row r="56">
          <cell r="F56" t="str">
            <v>Kepala Perwakilan</v>
          </cell>
        </row>
      </sheetData>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CH"/>
      <sheetName val="CHECK"/>
      <sheetName val="SCHE"/>
      <sheetName val="SRT"/>
      <sheetName val="Rek"/>
      <sheetName val="BQ"/>
      <sheetName val="MJR"/>
      <sheetName val="Ana"/>
      <sheetName val="Met"/>
      <sheetName val="hsd"/>
      <sheetName val="Mob"/>
      <sheetName val="AN-E"/>
      <sheetName val="MOS"/>
      <sheetName val="ALAT"/>
      <sheetName val="GEL"/>
      <sheetName val="Form"/>
      <sheetName val="Lamp Mob"/>
      <sheetName val="STAF"/>
      <sheetName val="PENG."/>
      <sheetName val="Ana (2)"/>
      <sheetName val="Met Col"/>
      <sheetName val="Ana.Non "/>
      <sheetName val="Meth.Non"/>
      <sheetName val="PENG.2"/>
      <sheetName val="PENG.3"/>
      <sheetName val="ORG2"/>
      <sheetName val="CUR"/>
      <sheetName val="Minat"/>
      <sheetName val="Sheet1"/>
      <sheetName val="IND"/>
      <sheetName val="BOQ"/>
      <sheetName val="STF (2)"/>
      <sheetName val="alt-cimangkok"/>
      <sheetName val="SCH"/>
      <sheetName val="SUB"/>
      <sheetName val="DLM"/>
      <sheetName val="BALT"/>
      <sheetName val="LMP.1"/>
      <sheetName val="LMP.2"/>
      <sheetName val="RTN"/>
      <sheetName val="ANA (BAK)"/>
      <sheetName val="MET (BAK)"/>
      <sheetName val="CMK"/>
      <sheetName val="TM"/>
    </sheetNames>
    <sheetDataSet>
      <sheetData sheetId="0">
        <row r="1">
          <cell r="A1" t="str">
            <v>Bandung, 1 Agustus 2002</v>
          </cell>
        </row>
        <row r="33">
          <cell r="B33">
            <v>26</v>
          </cell>
        </row>
      </sheetData>
      <sheetData sheetId="1" refreshError="1"/>
      <sheetData sheetId="2" refreshError="1"/>
      <sheetData sheetId="3" refreshError="1"/>
      <sheetData sheetId="4" refreshError="1"/>
      <sheetData sheetId="5"/>
      <sheetData sheetId="6" refreshError="1"/>
      <sheetData sheetId="7"/>
      <sheetData sheetId="8" refreshError="1"/>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jo"/>
      <sheetName val="PENG"/>
      <sheetName val="MODAL"/>
      <sheetName val="CH"/>
      <sheetName val="SRT"/>
      <sheetName val="Lamp"/>
      <sheetName val="lamp.6"/>
      <sheetName val="lamp.7"/>
      <sheetName val="Lamp.8"/>
      <sheetName val="lamp.9"/>
      <sheetName val="Alat"/>
      <sheetName val="lamp.10"/>
      <sheetName val="cv"/>
      <sheetName val="subkon"/>
      <sheetName val="nonABRI"/>
      <sheetName val="REK"/>
      <sheetName val="BOQ"/>
      <sheetName val="%"/>
      <sheetName val="ANA(2a)"/>
      <sheetName val="METODA"/>
      <sheetName val="MET-BAB-02"/>
      <sheetName val="MET-BAB-03"/>
      <sheetName val="MET-BAB-04"/>
      <sheetName val="MET-BAB-06"/>
      <sheetName val="MET-BAB-07"/>
      <sheetName val="MET-BAB-08"/>
      <sheetName val="MOB"/>
      <sheetName val="RTN"/>
      <sheetName val="MOS"/>
      <sheetName val="HSD"/>
      <sheetName val="BALT"/>
      <sheetName val="SCH-anak"/>
      <sheetName val="SCH -INDUK"/>
      <sheetName val="SCH (alat)"/>
      <sheetName val="SCH (orang)"/>
      <sheetName val="SCH (2)"/>
      <sheetName val="SCH (3)"/>
      <sheetName val="ANA (2b) (bak)"/>
      <sheetName val="ANA (BAK)"/>
      <sheetName val="MET"/>
      <sheetName val="MET (BAK)"/>
      <sheetName val="DLM"/>
      <sheetName val="LMP.1"/>
      <sheetName val="IND"/>
      <sheetName val="CMK"/>
      <sheetName val="TM"/>
    </sheetNames>
    <sheetDataSet>
      <sheetData sheetId="0"/>
      <sheetData sheetId="1"/>
      <sheetData sheetId="2"/>
      <sheetData sheetId="3" refreshError="1">
        <row r="25">
          <cell r="C25">
            <v>7</v>
          </cell>
        </row>
        <row r="30">
          <cell r="C30">
            <v>0.04</v>
          </cell>
        </row>
        <row r="40">
          <cell r="C40" t="str">
            <v>PT. METODA 03</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row r="17">
          <cell r="C17" t="str">
            <v>DIVISI 1 - UMUM</v>
          </cell>
          <cell r="E17" t="str">
            <v/>
          </cell>
        </row>
        <row r="18">
          <cell r="A18" t="str">
            <v>1.2</v>
          </cell>
          <cell r="C18" t="str">
            <v>Mobilisasi</v>
          </cell>
          <cell r="D18" t="str">
            <v>LS</v>
          </cell>
          <cell r="E18">
            <v>1</v>
          </cell>
          <cell r="F18">
            <v>726400000</v>
          </cell>
          <cell r="G18">
            <v>726400000</v>
          </cell>
        </row>
        <row r="19">
          <cell r="E19" t="str">
            <v/>
          </cell>
        </row>
        <row r="20">
          <cell r="A20" t="str">
            <v>1.8 (1)</v>
          </cell>
          <cell r="C20" t="str">
            <v>Relokasi Utilitas dan Pelayanan Telkom yang ada</v>
          </cell>
          <cell r="D20" t="str">
            <v>LS</v>
          </cell>
          <cell r="E20">
            <v>1</v>
          </cell>
          <cell r="F20">
            <v>250000000</v>
          </cell>
          <cell r="G20">
            <v>250000000</v>
          </cell>
        </row>
        <row r="21">
          <cell r="E21" t="str">
            <v/>
          </cell>
        </row>
        <row r="22">
          <cell r="A22" t="str">
            <v>1.8 (2)</v>
          </cell>
          <cell r="C22" t="str">
            <v>Relokasi Utilitas dan Pelayanan PDAM yang ada</v>
          </cell>
          <cell r="D22" t="str">
            <v>LS</v>
          </cell>
          <cell r="E22" t="str">
            <v/>
          </cell>
        </row>
        <row r="23">
          <cell r="E23" t="str">
            <v/>
          </cell>
        </row>
        <row r="24">
          <cell r="A24" t="str">
            <v>1.8 (3)</v>
          </cell>
          <cell r="C24" t="str">
            <v>Relokasi Utilitas dan Pelayanan PLN yang ada</v>
          </cell>
          <cell r="D24" t="str">
            <v>LS</v>
          </cell>
          <cell r="E24">
            <v>1</v>
          </cell>
          <cell r="F24">
            <v>150000000</v>
          </cell>
          <cell r="G24">
            <v>150000000</v>
          </cell>
        </row>
        <row r="25">
          <cell r="E25" t="str">
            <v/>
          </cell>
        </row>
        <row r="26">
          <cell r="A26" t="str">
            <v>1.8 (4)</v>
          </cell>
          <cell r="C26" t="str">
            <v>Relokasi Utilitas dan Pelayanan Gas yang ada</v>
          </cell>
          <cell r="D26" t="str">
            <v>LS</v>
          </cell>
          <cell r="E26" t="str">
            <v/>
          </cell>
        </row>
        <row r="27">
          <cell r="E27" t="str">
            <v/>
          </cell>
        </row>
        <row r="28">
          <cell r="A28" t="str">
            <v>1.8 (5)</v>
          </cell>
          <cell r="C28" t="str">
            <v>Relokasi Utilitas dan Pelayanan Lainnya yang ada</v>
          </cell>
          <cell r="D28" t="str">
            <v>LS</v>
          </cell>
          <cell r="E28" t="str">
            <v/>
          </cell>
        </row>
        <row r="30">
          <cell r="C30" t="str">
            <v xml:space="preserve"> JUMLAH HARGA PEKERJAAN DIVISI 1 (masuk dalam Rekapitulasi Perkiraan Harga Pekerjaan)</v>
          </cell>
          <cell r="G30">
            <v>1126400000</v>
          </cell>
        </row>
        <row r="32">
          <cell r="C32" t="str">
            <v>DIVISI 2 - DRAINASE</v>
          </cell>
        </row>
        <row r="33">
          <cell r="A33" t="str">
            <v>2.1</v>
          </cell>
          <cell r="C33" t="str">
            <v>Galian untuk Selokan, Drainase dan Saluran Air</v>
          </cell>
          <cell r="D33" t="str">
            <v>M³</v>
          </cell>
          <cell r="E33">
            <v>5225</v>
          </cell>
          <cell r="F33">
            <v>22500</v>
          </cell>
          <cell r="G33">
            <v>117562500</v>
          </cell>
        </row>
        <row r="35">
          <cell r="A35" t="str">
            <v>2.2</v>
          </cell>
          <cell r="C35" t="str">
            <v xml:space="preserve">Pasangan Batu dengan Mortar  (Dengan Alat)                    </v>
          </cell>
          <cell r="D35" t="str">
            <v>M³</v>
          </cell>
          <cell r="E35">
            <v>718</v>
          </cell>
          <cell r="F35">
            <v>285000</v>
          </cell>
          <cell r="G35">
            <v>204630000</v>
          </cell>
        </row>
        <row r="37">
          <cell r="A37" t="str">
            <v>2.3 (1)</v>
          </cell>
          <cell r="C37" t="str">
            <v>Gorong-gorong Pipa Beton Bertulang diameter dalam 40 cm</v>
          </cell>
          <cell r="D37" t="str">
            <v>M¹</v>
          </cell>
          <cell r="E37">
            <v>500</v>
          </cell>
          <cell r="G37">
            <v>0</v>
          </cell>
        </row>
        <row r="38">
          <cell r="A38" t="str">
            <v>2.3 (2)</v>
          </cell>
          <cell r="C38" t="str">
            <v>Gorong-gorong Pipa Beton Bertulang diameter dalam  50 - 70 cm</v>
          </cell>
          <cell r="D38" t="str">
            <v>M¹</v>
          </cell>
          <cell r="E38" t="str">
            <v/>
          </cell>
          <cell r="G38" t="str">
            <v/>
          </cell>
        </row>
        <row r="39">
          <cell r="A39" t="str">
            <v>2.3 (3)</v>
          </cell>
          <cell r="C39" t="str">
            <v>Gorong-gorong Pipa Beton Bertulang diameter dalam  80 - 100 cm</v>
          </cell>
          <cell r="D39" t="str">
            <v>M¹</v>
          </cell>
          <cell r="E39" t="str">
            <v/>
          </cell>
          <cell r="G39" t="str">
            <v/>
          </cell>
        </row>
        <row r="40">
          <cell r="A40" t="str">
            <v>2.3 (4)</v>
          </cell>
          <cell r="C40" t="str">
            <v>Gorong-gorong Pipa Beton Bertulang diameter dalam  110 - 130 cm</v>
          </cell>
          <cell r="D40" t="str">
            <v>M¹</v>
          </cell>
        </row>
        <row r="41">
          <cell r="A41" t="str">
            <v>2.3 (5)</v>
          </cell>
          <cell r="C41" t="str">
            <v>Gorong-gorong Pipa Beton Bertulang diameter dalam  110 - 130 cm</v>
          </cell>
          <cell r="D41" t="str">
            <v>M¹</v>
          </cell>
        </row>
        <row r="42">
          <cell r="A42" t="str">
            <v>2.3 (6)</v>
          </cell>
          <cell r="C42" t="str">
            <v>Gorong-gorong pipa baja bergelombang</v>
          </cell>
          <cell r="D42" t="str">
            <v>Ton</v>
          </cell>
          <cell r="E42" t="str">
            <v/>
          </cell>
          <cell r="G42" t="str">
            <v/>
          </cell>
        </row>
        <row r="43">
          <cell r="A43" t="str">
            <v>2.3 (7)</v>
          </cell>
          <cell r="C43" t="str">
            <v>Gorong-gorong Pipa Beton  tanpa Tulang diameter dalam 20 - 30  cm</v>
          </cell>
          <cell r="D43" t="str">
            <v>M¹</v>
          </cell>
          <cell r="E43" t="str">
            <v/>
          </cell>
          <cell r="G43" t="str">
            <v/>
          </cell>
        </row>
        <row r="45">
          <cell r="A45" t="str">
            <v>2.4 (1)</v>
          </cell>
          <cell r="C45" t="str">
            <v xml:space="preserve">Timbunan Porous  atau Bahan Penyaring </v>
          </cell>
          <cell r="D45" t="str">
            <v>M³</v>
          </cell>
          <cell r="E45" t="str">
            <v/>
          </cell>
          <cell r="G45" t="str">
            <v/>
          </cell>
        </row>
        <row r="46">
          <cell r="A46" t="str">
            <v>2.4 (2)</v>
          </cell>
          <cell r="C46" t="str">
            <v>Anyaman Filter Plastik</v>
          </cell>
          <cell r="D46" t="str">
            <v>M²</v>
          </cell>
          <cell r="E46" t="str">
            <v/>
          </cell>
          <cell r="G46" t="str">
            <v/>
          </cell>
        </row>
        <row r="47">
          <cell r="A47" t="str">
            <v>2.4 (3)</v>
          </cell>
          <cell r="C47" t="str">
            <v>Pipa berlubang banyak untuk pekerjaan drainase bawah permukaan.</v>
          </cell>
          <cell r="D47" t="str">
            <v>M¹</v>
          </cell>
          <cell r="E47" t="str">
            <v/>
          </cell>
          <cell r="G47" t="str">
            <v/>
          </cell>
        </row>
        <row r="49">
          <cell r="C49" t="str">
            <v xml:space="preserve"> JUMLAH HARGA PEKERJAAN DIVISI 2 (masuk dalam Rekapitulasi Perkiraan Harga Pekerjaan)</v>
          </cell>
          <cell r="G49">
            <v>322192500</v>
          </cell>
        </row>
        <row r="51">
          <cell r="C51" t="str">
            <v>DIVISI 3 - PEKERJAAN TANAH</v>
          </cell>
        </row>
        <row r="52">
          <cell r="A52" t="str">
            <v>3.1 (1)</v>
          </cell>
          <cell r="C52" t="str">
            <v>Galian Biasa</v>
          </cell>
          <cell r="D52" t="str">
            <v>M³</v>
          </cell>
          <cell r="E52">
            <v>58000</v>
          </cell>
          <cell r="F52">
            <v>20350</v>
          </cell>
          <cell r="G52">
            <v>1180300000</v>
          </cell>
        </row>
        <row r="53">
          <cell r="A53" t="str">
            <v>3.1 (2)</v>
          </cell>
          <cell r="C53" t="str">
            <v>Galian Batu</v>
          </cell>
          <cell r="D53" t="str">
            <v>M³</v>
          </cell>
          <cell r="E53">
            <v>36639</v>
          </cell>
          <cell r="F53">
            <v>32100</v>
          </cell>
          <cell r="G53">
            <v>1176111900</v>
          </cell>
        </row>
        <row r="54">
          <cell r="A54" t="str">
            <v>3.1 (3)</v>
          </cell>
          <cell r="C54" t="str">
            <v>Galian Struktur dengan Kedalaman 0-2 meter</v>
          </cell>
          <cell r="D54" t="str">
            <v>M³</v>
          </cell>
          <cell r="E54" t="str">
            <v/>
          </cell>
          <cell r="G54" t="str">
            <v/>
          </cell>
        </row>
        <row r="55">
          <cell r="A55" t="str">
            <v>3.1 (4)</v>
          </cell>
          <cell r="C55" t="str">
            <v>Galian Struktur dengan Kedalaman 2-4 meter</v>
          </cell>
          <cell r="D55" t="str">
            <v>M³</v>
          </cell>
          <cell r="E55" t="str">
            <v/>
          </cell>
          <cell r="G55" t="str">
            <v/>
          </cell>
        </row>
        <row r="56">
          <cell r="A56" t="str">
            <v>3.1 (5)</v>
          </cell>
          <cell r="C56" t="str">
            <v>Galian Struktur dengan Kedalaman 4-6 meter</v>
          </cell>
          <cell r="D56" t="str">
            <v>M³</v>
          </cell>
          <cell r="E56" t="str">
            <v/>
          </cell>
          <cell r="G56" t="str">
            <v/>
          </cell>
        </row>
        <row r="57">
          <cell r="A57" t="str">
            <v>3.1 (6)</v>
          </cell>
          <cell r="C57" t="str">
            <v>Cofferdam, Penyokong, Pengaku dan Pekerjaan yang berkaitan</v>
          </cell>
          <cell r="D57" t="str">
            <v>Ls</v>
          </cell>
          <cell r="E57" t="str">
            <v/>
          </cell>
          <cell r="G57" t="str">
            <v/>
          </cell>
        </row>
        <row r="58">
          <cell r="A58" t="str">
            <v>3.1 (7)</v>
          </cell>
          <cell r="C58" t="str">
            <v>Galian Perkerasan Beraspal dengan Cold Milling Machine</v>
          </cell>
          <cell r="D58" t="str">
            <v>M³</v>
          </cell>
          <cell r="E58" t="str">
            <v/>
          </cell>
          <cell r="G58" t="str">
            <v/>
          </cell>
        </row>
        <row r="59">
          <cell r="A59" t="str">
            <v>3.1 (8)</v>
          </cell>
          <cell r="C59" t="str">
            <v>Galian perkerasan beraspal tanpa Cold Milling Machine</v>
          </cell>
          <cell r="D59" t="str">
            <v>M³</v>
          </cell>
          <cell r="E59" t="str">
            <v/>
          </cell>
          <cell r="G59" t="str">
            <v/>
          </cell>
        </row>
        <row r="60">
          <cell r="A60" t="str">
            <v>3.1 (9)</v>
          </cell>
          <cell r="C60" t="str">
            <v>Biaya tambahan untuk pengangkutan bahan galian yang melebihi jarak 5 km</v>
          </cell>
          <cell r="D60" t="str">
            <v>M³/Km</v>
          </cell>
          <cell r="E60" t="str">
            <v/>
          </cell>
          <cell r="G60" t="str">
            <v/>
          </cell>
        </row>
        <row r="61">
          <cell r="A61" t="str">
            <v>3.2(1)</v>
          </cell>
          <cell r="C61" t="str">
            <v>Timbunan Biasa dari Selain Galian Sumber Bahan</v>
          </cell>
          <cell r="D61" t="str">
            <v>M³</v>
          </cell>
          <cell r="E61">
            <v>518</v>
          </cell>
          <cell r="F61">
            <v>35500</v>
          </cell>
          <cell r="G61">
            <v>18389000</v>
          </cell>
        </row>
        <row r="62">
          <cell r="A62" t="str">
            <v>3.2(2)</v>
          </cell>
          <cell r="C62" t="str">
            <v>Timbunan Pilihan</v>
          </cell>
          <cell r="D62" t="str">
            <v>M³</v>
          </cell>
          <cell r="E62">
            <v>34465</v>
          </cell>
          <cell r="F62">
            <v>88820</v>
          </cell>
          <cell r="G62">
            <v>3061181300</v>
          </cell>
        </row>
        <row r="63">
          <cell r="A63" t="str">
            <v>3.2(3)</v>
          </cell>
          <cell r="C63" t="str">
            <v>Timbunan Pilihan di Atas Tanah Rawa (diukur diatas bak truk)</v>
          </cell>
          <cell r="D63" t="str">
            <v>M³</v>
          </cell>
          <cell r="E63" t="str">
            <v/>
          </cell>
          <cell r="G63" t="str">
            <v/>
          </cell>
        </row>
        <row r="64">
          <cell r="A64" t="str">
            <v>3.2(4)</v>
          </cell>
          <cell r="C64" t="str">
            <v>Timbunan Batu dengan Manual</v>
          </cell>
          <cell r="D64" t="str">
            <v>M³</v>
          </cell>
        </row>
        <row r="65">
          <cell r="A65" t="str">
            <v>3.2(5)</v>
          </cell>
          <cell r="C65" t="str">
            <v>Timbunan Batu dengan Derek</v>
          </cell>
          <cell r="D65" t="str">
            <v>M³</v>
          </cell>
        </row>
        <row r="66">
          <cell r="A66" t="str">
            <v>3.2(6)</v>
          </cell>
          <cell r="C66" t="str">
            <v>Timbunan Batu dengan Derek</v>
          </cell>
          <cell r="D66" t="str">
            <v>Ton</v>
          </cell>
        </row>
        <row r="68">
          <cell r="A68">
            <v>3.3</v>
          </cell>
          <cell r="C68" t="str">
            <v>Penyiapan Badan Jalan</v>
          </cell>
          <cell r="D68" t="str">
            <v>M²</v>
          </cell>
          <cell r="E68">
            <v>176732</v>
          </cell>
          <cell r="F68">
            <v>2000</v>
          </cell>
          <cell r="G68">
            <v>353464000</v>
          </cell>
        </row>
        <row r="69">
          <cell r="A69">
            <v>3.4</v>
          </cell>
          <cell r="C69" t="str">
            <v>Pengupasan Permukaan Aspal Lama dan Dicampur Kembali (tebal 15 cm)</v>
          </cell>
          <cell r="D69" t="str">
            <v>M²</v>
          </cell>
        </row>
        <row r="71">
          <cell r="C71" t="str">
            <v xml:space="preserve"> JUMLAH HARGA PEKERJAAN DIVISI 3 (masuk dalam Rekapitulasi Perkiraan Harga Pekerjaan)</v>
          </cell>
          <cell r="G71">
            <v>5789446200</v>
          </cell>
        </row>
        <row r="73">
          <cell r="C73" t="str">
            <v xml:space="preserve">DIVISI 4 - PELEBARAN PERKERASAN DAN </v>
          </cell>
        </row>
        <row r="74">
          <cell r="C74" t="str">
            <v xml:space="preserve">                 BAHU JALAN</v>
          </cell>
        </row>
        <row r="75">
          <cell r="A75" t="str">
            <v>4.2 (1)</v>
          </cell>
          <cell r="C75" t="str">
            <v>Lapis Pondasi Agregat Kelas A</v>
          </cell>
          <cell r="D75" t="str">
            <v>M³</v>
          </cell>
          <cell r="E75">
            <v>11658</v>
          </cell>
          <cell r="F75">
            <v>141300</v>
          </cell>
          <cell r="G75">
            <v>1647275400</v>
          </cell>
        </row>
        <row r="76">
          <cell r="A76" t="str">
            <v>4.2 (2)</v>
          </cell>
          <cell r="C76" t="str">
            <v xml:space="preserve">Lapis Pondasi Agregat Kelas B </v>
          </cell>
          <cell r="D76" t="str">
            <v>M³</v>
          </cell>
          <cell r="E76">
            <v>17487</v>
          </cell>
          <cell r="F76">
            <v>140970</v>
          </cell>
          <cell r="G76">
            <v>2465142390</v>
          </cell>
        </row>
        <row r="77">
          <cell r="A77" t="str">
            <v>4.2 (3)</v>
          </cell>
          <cell r="C77" t="str">
            <v>Semen untuk Lapis Pondasi Semen Tanah</v>
          </cell>
          <cell r="D77" t="str">
            <v>Ton</v>
          </cell>
          <cell r="E77" t="str">
            <v/>
          </cell>
          <cell r="G77" t="str">
            <v/>
          </cell>
        </row>
        <row r="78">
          <cell r="A78" t="str">
            <v>4.2 (4)</v>
          </cell>
          <cell r="C78" t="str">
            <v>Lapis Pondasi Semen Tanah</v>
          </cell>
          <cell r="D78" t="str">
            <v>M³</v>
          </cell>
          <cell r="E78" t="str">
            <v/>
          </cell>
          <cell r="G78" t="str">
            <v/>
          </cell>
        </row>
        <row r="79">
          <cell r="A79" t="str">
            <v>4.2 (5)</v>
          </cell>
          <cell r="C79" t="str">
            <v>Agregat Penutup BURTU</v>
          </cell>
          <cell r="D79" t="str">
            <v>M²</v>
          </cell>
          <cell r="E79" t="str">
            <v/>
          </cell>
          <cell r="G79" t="str">
            <v/>
          </cell>
        </row>
        <row r="80">
          <cell r="A80" t="str">
            <v>4.2 (6)</v>
          </cell>
          <cell r="C80" t="str">
            <v>Bahan Aspal untuk Pekerjaan Pelaburan</v>
          </cell>
          <cell r="D80" t="str">
            <v>Liter</v>
          </cell>
          <cell r="E80" t="str">
            <v/>
          </cell>
          <cell r="G80" t="str">
            <v/>
          </cell>
        </row>
        <row r="81">
          <cell r="A81" t="str">
            <v>4.2 (7)</v>
          </cell>
          <cell r="C81" t="str">
            <v>Lapis Resap Pengikat</v>
          </cell>
          <cell r="D81" t="str">
            <v>Liter</v>
          </cell>
          <cell r="E81">
            <v>64119</v>
          </cell>
          <cell r="F81">
            <v>4400</v>
          </cell>
          <cell r="G81">
            <v>282123600</v>
          </cell>
        </row>
        <row r="83">
          <cell r="C83" t="str">
            <v xml:space="preserve"> JUMLAH HARGA PEKERJAAN DIVISI 4 (masuk dalam Rekapitulasi Perkiraan Harga Pekerjaan)</v>
          </cell>
          <cell r="G83">
            <v>4394541390</v>
          </cell>
        </row>
        <row r="85">
          <cell r="C85" t="str">
            <v>DIVISI 5 - PERKERASAN BERBUTIR</v>
          </cell>
        </row>
        <row r="86">
          <cell r="A86" t="str">
            <v>5.1 (1)</v>
          </cell>
          <cell r="C86" t="str">
            <v>Lapis Pondasi Agregat Kelas A</v>
          </cell>
          <cell r="D86" t="str">
            <v>M³</v>
          </cell>
          <cell r="E86" t="str">
            <v/>
          </cell>
          <cell r="G86" t="str">
            <v/>
          </cell>
        </row>
        <row r="87">
          <cell r="A87" t="str">
            <v>5.1 (2)</v>
          </cell>
          <cell r="C87" t="str">
            <v>Lapis Pondasi Agregat Kelas B</v>
          </cell>
          <cell r="D87" t="str">
            <v>M³</v>
          </cell>
          <cell r="E87" t="str">
            <v/>
          </cell>
          <cell r="G87" t="str">
            <v/>
          </cell>
        </row>
        <row r="89">
          <cell r="A89" t="str">
            <v>5.2 (1)</v>
          </cell>
          <cell r="C89" t="str">
            <v>Lapis Pondasi Agregat Kelas C</v>
          </cell>
          <cell r="D89" t="str">
            <v>M³</v>
          </cell>
          <cell r="E89" t="str">
            <v/>
          </cell>
          <cell r="G89" t="str">
            <v/>
          </cell>
        </row>
        <row r="91">
          <cell r="A91" t="str">
            <v>5.4 (1)</v>
          </cell>
          <cell r="C91" t="str">
            <v>Semen untuk Lapis Pondasi Semen Tanah</v>
          </cell>
          <cell r="D91" t="str">
            <v>Ton</v>
          </cell>
          <cell r="E91" t="str">
            <v/>
          </cell>
          <cell r="G91" t="str">
            <v/>
          </cell>
        </row>
        <row r="92">
          <cell r="A92" t="str">
            <v>5.4 (2)</v>
          </cell>
          <cell r="C92" t="str">
            <v>Lapis Pondasi Semen Tanah</v>
          </cell>
          <cell r="D92" t="str">
            <v>M³</v>
          </cell>
          <cell r="E92" t="str">
            <v/>
          </cell>
          <cell r="G92" t="str">
            <v/>
          </cell>
        </row>
        <row r="94">
          <cell r="A94" t="str">
            <v>5.5 (1)</v>
          </cell>
          <cell r="C94" t="str">
            <v>Lapis Beton Semen Pondasi Bawah (CTSB)</v>
          </cell>
          <cell r="D94" t="str">
            <v>M³</v>
          </cell>
          <cell r="E94" t="str">
            <v/>
          </cell>
          <cell r="G94" t="str">
            <v/>
          </cell>
        </row>
        <row r="95">
          <cell r="A95" t="str">
            <v>5.6 (1)</v>
          </cell>
          <cell r="C95" t="str">
            <v>Lapis Pondasi Aggregat Dengan Cement Treated Base (CTB)</v>
          </cell>
          <cell r="D95" t="str">
            <v>M³</v>
          </cell>
        </row>
        <row r="97">
          <cell r="C97" t="str">
            <v xml:space="preserve"> JUMLAH HARGA PEKERJAAN DIVISI 5 (masuk dalam Rekapitulasi Perkiraan Harga Pekerjaan)</v>
          </cell>
          <cell r="G97">
            <v>0</v>
          </cell>
        </row>
        <row r="99">
          <cell r="C99" t="str">
            <v>DIVISI 6 - PERKERASAN ASPAL</v>
          </cell>
        </row>
        <row r="100">
          <cell r="A100" t="str">
            <v>6.1 (1)</v>
          </cell>
          <cell r="C100" t="str">
            <v>Lapis Resap Pengikat</v>
          </cell>
          <cell r="D100" t="str">
            <v>Liter</v>
          </cell>
          <cell r="E100" t="str">
            <v/>
          </cell>
          <cell r="G100" t="str">
            <v/>
          </cell>
        </row>
        <row r="101">
          <cell r="A101" t="str">
            <v>6.1 (2)</v>
          </cell>
          <cell r="C101" t="str">
            <v>Lapis Perekat</v>
          </cell>
          <cell r="D101" t="str">
            <v>Liter</v>
          </cell>
          <cell r="E101">
            <v>82455</v>
          </cell>
          <cell r="F101">
            <v>4530</v>
          </cell>
          <cell r="G101">
            <v>373521150</v>
          </cell>
        </row>
        <row r="103">
          <cell r="A103" t="str">
            <v>6.2 (1)</v>
          </cell>
          <cell r="C103" t="str">
            <v>Agregat penutup BURTU</v>
          </cell>
          <cell r="D103" t="str">
            <v>M²</v>
          </cell>
          <cell r="E103" t="str">
            <v/>
          </cell>
          <cell r="G103" t="str">
            <v/>
          </cell>
        </row>
        <row r="104">
          <cell r="A104" t="str">
            <v>6.2 (2)</v>
          </cell>
          <cell r="C104" t="str">
            <v>Agregat penutup BURDA</v>
          </cell>
          <cell r="D104" t="str">
            <v>M²</v>
          </cell>
          <cell r="E104" t="str">
            <v/>
          </cell>
          <cell r="G104" t="str">
            <v/>
          </cell>
        </row>
        <row r="105">
          <cell r="A105" t="str">
            <v>6.2 (3)</v>
          </cell>
          <cell r="C105" t="str">
            <v>Bahan Aspal untuk Pekerjaan Laburan</v>
          </cell>
          <cell r="D105" t="str">
            <v>Liter</v>
          </cell>
          <cell r="E105" t="str">
            <v/>
          </cell>
          <cell r="G105" t="str">
            <v/>
          </cell>
        </row>
        <row r="107">
          <cell r="A107" t="str">
            <v>6.3 (1)</v>
          </cell>
          <cell r="C107" t="str">
            <v>Latasir  (SS-A)  Kelas A</v>
          </cell>
          <cell r="D107" t="str">
            <v>M²</v>
          </cell>
          <cell r="E107" t="str">
            <v/>
          </cell>
          <cell r="G107" t="str">
            <v/>
          </cell>
        </row>
        <row r="108">
          <cell r="A108" t="str">
            <v>6.3 (2)</v>
          </cell>
          <cell r="C108" t="str">
            <v>Latasir  (SS-A)  Kelas B</v>
          </cell>
          <cell r="D108" t="str">
            <v>M²</v>
          </cell>
          <cell r="E108" t="str">
            <v/>
          </cell>
          <cell r="G108" t="str">
            <v/>
          </cell>
        </row>
        <row r="109">
          <cell r="A109" t="str">
            <v>6.3 (3)</v>
          </cell>
          <cell r="C109" t="str">
            <v>Lataston - Lapis Aus (HRS - WC)</v>
          </cell>
          <cell r="D109" t="str">
            <v>M²</v>
          </cell>
          <cell r="E109" t="str">
            <v/>
          </cell>
          <cell r="G109" t="str">
            <v/>
          </cell>
        </row>
        <row r="110">
          <cell r="A110" t="str">
            <v>6.3 (4)</v>
          </cell>
          <cell r="C110" t="str">
            <v>Lataston - Lapis Pondasi (HRS - Base)</v>
          </cell>
          <cell r="D110" t="str">
            <v>M³</v>
          </cell>
          <cell r="E110" t="str">
            <v/>
          </cell>
          <cell r="G110" t="str">
            <v/>
          </cell>
        </row>
        <row r="111">
          <cell r="A111" t="str">
            <v>6.3 (5)</v>
          </cell>
          <cell r="C111" t="str">
            <v>Laston - Lapis Aus Aspal Beton (AC - WC)</v>
          </cell>
          <cell r="D111" t="str">
            <v>M²</v>
          </cell>
          <cell r="E111">
            <v>221794</v>
          </cell>
          <cell r="F111">
            <v>37920</v>
          </cell>
          <cell r="G111">
            <v>8410428480</v>
          </cell>
        </row>
        <row r="112">
          <cell r="A112" t="str">
            <v>6.3 (6)</v>
          </cell>
          <cell r="C112" t="str">
            <v>Laston - Lapis Pengikat Aspal Beton (AC - Binder Course)</v>
          </cell>
          <cell r="D112" t="str">
            <v>M³</v>
          </cell>
          <cell r="E112">
            <v>16060</v>
          </cell>
          <cell r="F112">
            <v>928320</v>
          </cell>
          <cell r="G112">
            <v>14908819200</v>
          </cell>
        </row>
        <row r="113">
          <cell r="A113" t="str">
            <v>6.3 (7)</v>
          </cell>
          <cell r="C113" t="str">
            <v>Laston - Lapis Pondasi Aspal Beton (AC - Base Course)</v>
          </cell>
          <cell r="D113" t="str">
            <v>M³</v>
          </cell>
          <cell r="E113" t="str">
            <v/>
          </cell>
          <cell r="G113" t="str">
            <v/>
          </cell>
        </row>
        <row r="114">
          <cell r="A114" t="str">
            <v>6.4 (1)</v>
          </cell>
          <cell r="C114" t="str">
            <v>Lasbutag</v>
          </cell>
          <cell r="D114" t="str">
            <v>M²</v>
          </cell>
          <cell r="E114" t="str">
            <v/>
          </cell>
        </row>
        <row r="115">
          <cell r="A115" t="str">
            <v>6.4 (2)</v>
          </cell>
          <cell r="C115" t="str">
            <v>Latasbusir Kelas A</v>
          </cell>
          <cell r="D115" t="str">
            <v>M²</v>
          </cell>
          <cell r="E115" t="str">
            <v/>
          </cell>
        </row>
        <row r="116">
          <cell r="A116" t="str">
            <v>6.4 (3)</v>
          </cell>
          <cell r="C116" t="str">
            <v>Latasbusir Kelas B</v>
          </cell>
          <cell r="D116" t="str">
            <v>M²</v>
          </cell>
        </row>
        <row r="117">
          <cell r="A117" t="str">
            <v>6.4 (4)</v>
          </cell>
          <cell r="C117" t="str">
            <v>Bitumen Asbuton</v>
          </cell>
          <cell r="D117" t="str">
            <v>Ton</v>
          </cell>
        </row>
        <row r="118">
          <cell r="A118" t="str">
            <v>6.4 (5)</v>
          </cell>
          <cell r="C118" t="str">
            <v>Bitumen Bahan Peremaja</v>
          </cell>
          <cell r="D118" t="str">
            <v>Ton</v>
          </cell>
        </row>
        <row r="119">
          <cell r="A119" t="str">
            <v>6.4 (6)</v>
          </cell>
          <cell r="C119" t="str">
            <v>Bahan Anti Stripping</v>
          </cell>
          <cell r="D119" t="str">
            <v>Liter</v>
          </cell>
        </row>
        <row r="120">
          <cell r="E120" t="str">
            <v/>
          </cell>
        </row>
        <row r="121">
          <cell r="A121" t="str">
            <v>6.5(1)</v>
          </cell>
          <cell r="C121" t="str">
            <v>Campuran Aspal Dingin untuk Pelapisan Kembali</v>
          </cell>
          <cell r="D121" t="str">
            <v>M³</v>
          </cell>
          <cell r="E121" t="str">
            <v/>
          </cell>
          <cell r="G121" t="str">
            <v/>
          </cell>
        </row>
        <row r="123">
          <cell r="A123">
            <v>6.6</v>
          </cell>
          <cell r="C123" t="str">
            <v>Lapis Penetrasi Macadam (Permukaan)</v>
          </cell>
          <cell r="D123" t="str">
            <v>M²</v>
          </cell>
          <cell r="E123" t="str">
            <v/>
          </cell>
          <cell r="G123" t="str">
            <v/>
          </cell>
        </row>
        <row r="125">
          <cell r="C125" t="str">
            <v xml:space="preserve"> JUMLAH HARGA PEKERJAAN DIVISI 6 (masuk dalam Rekapitulasi Perkiraan Harga Pekerjaan)</v>
          </cell>
          <cell r="G125">
            <v>23692768830</v>
          </cell>
        </row>
        <row r="127">
          <cell r="C127" t="str">
            <v>DIVISI 7 - STRUKTUR</v>
          </cell>
        </row>
        <row r="128">
          <cell r="A128" t="str">
            <v>7.1 (1)</v>
          </cell>
          <cell r="C128" t="str">
            <v>Beton K500</v>
          </cell>
          <cell r="D128" t="str">
            <v>M³</v>
          </cell>
          <cell r="E128" t="str">
            <v/>
          </cell>
          <cell r="G128" t="str">
            <v/>
          </cell>
        </row>
        <row r="129">
          <cell r="A129" t="str">
            <v>7.1 (2)</v>
          </cell>
          <cell r="C129" t="str">
            <v>Beton K400</v>
          </cell>
          <cell r="D129" t="str">
            <v>M³</v>
          </cell>
          <cell r="E129" t="str">
            <v/>
          </cell>
          <cell r="G129" t="str">
            <v/>
          </cell>
        </row>
        <row r="130">
          <cell r="A130" t="str">
            <v>7.1 (3)</v>
          </cell>
          <cell r="C130" t="str">
            <v>Beton K350</v>
          </cell>
          <cell r="D130" t="str">
            <v>M³</v>
          </cell>
          <cell r="E130" t="str">
            <v/>
          </cell>
          <cell r="G130" t="str">
            <v/>
          </cell>
        </row>
        <row r="131">
          <cell r="A131" t="str">
            <v>7.1 (4)</v>
          </cell>
          <cell r="C131" t="str">
            <v>Beton K300</v>
          </cell>
          <cell r="D131" t="str">
            <v>M³</v>
          </cell>
          <cell r="E131">
            <v>132</v>
          </cell>
          <cell r="F131">
            <v>690000</v>
          </cell>
          <cell r="G131">
            <v>91080000</v>
          </cell>
        </row>
        <row r="132">
          <cell r="A132" t="str">
            <v>7.1 (5)</v>
          </cell>
          <cell r="C132" t="str">
            <v>Beton K250</v>
          </cell>
          <cell r="D132" t="str">
            <v>M³</v>
          </cell>
          <cell r="E132">
            <v>2191</v>
          </cell>
          <cell r="F132">
            <v>581790</v>
          </cell>
          <cell r="G132">
            <v>1274701890</v>
          </cell>
        </row>
        <row r="133">
          <cell r="A133" t="str">
            <v>7.1 (6)</v>
          </cell>
          <cell r="C133" t="str">
            <v>Beton K175</v>
          </cell>
          <cell r="D133" t="str">
            <v>M³</v>
          </cell>
          <cell r="E133" t="str">
            <v/>
          </cell>
          <cell r="G133" t="str">
            <v/>
          </cell>
        </row>
        <row r="134">
          <cell r="A134" t="str">
            <v>7.1 (7)</v>
          </cell>
          <cell r="C134" t="str">
            <v>Beton Siklop K175</v>
          </cell>
          <cell r="D134" t="str">
            <v>M³</v>
          </cell>
          <cell r="E134" t="str">
            <v/>
          </cell>
          <cell r="G134" t="str">
            <v/>
          </cell>
        </row>
        <row r="135">
          <cell r="A135" t="str">
            <v>7.1 (8)</v>
          </cell>
          <cell r="C135" t="str">
            <v>Beton K125</v>
          </cell>
          <cell r="D135" t="str">
            <v>M³</v>
          </cell>
          <cell r="E135">
            <v>2013</v>
          </cell>
          <cell r="F135">
            <v>383240</v>
          </cell>
          <cell r="G135">
            <v>771462120</v>
          </cell>
        </row>
        <row r="137">
          <cell r="A137" t="str">
            <v>7.2 (1)</v>
          </cell>
          <cell r="C137" t="str">
            <v>Unit Pracetak Gelagar Tipe I Bentang 16 meter</v>
          </cell>
          <cell r="D137" t="str">
            <v>Buah</v>
          </cell>
          <cell r="E137" t="str">
            <v/>
          </cell>
        </row>
        <row r="138">
          <cell r="A138" t="str">
            <v>7.2 (2)</v>
          </cell>
          <cell r="C138" t="str">
            <v>Unit Pracetak Gelagar Tipe I Bentang 21 meter</v>
          </cell>
          <cell r="D138" t="str">
            <v>Buah</v>
          </cell>
          <cell r="E138" t="str">
            <v/>
          </cell>
        </row>
        <row r="139">
          <cell r="A139" t="str">
            <v>7.2 (3)</v>
          </cell>
          <cell r="C139" t="str">
            <v>Unit Pracetak Gelagar Tipe I Bentang 22 meter</v>
          </cell>
          <cell r="D139" t="str">
            <v>Buah</v>
          </cell>
          <cell r="E139" t="str">
            <v/>
          </cell>
        </row>
        <row r="140">
          <cell r="A140" t="str">
            <v>7.2 (4)</v>
          </cell>
          <cell r="C140" t="str">
            <v>Unit Pracetak Gelagar Tipe I Bentang 25 meter</v>
          </cell>
          <cell r="D140" t="str">
            <v>Buah</v>
          </cell>
          <cell r="E140" t="str">
            <v/>
          </cell>
        </row>
        <row r="141">
          <cell r="A141" t="str">
            <v>7.2 (5)</v>
          </cell>
          <cell r="C141" t="str">
            <v>Unit Pracetak Gelagar Tipe I Bentang 28 meter</v>
          </cell>
          <cell r="D141" t="str">
            <v>Buah</v>
          </cell>
          <cell r="E141" t="str">
            <v/>
          </cell>
        </row>
        <row r="142">
          <cell r="A142" t="str">
            <v>7.2 (6)</v>
          </cell>
          <cell r="C142" t="str">
            <v>Unit Pracetak Gelagar Tipe I Bentang 30 meter</v>
          </cell>
          <cell r="D142" t="str">
            <v>Buah</v>
          </cell>
          <cell r="E142" t="str">
            <v/>
          </cell>
        </row>
        <row r="143">
          <cell r="A143" t="str">
            <v>7.2 (7)</v>
          </cell>
          <cell r="C143" t="str">
            <v>Unit Pracetak Gelagar Tipe I Bentang 31 meter</v>
          </cell>
          <cell r="D143" t="str">
            <v>Buah</v>
          </cell>
          <cell r="E143" t="str">
            <v/>
          </cell>
        </row>
        <row r="144">
          <cell r="A144" t="str">
            <v>7.2 (8)</v>
          </cell>
          <cell r="C144" t="str">
            <v>Unit Pracetak Gelagar Tipe I Bentang 35 meter</v>
          </cell>
          <cell r="D144" t="str">
            <v>Buah</v>
          </cell>
          <cell r="E144" t="str">
            <v/>
          </cell>
        </row>
        <row r="145">
          <cell r="A145" t="str">
            <v>7.2 (9)</v>
          </cell>
          <cell r="C145" t="str">
            <v xml:space="preserve">Baja Pra Tegang, Pengadaan dan Penarikan </v>
          </cell>
          <cell r="D145" t="str">
            <v>Kg</v>
          </cell>
          <cell r="E145" t="str">
            <v/>
          </cell>
        </row>
        <row r="146">
          <cell r="A146" t="str">
            <v>7.2 (10)</v>
          </cell>
          <cell r="C146" t="str">
            <v>Plat Berongga (hallow slab) Pracetak Bentang 21 meter</v>
          </cell>
          <cell r="D146" t="str">
            <v>Buah</v>
          </cell>
          <cell r="E146" t="str">
            <v/>
          </cell>
        </row>
        <row r="147">
          <cell r="A147" t="str">
            <v>7.2 (11)</v>
          </cell>
          <cell r="C147" t="str">
            <v>Beton Diafragma K350 Termasuk Pekerjaan Pra Penegangan</v>
          </cell>
          <cell r="D147" t="str">
            <v>M³</v>
          </cell>
          <cell r="E147" t="str">
            <v/>
          </cell>
        </row>
        <row r="149">
          <cell r="A149" t="str">
            <v>7.3(1)</v>
          </cell>
          <cell r="C149" t="str">
            <v>Baja Tulangan U24 Polos</v>
          </cell>
          <cell r="D149" t="str">
            <v>Kg</v>
          </cell>
          <cell r="E149" t="str">
            <v/>
          </cell>
          <cell r="G149" t="str">
            <v/>
          </cell>
        </row>
        <row r="150">
          <cell r="A150" t="str">
            <v>7.3(2)</v>
          </cell>
          <cell r="C150" t="str">
            <v>Baja Tulangan U32 Polos</v>
          </cell>
          <cell r="D150" t="str">
            <v>Kg</v>
          </cell>
          <cell r="E150">
            <v>451180</v>
          </cell>
          <cell r="F150">
            <v>4170</v>
          </cell>
          <cell r="G150">
            <v>1881420600</v>
          </cell>
        </row>
        <row r="151">
          <cell r="A151" t="str">
            <v>7.3(3)</v>
          </cell>
          <cell r="C151" t="str">
            <v>Baja Tulangan U32 Ulir</v>
          </cell>
          <cell r="D151" t="str">
            <v>Kg</v>
          </cell>
          <cell r="E151" t="str">
            <v/>
          </cell>
          <cell r="G151" t="str">
            <v/>
          </cell>
        </row>
        <row r="152">
          <cell r="A152" t="str">
            <v>7.3(4)</v>
          </cell>
          <cell r="C152" t="str">
            <v>Baja Tulangan U39 Ulir</v>
          </cell>
          <cell r="D152" t="str">
            <v>Kg</v>
          </cell>
          <cell r="E152" t="str">
            <v/>
          </cell>
          <cell r="G152" t="str">
            <v/>
          </cell>
        </row>
        <row r="153">
          <cell r="A153" t="str">
            <v>7.3(4)a</v>
          </cell>
          <cell r="C153" t="str">
            <v>Baja Tulangan U42 Ulir</v>
          </cell>
          <cell r="D153" t="str">
            <v>Kg</v>
          </cell>
          <cell r="E153" t="str">
            <v/>
          </cell>
          <cell r="G153" t="str">
            <v/>
          </cell>
        </row>
        <row r="154">
          <cell r="A154" t="str">
            <v>7.3(5)</v>
          </cell>
          <cell r="C154" t="str">
            <v>Baja Tulangan U48 Ulir</v>
          </cell>
          <cell r="D154" t="str">
            <v>Kg</v>
          </cell>
          <cell r="E154" t="str">
            <v/>
          </cell>
          <cell r="G154" t="str">
            <v/>
          </cell>
        </row>
        <row r="155">
          <cell r="A155" t="str">
            <v>7.3(6)</v>
          </cell>
          <cell r="C155" t="str">
            <v>Anyaman Kawat yang Dilas (Welded Wire Mesh)</v>
          </cell>
          <cell r="D155" t="str">
            <v>Kg</v>
          </cell>
          <cell r="E155" t="str">
            <v/>
          </cell>
          <cell r="G155" t="str">
            <v/>
          </cell>
        </row>
        <row r="156">
          <cell r="A156" t="str">
            <v>7.4(1)</v>
          </cell>
          <cell r="C156" t="str">
            <v>Baja Struktur Ttk Leleh 2500 kg/cm2, penyediaan dan pemasangan</v>
          </cell>
          <cell r="D156" t="str">
            <v>kg</v>
          </cell>
          <cell r="E156" t="str">
            <v/>
          </cell>
          <cell r="G156" t="str">
            <v/>
          </cell>
        </row>
        <row r="157">
          <cell r="E157" t="str">
            <v/>
          </cell>
        </row>
        <row r="158">
          <cell r="A158" t="str">
            <v>7.4 (1)</v>
          </cell>
          <cell r="C158" t="str">
            <v>Baja Struktur Ttk.Leleh 2500 kg/cm2, pengadaan &amp; pemasangan</v>
          </cell>
          <cell r="D158" t="str">
            <v>Kg</v>
          </cell>
          <cell r="E158" t="str">
            <v/>
          </cell>
        </row>
        <row r="159">
          <cell r="A159" t="str">
            <v>7.4 (2)</v>
          </cell>
          <cell r="C159" t="str">
            <v>Baja Struktur Ttk.Leleh 2800 kg/cm2, pengadaan &amp; pemasangan</v>
          </cell>
          <cell r="D159" t="str">
            <v>Kg</v>
          </cell>
          <cell r="E159" t="str">
            <v/>
          </cell>
        </row>
        <row r="160">
          <cell r="A160" t="str">
            <v>7.4 (3)</v>
          </cell>
          <cell r="C160" t="str">
            <v>Baja Struktur Ttk.Leleh 3500 kg/cm2, pengadaan &amp; pemasangan</v>
          </cell>
          <cell r="D160" t="str">
            <v>Kg</v>
          </cell>
          <cell r="E160" t="str">
            <v/>
          </cell>
        </row>
        <row r="161">
          <cell r="E161" t="str">
            <v/>
          </cell>
        </row>
        <row r="162">
          <cell r="A162" t="str">
            <v>7.5 (1)</v>
          </cell>
          <cell r="C162" t="str">
            <v>Pemasangan Jembatan Baja</v>
          </cell>
          <cell r="D162" t="str">
            <v>Kg</v>
          </cell>
          <cell r="E162" t="str">
            <v/>
          </cell>
        </row>
        <row r="163">
          <cell r="A163" t="str">
            <v>7.5 (2)</v>
          </cell>
          <cell r="C163" t="str">
            <v xml:space="preserve">Pengangkutan Bahan  Jembatan </v>
          </cell>
          <cell r="D163" t="str">
            <v>Kg</v>
          </cell>
          <cell r="E163" t="str">
            <v/>
          </cell>
        </row>
        <row r="164">
          <cell r="E164" t="str">
            <v/>
          </cell>
        </row>
        <row r="165">
          <cell r="A165" t="str">
            <v>7.6 (1)</v>
          </cell>
          <cell r="C165" t="str">
            <v>Pondasi Cerucuk, Pengadaan dan Pemancangan</v>
          </cell>
          <cell r="D165" t="str">
            <v>M¹</v>
          </cell>
          <cell r="E165" t="str">
            <v/>
          </cell>
        </row>
        <row r="166">
          <cell r="A166" t="str">
            <v>7.6 (2)</v>
          </cell>
          <cell r="C166" t="str">
            <v>Dinding Turap Kayu Tanpa Pengawetan</v>
          </cell>
          <cell r="D166" t="str">
            <v>M²</v>
          </cell>
          <cell r="E166" t="str">
            <v/>
          </cell>
        </row>
        <row r="167">
          <cell r="A167" t="str">
            <v>7.6 (3)</v>
          </cell>
          <cell r="C167" t="str">
            <v>Dinding Turap Kayu Dengan Pengawetan</v>
          </cell>
          <cell r="D167" t="str">
            <v>M²</v>
          </cell>
          <cell r="E167" t="str">
            <v/>
          </cell>
        </row>
        <row r="168">
          <cell r="A168" t="str">
            <v>7.6 (4)</v>
          </cell>
          <cell r="C168" t="str">
            <v>Dinding Turap Baja</v>
          </cell>
          <cell r="D168" t="str">
            <v>M²</v>
          </cell>
          <cell r="E168" t="str">
            <v/>
          </cell>
        </row>
        <row r="169">
          <cell r="A169" t="str">
            <v>7.6 (5)</v>
          </cell>
          <cell r="C169" t="str">
            <v>Dinding Turap Beton</v>
          </cell>
          <cell r="D169" t="str">
            <v>M²</v>
          </cell>
          <cell r="E169" t="str">
            <v/>
          </cell>
        </row>
        <row r="170">
          <cell r="E170" t="str">
            <v/>
          </cell>
        </row>
        <row r="171">
          <cell r="A171" t="str">
            <v>7.6 (6)</v>
          </cell>
          <cell r="C171" t="str">
            <v>Penyediaan Tiang Pancang Kayu Tanpa Pengawetan</v>
          </cell>
          <cell r="D171" t="str">
            <v>M³</v>
          </cell>
          <cell r="E171" t="str">
            <v/>
          </cell>
        </row>
        <row r="172">
          <cell r="A172" t="str">
            <v>7.6 (7)</v>
          </cell>
          <cell r="C172" t="str">
            <v>Penyediaan Tiang Pancang Kayu Dengan Pengawetan</v>
          </cell>
          <cell r="D172" t="str">
            <v>M³</v>
          </cell>
          <cell r="E172" t="str">
            <v/>
          </cell>
        </row>
        <row r="173">
          <cell r="A173" t="str">
            <v>7.6 (8)</v>
          </cell>
          <cell r="C173" t="str">
            <v>Penyediaan Tiang Pancang Baja</v>
          </cell>
          <cell r="D173" t="str">
            <v>Kg</v>
          </cell>
          <cell r="E173" t="str">
            <v/>
          </cell>
        </row>
        <row r="174">
          <cell r="A174" t="str">
            <v>7.6 (9)</v>
          </cell>
          <cell r="C174" t="str">
            <v>Penyediaan Tiang Pnc. Beton Betulang Ukuran 40x40 cm</v>
          </cell>
          <cell r="D174" t="str">
            <v>M¹</v>
          </cell>
          <cell r="E174" t="str">
            <v/>
          </cell>
          <cell r="G174" t="str">
            <v/>
          </cell>
        </row>
        <row r="175">
          <cell r="A175" t="str">
            <v>7.6 (10)</v>
          </cell>
          <cell r="C175" t="str">
            <v>Penyediaan Tiang Pnc. Beton Pratekan Pracetak Ukuran Dia.40 cm</v>
          </cell>
          <cell r="D175" t="str">
            <v>M³</v>
          </cell>
          <cell r="E175" t="str">
            <v/>
          </cell>
        </row>
        <row r="176">
          <cell r="E176" t="str">
            <v/>
          </cell>
        </row>
        <row r="177">
          <cell r="A177" t="str">
            <v>7.6 (11)</v>
          </cell>
          <cell r="C177" t="str">
            <v xml:space="preserve">Pemancangan Tiang Pancang Kayu </v>
          </cell>
          <cell r="D177" t="str">
            <v>M¹</v>
          </cell>
          <cell r="E177" t="str">
            <v/>
          </cell>
        </row>
        <row r="178">
          <cell r="A178" t="str">
            <v>7.6 (12)</v>
          </cell>
          <cell r="C178" t="str">
            <v>Pemancangan Tiang Pancang Pipa Baja : Dia 400 mm</v>
          </cell>
          <cell r="D178" t="str">
            <v>M¹</v>
          </cell>
          <cell r="E178" t="str">
            <v/>
          </cell>
        </row>
        <row r="179">
          <cell r="A179" t="str">
            <v>7.6 (13)</v>
          </cell>
          <cell r="C179" t="str">
            <v>Pemancangan Tiang Pancang Pipa Baja : Dia 500 mm</v>
          </cell>
          <cell r="D179" t="str">
            <v>M¹</v>
          </cell>
          <cell r="E179" t="str">
            <v/>
          </cell>
        </row>
        <row r="180">
          <cell r="A180" t="str">
            <v>7.6 (14)</v>
          </cell>
          <cell r="C180" t="str">
            <v>Pemancangan Tiang Pancang Pipa Baja : Dia 600 mm</v>
          </cell>
          <cell r="D180" t="str">
            <v>M¹</v>
          </cell>
          <cell r="E180" t="str">
            <v/>
          </cell>
        </row>
        <row r="181">
          <cell r="A181" t="str">
            <v>7.6 (15)</v>
          </cell>
          <cell r="C181" t="str">
            <v>Pemancangan Tiang Pancang Beton Beton Pracetak : Ukuran 30x30 cm atau Diameter 300 mm</v>
          </cell>
          <cell r="D181" t="str">
            <v>M¹</v>
          </cell>
          <cell r="E181" t="str">
            <v/>
          </cell>
        </row>
        <row r="182">
          <cell r="A182" t="str">
            <v>7.6 (16)</v>
          </cell>
          <cell r="C182" t="str">
            <v>Pemancangan Tiang Pancang Beton Beton Pracetak : Ukuran 40x40 cm atau Diameter 400 mm</v>
          </cell>
          <cell r="D182" t="str">
            <v>M¹</v>
          </cell>
          <cell r="E182" t="str">
            <v/>
          </cell>
          <cell r="G182" t="str">
            <v/>
          </cell>
        </row>
        <row r="183">
          <cell r="A183" t="str">
            <v>7.6 (17)</v>
          </cell>
          <cell r="C183" t="str">
            <v>Pemancangan Tiang Pancang Beton Beton Pracetak : Ukuran 50x50 cm atau Diameter 500 mm</v>
          </cell>
          <cell r="D183" t="str">
            <v>M¹</v>
          </cell>
          <cell r="E183" t="str">
            <v/>
          </cell>
        </row>
        <row r="184">
          <cell r="E184" t="str">
            <v/>
          </cell>
        </row>
        <row r="185">
          <cell r="A185" t="str">
            <v>7.6 (18)</v>
          </cell>
          <cell r="C185" t="str">
            <v>Tiang Bor Beton, Diameter 600 mm</v>
          </cell>
          <cell r="D185" t="str">
            <v>M¹</v>
          </cell>
          <cell r="E185" t="str">
            <v/>
          </cell>
        </row>
        <row r="186">
          <cell r="A186" t="str">
            <v>7.6 (19)</v>
          </cell>
          <cell r="C186" t="str">
            <v>Tiang Bor Beton, Diameter 800 mm</v>
          </cell>
          <cell r="D186" t="str">
            <v>M¹</v>
          </cell>
          <cell r="E186" t="str">
            <v/>
          </cell>
        </row>
        <row r="187">
          <cell r="A187" t="str">
            <v>7.6 (20)</v>
          </cell>
          <cell r="C187" t="str">
            <v>Tiang Bor Beton, Diameter 1000 mm</v>
          </cell>
          <cell r="D187" t="str">
            <v>M¹</v>
          </cell>
          <cell r="E187" t="str">
            <v/>
          </cell>
        </row>
        <row r="188">
          <cell r="A188" t="str">
            <v>7.6 (21)</v>
          </cell>
          <cell r="C188" t="str">
            <v>Tiang Bor Beton, Diameter 1200 mm</v>
          </cell>
          <cell r="D188" t="str">
            <v>M¹</v>
          </cell>
          <cell r="E188" t="str">
            <v/>
          </cell>
        </row>
        <row r="189">
          <cell r="A189" t="str">
            <v>7.6 (22)</v>
          </cell>
          <cell r="C189" t="str">
            <v>Tiang Bor Beton, Diameter 1500 mm</v>
          </cell>
          <cell r="D189" t="str">
            <v>M¹</v>
          </cell>
          <cell r="E189" t="str">
            <v/>
          </cell>
        </row>
        <row r="190">
          <cell r="E190" t="str">
            <v/>
          </cell>
        </row>
        <row r="191">
          <cell r="A191" t="str">
            <v>7.6 (23)</v>
          </cell>
          <cell r="C191" t="str">
            <v>Tambahan Biaya untuk Nomor Mata Pembayaran 7.6 (11) s/d 7.6 (17) bila Tiang Pancang Dikerjakan ditempat Berair</v>
          </cell>
          <cell r="D191" t="str">
            <v>M¹</v>
          </cell>
          <cell r="E191" t="str">
            <v/>
          </cell>
        </row>
        <row r="192">
          <cell r="A192" t="str">
            <v>7.6 (24)</v>
          </cell>
          <cell r="C192" t="str">
            <v>Tambahan Biaya untuk Nomor Mata Pembayaran 7.6 (18) s/d 7.6 (22) bila Tiang Pancang Dikerjakan ditempat Berair</v>
          </cell>
          <cell r="D192" t="str">
            <v>M¹</v>
          </cell>
          <cell r="E192" t="str">
            <v/>
          </cell>
        </row>
        <row r="193">
          <cell r="E193" t="str">
            <v/>
          </cell>
        </row>
        <row r="194">
          <cell r="A194" t="str">
            <v>7.6 (25)</v>
          </cell>
          <cell r="C194" t="str">
            <v>Pengujian Pembebanan Statis Pada Tiang dgn.Dia s/d 600 mm</v>
          </cell>
          <cell r="D194" t="str">
            <v>Buah</v>
          </cell>
          <cell r="E194" t="str">
            <v/>
          </cell>
        </row>
        <row r="195">
          <cell r="A195" t="str">
            <v>7.6 (26)</v>
          </cell>
          <cell r="C195" t="str">
            <v>Pengujian Pembebanan Statis Pada Tiang dgn.Dia &gt;  600 mm</v>
          </cell>
          <cell r="D195" t="str">
            <v>Buah</v>
          </cell>
          <cell r="E195" t="str">
            <v/>
          </cell>
        </row>
        <row r="196">
          <cell r="E196" t="str">
            <v/>
          </cell>
        </row>
        <row r="197">
          <cell r="A197" t="str">
            <v>7.7 (1)</v>
          </cell>
          <cell r="C197" t="str">
            <v>Penyediaan Dinding Sumuran Silinder, Diameter 250 cm</v>
          </cell>
          <cell r="D197" t="str">
            <v>M¹</v>
          </cell>
          <cell r="E197" t="str">
            <v/>
          </cell>
        </row>
        <row r="198">
          <cell r="A198" t="str">
            <v>7.7 (2)</v>
          </cell>
          <cell r="C198" t="str">
            <v>Penyediaan Dinding Sumuran Silinder, Diameter 300 cm</v>
          </cell>
          <cell r="D198" t="str">
            <v>M¹</v>
          </cell>
          <cell r="E198" t="str">
            <v/>
          </cell>
        </row>
        <row r="199">
          <cell r="A199" t="str">
            <v>7.7 (5)</v>
          </cell>
          <cell r="C199" t="str">
            <v>Penurunan Dinding Sumuran Silinder, Diameter 250 cm</v>
          </cell>
          <cell r="D199" t="str">
            <v>M¹</v>
          </cell>
          <cell r="E199" t="str">
            <v/>
          </cell>
        </row>
        <row r="200">
          <cell r="A200" t="str">
            <v>7.7 (6)</v>
          </cell>
          <cell r="C200" t="str">
            <v>Penurunan Dinding Sumuran Silinder, Diameter 300 cm</v>
          </cell>
          <cell r="D200" t="str">
            <v>M¹</v>
          </cell>
          <cell r="E200" t="str">
            <v/>
          </cell>
        </row>
        <row r="201">
          <cell r="A201" t="str">
            <v>7.7 (7)</v>
          </cell>
          <cell r="C201" t="str">
            <v>Penurunan Dinding Sumuran Silinder, Diameter 350 cm</v>
          </cell>
          <cell r="D201" t="str">
            <v>M¹</v>
          </cell>
          <cell r="E201" t="str">
            <v/>
          </cell>
        </row>
        <row r="202">
          <cell r="A202" t="str">
            <v>7.7 (8)</v>
          </cell>
          <cell r="C202" t="str">
            <v>Penurunan Dinding Sumuran Silinder, Diameter 400 cm</v>
          </cell>
          <cell r="D202" t="str">
            <v>M¹</v>
          </cell>
          <cell r="E202" t="str">
            <v/>
          </cell>
        </row>
        <row r="204">
          <cell r="A204">
            <v>7.9</v>
          </cell>
          <cell r="C204" t="str">
            <v>Pasangan Batu  (dengan alat)</v>
          </cell>
          <cell r="D204" t="str">
            <v>M³</v>
          </cell>
          <cell r="E204">
            <v>6969</v>
          </cell>
          <cell r="F204">
            <v>273800</v>
          </cell>
          <cell r="G204">
            <v>1908112200</v>
          </cell>
        </row>
        <row r="206">
          <cell r="A206" t="str">
            <v>7.10(1)</v>
          </cell>
          <cell r="C206" t="str">
            <v>Pasangan Batu Kosong yang Diisi Adukan</v>
          </cell>
          <cell r="D206" t="str">
            <v>M³</v>
          </cell>
          <cell r="E206" t="str">
            <v/>
          </cell>
          <cell r="G206" t="str">
            <v/>
          </cell>
        </row>
        <row r="207">
          <cell r="A207" t="str">
            <v>7.10(2)</v>
          </cell>
          <cell r="C207" t="str">
            <v>Paangan Batu Kosong</v>
          </cell>
          <cell r="D207" t="str">
            <v>M³</v>
          </cell>
          <cell r="E207" t="str">
            <v/>
          </cell>
          <cell r="G207" t="str">
            <v/>
          </cell>
        </row>
        <row r="208">
          <cell r="A208" t="str">
            <v>7.10(3)</v>
          </cell>
          <cell r="C208" t="str">
            <v xml:space="preserve">Bronjong </v>
          </cell>
          <cell r="D208" t="str">
            <v>M³</v>
          </cell>
          <cell r="E208" t="str">
            <v/>
          </cell>
          <cell r="G208" t="str">
            <v/>
          </cell>
        </row>
        <row r="209">
          <cell r="E209" t="str">
            <v/>
          </cell>
        </row>
        <row r="210">
          <cell r="A210" t="str">
            <v>7.11 (1)</v>
          </cell>
          <cell r="C210" t="str">
            <v>Expansion Joint Tipe Tertutup, Tipe Asphaltic Plug</v>
          </cell>
          <cell r="D210" t="str">
            <v>M¹</v>
          </cell>
          <cell r="E210" t="str">
            <v/>
          </cell>
          <cell r="G210" t="str">
            <v/>
          </cell>
        </row>
        <row r="211">
          <cell r="A211" t="str">
            <v>7.11 (2)</v>
          </cell>
          <cell r="C211" t="str">
            <v xml:space="preserve">Expansion Joint Tipe Tertutup, Tipe Rubber 1 (Celah 21 - 41 mm) </v>
          </cell>
          <cell r="D211" t="str">
            <v>M¹</v>
          </cell>
          <cell r="E211" t="str">
            <v/>
          </cell>
        </row>
        <row r="212">
          <cell r="A212" t="str">
            <v>7.11 (3)</v>
          </cell>
          <cell r="C212" t="str">
            <v xml:space="preserve">Expansion Joint Tipe Tertutup, Tipe Rubber 1 (Celah 32 - 62 mm) </v>
          </cell>
          <cell r="D212" t="str">
            <v>M¹</v>
          </cell>
          <cell r="E212" t="str">
            <v/>
          </cell>
        </row>
        <row r="213">
          <cell r="A213" t="str">
            <v>7.11 (4)</v>
          </cell>
          <cell r="C213" t="str">
            <v xml:space="preserve">Expansion Joint Tipe Tertutup, Tipe Rubber 1 (Celah 42 - 82 mm) </v>
          </cell>
          <cell r="D213" t="str">
            <v>M¹</v>
          </cell>
          <cell r="E213" t="str">
            <v/>
          </cell>
        </row>
        <row r="214">
          <cell r="A214" t="str">
            <v>7.11 (5)</v>
          </cell>
          <cell r="C214" t="str">
            <v>Joint Filler untuk Sambungan Konstruksi (Expansion Joint)</v>
          </cell>
          <cell r="D214" t="str">
            <v>M¹</v>
          </cell>
          <cell r="E214" t="str">
            <v/>
          </cell>
          <cell r="G214" t="str">
            <v/>
          </cell>
        </row>
        <row r="215">
          <cell r="A215" t="str">
            <v>7.11 (6)</v>
          </cell>
          <cell r="C215" t="str">
            <v>Expansion Joint Tipe Baja Bersudut</v>
          </cell>
          <cell r="D215" t="str">
            <v>M¹</v>
          </cell>
          <cell r="E215" t="str">
            <v/>
          </cell>
        </row>
        <row r="216">
          <cell r="E216" t="str">
            <v/>
          </cell>
        </row>
        <row r="217">
          <cell r="A217" t="str">
            <v>7.12 (1)</v>
          </cell>
          <cell r="C217" t="str">
            <v>Perletakan Logam</v>
          </cell>
          <cell r="D217" t="str">
            <v>Buah</v>
          </cell>
          <cell r="E217" t="str">
            <v/>
          </cell>
        </row>
        <row r="218">
          <cell r="A218" t="str">
            <v>7.12 (2)</v>
          </cell>
          <cell r="C218" t="str">
            <v>Perletakan Elastomerik Jenis 1 (300x350x36)</v>
          </cell>
          <cell r="D218" t="str">
            <v>Buah</v>
          </cell>
          <cell r="E218" t="str">
            <v/>
          </cell>
          <cell r="G218" t="str">
            <v/>
          </cell>
        </row>
        <row r="219">
          <cell r="A219" t="str">
            <v>7.12 (3)</v>
          </cell>
          <cell r="C219" t="str">
            <v>Perletakan Elastomerik Jenis 2 (350x400x39)</v>
          </cell>
          <cell r="D219" t="str">
            <v>Buah</v>
          </cell>
          <cell r="E219" t="str">
            <v/>
          </cell>
        </row>
        <row r="220">
          <cell r="A220" t="str">
            <v>7.12 (4)</v>
          </cell>
          <cell r="C220" t="str">
            <v>Perletakan Elastomerik Jenis 3 (400x450x45)</v>
          </cell>
          <cell r="D220" t="str">
            <v>Buah</v>
          </cell>
          <cell r="E220" t="str">
            <v/>
          </cell>
        </row>
        <row r="221">
          <cell r="A221" t="str">
            <v>7.12 (5)</v>
          </cell>
          <cell r="C221" t="str">
            <v>Perletakan Strip</v>
          </cell>
          <cell r="D221" t="str">
            <v>M¹</v>
          </cell>
          <cell r="E221" t="str">
            <v/>
          </cell>
        </row>
        <row r="223">
          <cell r="A223">
            <v>7.13</v>
          </cell>
          <cell r="C223" t="str">
            <v>Sandaran Jembatan  Baja (Railling)</v>
          </cell>
          <cell r="D223" t="str">
            <v>M¹</v>
          </cell>
          <cell r="E223" t="str">
            <v/>
          </cell>
          <cell r="G223" t="str">
            <v/>
          </cell>
        </row>
        <row r="225">
          <cell r="A225">
            <v>7.14</v>
          </cell>
          <cell r="C225" t="str">
            <v>Papan Nama Jembatan</v>
          </cell>
          <cell r="D225" t="str">
            <v>Buah</v>
          </cell>
          <cell r="E225" t="str">
            <v/>
          </cell>
          <cell r="G225" t="str">
            <v/>
          </cell>
        </row>
        <row r="226">
          <cell r="E226" t="str">
            <v/>
          </cell>
        </row>
        <row r="227">
          <cell r="A227" t="str">
            <v>7.15 (1)</v>
          </cell>
          <cell r="C227" t="str">
            <v>Pembongkaran Pasangan Batu</v>
          </cell>
          <cell r="D227" t="str">
            <v>M²</v>
          </cell>
          <cell r="E227" t="str">
            <v/>
          </cell>
        </row>
        <row r="228">
          <cell r="A228" t="str">
            <v>7.15 (2)</v>
          </cell>
          <cell r="C228" t="str">
            <v>Pembongkaran Beton</v>
          </cell>
          <cell r="D228" t="str">
            <v>M³</v>
          </cell>
          <cell r="E228" t="str">
            <v/>
          </cell>
          <cell r="G228" t="str">
            <v/>
          </cell>
        </row>
        <row r="229">
          <cell r="A229" t="str">
            <v>7.15 (3)</v>
          </cell>
          <cell r="C229" t="str">
            <v>Pembongkaran Beton Pratekan</v>
          </cell>
          <cell r="D229" t="str">
            <v>M³</v>
          </cell>
          <cell r="E229" t="str">
            <v/>
          </cell>
        </row>
        <row r="230">
          <cell r="A230" t="str">
            <v>7.15 (4)</v>
          </cell>
          <cell r="C230" t="str">
            <v>Pembongkaran Bangunan Gedung</v>
          </cell>
          <cell r="D230" t="str">
            <v>M²</v>
          </cell>
          <cell r="E230" t="str">
            <v/>
          </cell>
        </row>
        <row r="231">
          <cell r="A231" t="str">
            <v>7.15 (5)</v>
          </cell>
          <cell r="C231" t="str">
            <v>Pembongkaran Rangka Baja</v>
          </cell>
          <cell r="D231" t="str">
            <v>M²</v>
          </cell>
          <cell r="E231" t="str">
            <v/>
          </cell>
        </row>
        <row r="232">
          <cell r="A232" t="str">
            <v>7.15 (6)</v>
          </cell>
          <cell r="C232" t="str">
            <v>Pembongkaran Balok Baja (Steel Stringer)</v>
          </cell>
          <cell r="D232" t="str">
            <v>M¹</v>
          </cell>
          <cell r="E232" t="str">
            <v/>
          </cell>
          <cell r="G232" t="str">
            <v/>
          </cell>
        </row>
        <row r="233">
          <cell r="A233" t="str">
            <v>7.15 (7)</v>
          </cell>
          <cell r="C233" t="str">
            <v>Pembongkaran Lantai Jembatan Kayu</v>
          </cell>
          <cell r="D233" t="str">
            <v>M²</v>
          </cell>
          <cell r="E233" t="str">
            <v/>
          </cell>
        </row>
        <row r="234">
          <cell r="A234" t="str">
            <v>7.15 (8)</v>
          </cell>
          <cell r="C234" t="str">
            <v>Pembongkaran Jembatan Kayu</v>
          </cell>
          <cell r="D234" t="str">
            <v>M²</v>
          </cell>
          <cell r="E234" t="str">
            <v/>
          </cell>
        </row>
        <row r="235">
          <cell r="A235" t="str">
            <v>7.15 (9)</v>
          </cell>
          <cell r="C235" t="str">
            <v>Pengangkutan Hasil Bongkaran yang Melebihi Jarak 5 Km</v>
          </cell>
          <cell r="D235" t="str">
            <v>M³/Km</v>
          </cell>
          <cell r="E235" t="str">
            <v/>
          </cell>
        </row>
        <row r="236">
          <cell r="E236" t="str">
            <v/>
          </cell>
        </row>
        <row r="237">
          <cell r="A237" t="str">
            <v>7.16 (1)</v>
          </cell>
          <cell r="C237" t="str">
            <v>Perkerasan Jalan Beton</v>
          </cell>
          <cell r="D237" t="str">
            <v>M³</v>
          </cell>
          <cell r="E237">
            <v>41304</v>
          </cell>
          <cell r="F237">
            <v>634910</v>
          </cell>
          <cell r="G237">
            <v>26224322640</v>
          </cell>
        </row>
        <row r="238">
          <cell r="E238" t="str">
            <v/>
          </cell>
        </row>
        <row r="239">
          <cell r="A239" t="str">
            <v>7.17 (1)</v>
          </cell>
          <cell r="C239" t="str">
            <v xml:space="preserve">Lapis Dasar Beton Wet Lean Concrete </v>
          </cell>
          <cell r="D239" t="str">
            <v>M²</v>
          </cell>
          <cell r="E239">
            <v>139162</v>
          </cell>
          <cell r="F239">
            <v>38050</v>
          </cell>
          <cell r="G239">
            <v>5295114100</v>
          </cell>
        </row>
        <row r="240">
          <cell r="A240" t="str">
            <v>7.17 (2)</v>
          </cell>
          <cell r="C240" t="str">
            <v>Lapis Dasar Pasir Sand Bedding ( t = 4 cm )</v>
          </cell>
          <cell r="D240" t="str">
            <v>M²</v>
          </cell>
          <cell r="E240">
            <v>139162</v>
          </cell>
          <cell r="F240">
            <v>5440</v>
          </cell>
          <cell r="G240">
            <v>757041280</v>
          </cell>
        </row>
        <row r="242">
          <cell r="C242" t="str">
            <v xml:space="preserve"> JUMLAH HARGA PEKERJAAN DIVISI 7 (masuk dalam Rekapitulasi Perkiraan Harga Pekerjaan)</v>
          </cell>
          <cell r="G242">
            <v>38203254830</v>
          </cell>
        </row>
        <row r="244">
          <cell r="C244" t="str">
            <v>DIVISI 8 - PENGEMBALIAN KONDISI DAN PEKERJAAN MINOR</v>
          </cell>
        </row>
        <row r="245">
          <cell r="A245" t="str">
            <v>8.1 (1)</v>
          </cell>
          <cell r="C245" t="str">
            <v>Lapis Pondasi Agregat Kelas A Untuk Pekerjaan Minor</v>
          </cell>
          <cell r="D245" t="str">
            <v>M³</v>
          </cell>
          <cell r="E245">
            <v>162</v>
          </cell>
          <cell r="F245">
            <v>141300</v>
          </cell>
          <cell r="G245">
            <v>22890600</v>
          </cell>
        </row>
        <row r="246">
          <cell r="A246" t="str">
            <v>8.1 (2)</v>
          </cell>
          <cell r="C246" t="str">
            <v>Lapis Pondasi Agregat Kelas B Untuk Pekerjaan Minor</v>
          </cell>
          <cell r="D246" t="str">
            <v>M³</v>
          </cell>
          <cell r="E246">
            <v>2002</v>
          </cell>
          <cell r="F246">
            <v>140970</v>
          </cell>
          <cell r="G246">
            <v>282221940</v>
          </cell>
        </row>
        <row r="247">
          <cell r="A247" t="str">
            <v>8.1 (3)</v>
          </cell>
          <cell r="C247" t="str">
            <v>Agregat untuk Perkerasan Tanpa Penutup Aspal untuk Pekerjaan Minor</v>
          </cell>
          <cell r="D247" t="str">
            <v>M³</v>
          </cell>
          <cell r="E247" t="str">
            <v/>
          </cell>
          <cell r="G247" t="str">
            <v/>
          </cell>
        </row>
        <row r="248">
          <cell r="A248" t="str">
            <v>8.1 (4)</v>
          </cell>
          <cell r="C248" t="str">
            <v>Waterbound Macadam untuk Pekerjaan Minor</v>
          </cell>
          <cell r="D248" t="str">
            <v>M³</v>
          </cell>
          <cell r="E248" t="str">
            <v/>
          </cell>
          <cell r="G248" t="str">
            <v/>
          </cell>
        </row>
        <row r="249">
          <cell r="A249" t="str">
            <v>8.1 (5)</v>
          </cell>
          <cell r="C249" t="str">
            <v xml:space="preserve">Campuran Aspal Panas untuk Pekerjaan Minor              </v>
          </cell>
          <cell r="D249" t="str">
            <v>M³</v>
          </cell>
          <cell r="E249">
            <v>4194</v>
          </cell>
          <cell r="F249">
            <v>1004750</v>
          </cell>
          <cell r="G249">
            <v>4213921500</v>
          </cell>
        </row>
        <row r="250">
          <cell r="A250" t="str">
            <v>8.1 (6)</v>
          </cell>
          <cell r="C250" t="str">
            <v>Lasbutag atau latasbusir untuk pekerjaan minor</v>
          </cell>
          <cell r="D250" t="str">
            <v>M³</v>
          </cell>
          <cell r="E250" t="str">
            <v/>
          </cell>
          <cell r="G250" t="str">
            <v/>
          </cell>
        </row>
        <row r="251">
          <cell r="A251" t="str">
            <v>8.1 (7)</v>
          </cell>
          <cell r="C251" t="str">
            <v>Penetrasi Macadam Untuk Pekerjaan Minor</v>
          </cell>
          <cell r="D251" t="str">
            <v>M³</v>
          </cell>
          <cell r="E251" t="str">
            <v/>
          </cell>
          <cell r="F251" t="str">
            <v/>
          </cell>
          <cell r="G251" t="str">
            <v/>
          </cell>
        </row>
        <row r="252">
          <cell r="A252" t="str">
            <v>8.1 (8)</v>
          </cell>
          <cell r="C252" t="str">
            <v>Campuran Aspal Dingin untuk Pekerjaan Minor</v>
          </cell>
          <cell r="D252" t="str">
            <v>M³</v>
          </cell>
          <cell r="G252" t="str">
            <v/>
          </cell>
        </row>
        <row r="253">
          <cell r="A253" t="str">
            <v>8.1 (9)</v>
          </cell>
          <cell r="C253" t="str">
            <v>Bitumen Residual untuk Pekerjaan Minor</v>
          </cell>
          <cell r="D253" t="str">
            <v>Liter</v>
          </cell>
          <cell r="E253" t="str">
            <v/>
          </cell>
          <cell r="G253" t="str">
            <v/>
          </cell>
        </row>
        <row r="255">
          <cell r="A255" t="str">
            <v>8.2(1)</v>
          </cell>
          <cell r="C255" t="str">
            <v xml:space="preserve">Galian untuk Bahu Jalan dan Pekerjaan Minor Lainnya </v>
          </cell>
          <cell r="D255" t="str">
            <v>M³</v>
          </cell>
          <cell r="E255">
            <v>1401.4</v>
          </cell>
          <cell r="F255">
            <v>35000</v>
          </cell>
          <cell r="G255">
            <v>49049000</v>
          </cell>
        </row>
        <row r="256">
          <cell r="A256" t="str">
            <v>8.2(2)</v>
          </cell>
          <cell r="C256" t="str">
            <v>Pembersihan dan Bongkaran Tanaman (Diameter &lt; 30 cm)</v>
          </cell>
          <cell r="D256" t="str">
            <v>Buah</v>
          </cell>
          <cell r="E256" t="str">
            <v/>
          </cell>
          <cell r="G256" t="str">
            <v/>
          </cell>
        </row>
        <row r="257">
          <cell r="A257" t="str">
            <v>8.2(3)</v>
          </cell>
          <cell r="C257" t="str">
            <v>Pembersihan dan Bongkaran Tanaman (Diameter 50 - 70 cm)</v>
          </cell>
          <cell r="D257" t="str">
            <v>Buah</v>
          </cell>
        </row>
        <row r="259">
          <cell r="A259" t="str">
            <v>8.3(1)</v>
          </cell>
          <cell r="C259" t="str">
            <v>Stabilisasi dengan Tanaman</v>
          </cell>
          <cell r="D259" t="str">
            <v>M²</v>
          </cell>
          <cell r="E259">
            <v>1627</v>
          </cell>
          <cell r="F259">
            <v>10000</v>
          </cell>
          <cell r="G259">
            <v>16270000</v>
          </cell>
        </row>
        <row r="260">
          <cell r="A260" t="str">
            <v>8.3(2)</v>
          </cell>
          <cell r="C260" t="str">
            <v>Semak/Perdu</v>
          </cell>
          <cell r="D260" t="str">
            <v>M²</v>
          </cell>
          <cell r="E260" t="str">
            <v/>
          </cell>
          <cell r="G260" t="str">
            <v/>
          </cell>
        </row>
        <row r="261">
          <cell r="A261" t="str">
            <v>8.3(3)</v>
          </cell>
          <cell r="C261" t="str">
            <v>Pohon</v>
          </cell>
          <cell r="D261" t="str">
            <v>Buah</v>
          </cell>
          <cell r="E261" t="str">
            <v/>
          </cell>
          <cell r="G261" t="str">
            <v/>
          </cell>
        </row>
        <row r="263">
          <cell r="A263" t="str">
            <v>8.4. (1)</v>
          </cell>
          <cell r="C263" t="str">
            <v>Marka Jalan Thermoplastic</v>
          </cell>
          <cell r="D263" t="str">
            <v>M²</v>
          </cell>
          <cell r="E263">
            <v>5192</v>
          </cell>
          <cell r="F263">
            <v>65000</v>
          </cell>
          <cell r="G263">
            <v>337480000</v>
          </cell>
        </row>
        <row r="264">
          <cell r="A264" t="str">
            <v>8.4. (2)</v>
          </cell>
          <cell r="C264" t="str">
            <v>Marka Jalan Bukan Thermoplastic</v>
          </cell>
          <cell r="D264" t="str">
            <v>M²</v>
          </cell>
          <cell r="E264" t="str">
            <v/>
          </cell>
        </row>
        <row r="265">
          <cell r="A265" t="str">
            <v>8.4. (3)a</v>
          </cell>
          <cell r="C265" t="str">
            <v>Rambu Jalan Tunggal dgn.Permukaan Pantul Engineering Grade</v>
          </cell>
          <cell r="D265" t="str">
            <v>Buah</v>
          </cell>
          <cell r="E265">
            <v>43</v>
          </cell>
          <cell r="F265">
            <v>300000</v>
          </cell>
          <cell r="G265">
            <v>12900000</v>
          </cell>
        </row>
        <row r="266">
          <cell r="A266" t="str">
            <v>8.4. (3)b</v>
          </cell>
          <cell r="C266" t="str">
            <v>Rambu Jalan Ganda dgn.Permukaan Pantul Engineering Grade</v>
          </cell>
          <cell r="D266" t="str">
            <v>Buah</v>
          </cell>
          <cell r="E266" t="str">
            <v/>
          </cell>
        </row>
        <row r="267">
          <cell r="A267" t="str">
            <v>8.4. (4)a</v>
          </cell>
          <cell r="C267" t="str">
            <v>Rambu Jalan dgn.Permukaan Pantul High Intensity Grade</v>
          </cell>
          <cell r="D267" t="str">
            <v>Buah</v>
          </cell>
          <cell r="E267" t="str">
            <v/>
          </cell>
        </row>
        <row r="268">
          <cell r="A268" t="str">
            <v>8.4. (4)b</v>
          </cell>
          <cell r="C268" t="str">
            <v xml:space="preserve">Rambu Jalan dgn.Permukaan Pantul High Intensity Grade </v>
          </cell>
          <cell r="D268" t="str">
            <v>Buah</v>
          </cell>
          <cell r="E268" t="str">
            <v/>
          </cell>
        </row>
        <row r="269">
          <cell r="E269" t="str">
            <v/>
          </cell>
        </row>
        <row r="270">
          <cell r="A270" t="str">
            <v>8.4 (5)</v>
          </cell>
          <cell r="C270" t="str">
            <v>Patok Pengarah</v>
          </cell>
          <cell r="D270" t="str">
            <v>Buah</v>
          </cell>
          <cell r="E270">
            <v>18</v>
          </cell>
          <cell r="F270">
            <v>185000</v>
          </cell>
          <cell r="G270">
            <v>3330000</v>
          </cell>
        </row>
        <row r="271">
          <cell r="A271" t="str">
            <v>8.4 (6)a</v>
          </cell>
          <cell r="C271" t="str">
            <v>Patok Kilometer</v>
          </cell>
          <cell r="D271" t="str">
            <v>Buah</v>
          </cell>
          <cell r="E271">
            <v>14</v>
          </cell>
          <cell r="F271">
            <v>550000</v>
          </cell>
          <cell r="G271">
            <v>7700000</v>
          </cell>
        </row>
        <row r="272">
          <cell r="A272" t="str">
            <v>8.4 (6)b</v>
          </cell>
          <cell r="C272" t="str">
            <v>Patok Hektometer</v>
          </cell>
          <cell r="D272" t="str">
            <v>Buah</v>
          </cell>
          <cell r="E272">
            <v>123</v>
          </cell>
          <cell r="F272">
            <v>190000</v>
          </cell>
          <cell r="G272">
            <v>23370000</v>
          </cell>
        </row>
        <row r="273">
          <cell r="A273" t="str">
            <v>8.4 (7)</v>
          </cell>
          <cell r="C273" t="str">
            <v>Rel Pengaman</v>
          </cell>
          <cell r="D273" t="str">
            <v>M¹</v>
          </cell>
          <cell r="E273">
            <v>50</v>
          </cell>
          <cell r="F273">
            <v>400000</v>
          </cell>
          <cell r="G273">
            <v>20000000</v>
          </cell>
        </row>
        <row r="274">
          <cell r="E274" t="str">
            <v/>
          </cell>
        </row>
        <row r="275">
          <cell r="A275" t="str">
            <v>8.4 (8)</v>
          </cell>
          <cell r="C275" t="str">
            <v>Paku Jalan  (Road Stud)</v>
          </cell>
          <cell r="D275" t="str">
            <v>Buah</v>
          </cell>
          <cell r="E275" t="str">
            <v/>
          </cell>
        </row>
        <row r="276">
          <cell r="A276" t="str">
            <v>8.4 (9)</v>
          </cell>
          <cell r="C276" t="str">
            <v>Mata kucing (Cat Eye)</v>
          </cell>
          <cell r="D276" t="str">
            <v>Buah</v>
          </cell>
          <cell r="E276" t="str">
            <v/>
          </cell>
        </row>
        <row r="277">
          <cell r="A277" t="str">
            <v>8.4 (10)</v>
          </cell>
          <cell r="C277" t="str">
            <v>Kerb Pracetak</v>
          </cell>
          <cell r="D277" t="str">
            <v>M¹</v>
          </cell>
          <cell r="E277">
            <v>27073</v>
          </cell>
          <cell r="F277">
            <v>45550</v>
          </cell>
          <cell r="G277">
            <v>1233175150</v>
          </cell>
        </row>
        <row r="278">
          <cell r="A278" t="str">
            <v>8.4 (11)</v>
          </cell>
          <cell r="C278" t="str">
            <v>Kerb Pracetak Yang digunakan kembali</v>
          </cell>
          <cell r="D278" t="str">
            <v>M¹</v>
          </cell>
          <cell r="E278" t="str">
            <v/>
          </cell>
        </row>
        <row r="279">
          <cell r="A279" t="str">
            <v>8.4 (12)</v>
          </cell>
          <cell r="C279" t="str">
            <v>Perkerasan Blok Beton pada trotoar dan Median</v>
          </cell>
          <cell r="D279" t="str">
            <v>M²</v>
          </cell>
          <cell r="E279" t="str">
            <v/>
          </cell>
        </row>
        <row r="280">
          <cell r="A280" t="str">
            <v>8.4 (13)</v>
          </cell>
          <cell r="C280" t="str">
            <v>Pipa untuk pembuangan air Dari Jembatan</v>
          </cell>
          <cell r="D280" t="str">
            <v>M¹</v>
          </cell>
          <cell r="E280" t="str">
            <v/>
          </cell>
          <cell r="G280" t="str">
            <v/>
          </cell>
        </row>
        <row r="281">
          <cell r="E281" t="str">
            <v/>
          </cell>
        </row>
        <row r="282">
          <cell r="A282" t="str">
            <v>8.5(1)</v>
          </cell>
          <cell r="C282" t="str">
            <v>Pengembalian Kondisi Lantai Jembatan Beton</v>
          </cell>
          <cell r="D282" t="str">
            <v>M²</v>
          </cell>
          <cell r="E282" t="str">
            <v/>
          </cell>
          <cell r="G282" t="str">
            <v/>
          </cell>
        </row>
        <row r="283">
          <cell r="A283" t="str">
            <v>8.5(2)</v>
          </cell>
          <cell r="C283" t="str">
            <v>Pengembalian Kondisi Lantai Jembatan Kayu</v>
          </cell>
          <cell r="D283" t="str">
            <v>M²</v>
          </cell>
          <cell r="E283" t="str">
            <v/>
          </cell>
          <cell r="G283" t="str">
            <v/>
          </cell>
        </row>
        <row r="284">
          <cell r="A284" t="str">
            <v>8.5(3)</v>
          </cell>
          <cell r="C284" t="str">
            <v>Pengembalian Kondisi Pelapisan Permukaan Baja Struktur Galvanis</v>
          </cell>
          <cell r="D284" t="str">
            <v>M²</v>
          </cell>
          <cell r="E284" t="str">
            <v/>
          </cell>
          <cell r="G284" t="str">
            <v/>
          </cell>
        </row>
        <row r="285">
          <cell r="A285" t="str">
            <v>8.5(3)a</v>
          </cell>
          <cell r="C285" t="str">
            <v>Pengembalian Kondisi Pelapisan Permukaan Baja Struktur Non Galvanis</v>
          </cell>
          <cell r="D285" t="str">
            <v>M²</v>
          </cell>
          <cell r="E285" t="str">
            <v/>
          </cell>
        </row>
        <row r="286">
          <cell r="E286" t="str">
            <v/>
          </cell>
        </row>
        <row r="287">
          <cell r="A287" t="str">
            <v>8.6 (1)</v>
          </cell>
          <cell r="C287" t="str">
            <v>Kerb Pracetak Pemisah Jalan</v>
          </cell>
          <cell r="D287" t="str">
            <v>M¹</v>
          </cell>
          <cell r="E287">
            <v>802</v>
          </cell>
          <cell r="F287">
            <v>180000</v>
          </cell>
          <cell r="G287">
            <v>144360000</v>
          </cell>
        </row>
        <row r="288">
          <cell r="E288" t="str">
            <v/>
          </cell>
        </row>
        <row r="289">
          <cell r="A289" t="str">
            <v>8.7 (1)</v>
          </cell>
          <cell r="C289" t="str">
            <v>Unit Lampu Penerangan Jalan Lengan Tunggal, Tipe Sodium 250 Watt</v>
          </cell>
          <cell r="D289" t="str">
            <v>Buah</v>
          </cell>
          <cell r="E289" t="str">
            <v/>
          </cell>
        </row>
        <row r="290">
          <cell r="A290" t="str">
            <v>8.7 (2)</v>
          </cell>
          <cell r="C290" t="str">
            <v>Unit Lampu Penerangan Jalan Lengan Gandal, Tipe Sodium 250 Watt</v>
          </cell>
          <cell r="D290" t="str">
            <v>Buah</v>
          </cell>
          <cell r="E290" t="str">
            <v/>
          </cell>
        </row>
        <row r="291">
          <cell r="A291" t="str">
            <v>8.7 (3)</v>
          </cell>
          <cell r="C291" t="str">
            <v>Unit Lampu Penerangan Jalan Lengan Tunggal, Tipe Merkuri 250 Watt</v>
          </cell>
          <cell r="D291" t="str">
            <v>Buah</v>
          </cell>
          <cell r="E291" t="str">
            <v/>
          </cell>
        </row>
        <row r="292">
          <cell r="A292" t="str">
            <v>8.7 (4)</v>
          </cell>
          <cell r="C292" t="str">
            <v>Unit Lampu Penerangan Jalan Lengan Ganda, Tipe Merkuri 250 Watt</v>
          </cell>
          <cell r="D292" t="str">
            <v>Buah</v>
          </cell>
          <cell r="E292" t="str">
            <v/>
          </cell>
        </row>
        <row r="293">
          <cell r="A293" t="str">
            <v>8.7 (5)</v>
          </cell>
          <cell r="C293" t="str">
            <v>Unit Lampu Penerangan Jalan Lengan Tunggal, Tipe Merkuri 400 Watt</v>
          </cell>
          <cell r="D293" t="str">
            <v>Buah</v>
          </cell>
          <cell r="E293" t="str">
            <v/>
          </cell>
        </row>
        <row r="294">
          <cell r="A294" t="str">
            <v>8.7 (6)</v>
          </cell>
          <cell r="C294" t="str">
            <v>Unit Lampu Penerangan Jalan Lengan Ganda, Tipe Merkuri 400 Watt</v>
          </cell>
          <cell r="D294" t="str">
            <v>Buah</v>
          </cell>
          <cell r="E294" t="str">
            <v/>
          </cell>
        </row>
        <row r="295">
          <cell r="E295" t="str">
            <v/>
          </cell>
        </row>
        <row r="296">
          <cell r="A296" t="str">
            <v>8.8 (1)</v>
          </cell>
          <cell r="C296" t="str">
            <v>Pagar Pemisah Pedestrian Carbon Steel</v>
          </cell>
          <cell r="D296" t="str">
            <v>M¹</v>
          </cell>
          <cell r="E296" t="str">
            <v/>
          </cell>
        </row>
        <row r="297">
          <cell r="A297" t="str">
            <v>8.8 (2)</v>
          </cell>
          <cell r="C297" t="str">
            <v>Pagar Pemisah Pedestrian Galvanis</v>
          </cell>
          <cell r="D297" t="str">
            <v>M¹</v>
          </cell>
          <cell r="E297">
            <v>500</v>
          </cell>
          <cell r="F297">
            <v>375000</v>
          </cell>
          <cell r="G297">
            <v>187500000</v>
          </cell>
        </row>
        <row r="298">
          <cell r="E298" t="str">
            <v/>
          </cell>
        </row>
        <row r="299">
          <cell r="C299" t="str">
            <v xml:space="preserve"> JUMLAH HARGA PEKERJAAN DIVISI 8 (masuk dalam Rekapitulasi Perkiraan Harga Pekerjaan)</v>
          </cell>
          <cell r="E299" t="str">
            <v/>
          </cell>
          <cell r="G299">
            <v>6554168190</v>
          </cell>
        </row>
        <row r="300">
          <cell r="E300" t="str">
            <v/>
          </cell>
        </row>
        <row r="301">
          <cell r="C301" t="str">
            <v>DIVISI 9 - PEKERJAAN HARIAN</v>
          </cell>
          <cell r="E301" t="str">
            <v/>
          </cell>
        </row>
        <row r="302">
          <cell r="A302" t="str">
            <v>9.1(1)</v>
          </cell>
          <cell r="C302" t="str">
            <v>Mandor</v>
          </cell>
          <cell r="D302" t="str">
            <v>Jam</v>
          </cell>
          <cell r="E302">
            <v>115.5</v>
          </cell>
          <cell r="F302">
            <v>5500</v>
          </cell>
          <cell r="G302">
            <v>635250</v>
          </cell>
        </row>
        <row r="303">
          <cell r="A303" t="str">
            <v>9.1(2)</v>
          </cell>
          <cell r="C303" t="str">
            <v>Pekerja Biasa</v>
          </cell>
          <cell r="D303" t="str">
            <v>Jam</v>
          </cell>
          <cell r="E303">
            <v>3465</v>
          </cell>
          <cell r="F303">
            <v>3500</v>
          </cell>
          <cell r="G303">
            <v>12127500</v>
          </cell>
        </row>
        <row r="304">
          <cell r="A304" t="str">
            <v>9.1(3)</v>
          </cell>
          <cell r="C304" t="str">
            <v>Tukang Kayu, Tukang Batu dsb</v>
          </cell>
          <cell r="D304" t="str">
            <v>Jam</v>
          </cell>
          <cell r="E304">
            <v>231</v>
          </cell>
          <cell r="F304">
            <v>4500</v>
          </cell>
          <cell r="G304">
            <v>1039500</v>
          </cell>
        </row>
        <row r="305">
          <cell r="A305" t="str">
            <v>9.1(4)</v>
          </cell>
          <cell r="C305" t="str">
            <v>Dump Truck 3 - 4 M³</v>
          </cell>
          <cell r="D305" t="str">
            <v>Jam</v>
          </cell>
          <cell r="E305">
            <v>346.5</v>
          </cell>
          <cell r="F305">
            <v>75700</v>
          </cell>
          <cell r="G305">
            <v>26230050</v>
          </cell>
        </row>
        <row r="306">
          <cell r="A306" t="str">
            <v>9.1(5)</v>
          </cell>
          <cell r="C306" t="str">
            <v>Truk dengan Bak Terbuka Datar 3 - 4 M³</v>
          </cell>
          <cell r="D306" t="str">
            <v>Jam</v>
          </cell>
          <cell r="E306">
            <v>115.5</v>
          </cell>
          <cell r="F306">
            <v>60500</v>
          </cell>
          <cell r="G306">
            <v>6987750</v>
          </cell>
        </row>
        <row r="307">
          <cell r="A307" t="str">
            <v>9.1(6)</v>
          </cell>
          <cell r="C307" t="str">
            <v>Truk Tangki  3000-4500 liter</v>
          </cell>
          <cell r="D307" t="str">
            <v>Jam</v>
          </cell>
          <cell r="E307">
            <v>57.8</v>
          </cell>
          <cell r="F307">
            <v>71400</v>
          </cell>
          <cell r="G307">
            <v>4126920</v>
          </cell>
        </row>
        <row r="308">
          <cell r="A308" t="str">
            <v>9.1(7)</v>
          </cell>
          <cell r="C308" t="str">
            <v>Bulldozer 100 - 150 HP</v>
          </cell>
          <cell r="D308" t="str">
            <v>Jam</v>
          </cell>
          <cell r="E308">
            <v>14</v>
          </cell>
          <cell r="F308">
            <v>124300</v>
          </cell>
          <cell r="G308">
            <v>1740200</v>
          </cell>
        </row>
        <row r="309">
          <cell r="A309" t="str">
            <v>9.1(8)</v>
          </cell>
          <cell r="C309" t="str">
            <v>Motor Grader min 100 HP</v>
          </cell>
          <cell r="D309" t="str">
            <v>Jam</v>
          </cell>
          <cell r="E309">
            <v>14</v>
          </cell>
          <cell r="F309">
            <v>124300</v>
          </cell>
          <cell r="G309">
            <v>1740200</v>
          </cell>
        </row>
        <row r="310">
          <cell r="A310" t="str">
            <v>9.1(9)</v>
          </cell>
          <cell r="C310" t="str">
            <v>Loader Roda Karet 1.0 - 1.6 M³</v>
          </cell>
          <cell r="D310" t="str">
            <v>Jam</v>
          </cell>
          <cell r="E310">
            <v>115.5</v>
          </cell>
          <cell r="F310">
            <v>124300</v>
          </cell>
          <cell r="G310">
            <v>14356650</v>
          </cell>
        </row>
        <row r="311">
          <cell r="A311" t="str">
            <v>9.(10)</v>
          </cell>
          <cell r="C311" t="str">
            <v>Loader Roda Berantai 75-100 HP</v>
          </cell>
          <cell r="D311" t="str">
            <v>Jam</v>
          </cell>
          <cell r="E311">
            <v>57.8</v>
          </cell>
          <cell r="F311">
            <v>124300</v>
          </cell>
          <cell r="G311">
            <v>7184540</v>
          </cell>
        </row>
        <row r="312">
          <cell r="A312" t="str">
            <v>9.(11)</v>
          </cell>
          <cell r="C312" t="str">
            <v>Alat Penggali (Excavator) 80-140 HP</v>
          </cell>
          <cell r="D312" t="str">
            <v>Jam</v>
          </cell>
          <cell r="E312">
            <v>115.5</v>
          </cell>
          <cell r="F312">
            <v>122400</v>
          </cell>
          <cell r="G312">
            <v>14137200</v>
          </cell>
        </row>
        <row r="313">
          <cell r="A313" t="str">
            <v>9.(12)</v>
          </cell>
          <cell r="C313" t="str">
            <v>Crane 10-15 Ton</v>
          </cell>
          <cell r="D313" t="str">
            <v>Jam</v>
          </cell>
          <cell r="E313">
            <v>29</v>
          </cell>
          <cell r="F313">
            <v>150000</v>
          </cell>
          <cell r="G313">
            <v>4350000</v>
          </cell>
        </row>
        <row r="314">
          <cell r="A314" t="str">
            <v>9.(13)</v>
          </cell>
          <cell r="C314" t="str">
            <v>Mesin Gilas Roda Besi 6 - 9 ton</v>
          </cell>
          <cell r="D314" t="str">
            <v>Jam</v>
          </cell>
          <cell r="E314">
            <v>577.5</v>
          </cell>
          <cell r="F314">
            <v>91300</v>
          </cell>
          <cell r="G314">
            <v>52725750</v>
          </cell>
        </row>
        <row r="315">
          <cell r="A315" t="str">
            <v>9.(14)</v>
          </cell>
          <cell r="C315" t="str">
            <v>Mesin Gilas Bervibrasi 5 - 8 ton</v>
          </cell>
          <cell r="D315" t="str">
            <v>Jam</v>
          </cell>
          <cell r="E315">
            <v>231</v>
          </cell>
          <cell r="F315">
            <v>95400</v>
          </cell>
          <cell r="G315">
            <v>22037400</v>
          </cell>
        </row>
        <row r="316">
          <cell r="A316" t="str">
            <v>9.(15)</v>
          </cell>
          <cell r="C316" t="str">
            <v>Pemadat dengan Bervibrasi 1.5 - 3.0 HP</v>
          </cell>
          <cell r="D316" t="str">
            <v>Jam</v>
          </cell>
          <cell r="E316">
            <v>139</v>
          </cell>
          <cell r="F316">
            <v>55300</v>
          </cell>
          <cell r="G316">
            <v>7686700</v>
          </cell>
        </row>
        <row r="317">
          <cell r="A317" t="str">
            <v>9.(16)</v>
          </cell>
          <cell r="C317" t="str">
            <v>Mesin Gilas Roda Karet 8 -10 Ton</v>
          </cell>
          <cell r="D317" t="str">
            <v>Jam</v>
          </cell>
          <cell r="E317">
            <v>577.5</v>
          </cell>
          <cell r="F317">
            <v>95100</v>
          </cell>
          <cell r="G317">
            <v>54920250</v>
          </cell>
        </row>
        <row r="318">
          <cell r="A318" t="str">
            <v>9.(17)</v>
          </cell>
          <cell r="C318" t="str">
            <v>Kompresor 4000-6500 Ltr/mnt</v>
          </cell>
          <cell r="D318" t="str">
            <v>Jam</v>
          </cell>
          <cell r="E318">
            <v>14</v>
          </cell>
          <cell r="F318">
            <v>58400</v>
          </cell>
          <cell r="G318">
            <v>817600</v>
          </cell>
        </row>
        <row r="319">
          <cell r="A319" t="str">
            <v>9.(18)</v>
          </cell>
          <cell r="C319" t="str">
            <v>Beton  Molen  0.3-0.6 m3</v>
          </cell>
          <cell r="D319" t="str">
            <v>Jam</v>
          </cell>
          <cell r="E319">
            <v>40</v>
          </cell>
          <cell r="F319">
            <v>11500</v>
          </cell>
          <cell r="G319">
            <v>460000</v>
          </cell>
        </row>
        <row r="320">
          <cell r="A320" t="str">
            <v>9.(19)</v>
          </cell>
          <cell r="C320" t="str">
            <v>Pompa Air 70-100 MM</v>
          </cell>
          <cell r="D320" t="str">
            <v>Jam</v>
          </cell>
          <cell r="E320">
            <v>231</v>
          </cell>
          <cell r="F320">
            <v>15000</v>
          </cell>
          <cell r="G320">
            <v>3465000</v>
          </cell>
        </row>
        <row r="321">
          <cell r="A321" t="str">
            <v>9.20</v>
          </cell>
          <cell r="C321" t="str">
            <v>Jack Hammer</v>
          </cell>
          <cell r="D321" t="str">
            <v>Jam</v>
          </cell>
          <cell r="E321">
            <v>115.5</v>
          </cell>
          <cell r="F321">
            <v>75000</v>
          </cell>
          <cell r="G321">
            <v>8662500</v>
          </cell>
        </row>
        <row r="323">
          <cell r="C323" t="str">
            <v xml:space="preserve"> JUMLAH HARGA PEKERJAAN DIVISI 9 (masuk dalam Rekapitulasi Perkiraan Harga Pekerjaan)</v>
          </cell>
          <cell r="G323">
            <v>245430960</v>
          </cell>
        </row>
        <row r="325">
          <cell r="C325" t="str">
            <v>DIVISI 10 - PEKERJAAN PEMELIHARAAN RUTIN</v>
          </cell>
        </row>
        <row r="326">
          <cell r="A326" t="str">
            <v>10.1(1)</v>
          </cell>
          <cell r="C326" t="str">
            <v>Pemeliharaan Rutin Perkerasan</v>
          </cell>
          <cell r="D326" t="str">
            <v>Ls</v>
          </cell>
          <cell r="E326">
            <v>1</v>
          </cell>
          <cell r="F326">
            <v>509801000</v>
          </cell>
          <cell r="G326">
            <v>509801000</v>
          </cell>
        </row>
        <row r="327">
          <cell r="A327" t="str">
            <v>10.1(2)</v>
          </cell>
          <cell r="C327" t="str">
            <v>Pemeliharaan Rutin Bahu jalan</v>
          </cell>
          <cell r="D327" t="str">
            <v>Ls</v>
          </cell>
          <cell r="E327">
            <v>1</v>
          </cell>
          <cell r="F327">
            <v>143932800</v>
          </cell>
          <cell r="G327">
            <v>143932800</v>
          </cell>
        </row>
        <row r="328">
          <cell r="A328" t="str">
            <v>10.1(3)</v>
          </cell>
          <cell r="C328" t="str">
            <v>Pemeliharaan Rutin Selokan, Saluran Air, Galian dan Timbunan</v>
          </cell>
          <cell r="D328" t="str">
            <v>Ls</v>
          </cell>
          <cell r="E328">
            <v>1</v>
          </cell>
          <cell r="F328">
            <v>58300000</v>
          </cell>
          <cell r="G328">
            <v>58300000</v>
          </cell>
        </row>
        <row r="329">
          <cell r="A329" t="str">
            <v>10.1(4)</v>
          </cell>
          <cell r="C329" t="str">
            <v>Pemeliharaan Rutin Perlengkapan Jalan</v>
          </cell>
          <cell r="D329" t="str">
            <v>Ls</v>
          </cell>
          <cell r="E329">
            <v>1</v>
          </cell>
          <cell r="F329">
            <v>55572000</v>
          </cell>
          <cell r="G329">
            <v>55572000</v>
          </cell>
        </row>
        <row r="330">
          <cell r="A330" t="str">
            <v>10.1(5)</v>
          </cell>
          <cell r="C330" t="str">
            <v>Pemeliharaan Rutin Jembatan</v>
          </cell>
          <cell r="D330" t="str">
            <v>Ls</v>
          </cell>
          <cell r="E330">
            <v>1</v>
          </cell>
          <cell r="F330">
            <v>35486000</v>
          </cell>
          <cell r="G330">
            <v>35486000</v>
          </cell>
        </row>
        <row r="332">
          <cell r="C332" t="str">
            <v xml:space="preserve"> JUMLAH HARGA PEKERJAAN DIVISI 10 (masuk dalam Rekapitulasi Perkiraan Harga Pekerjaan)</v>
          </cell>
          <cell r="G332">
            <v>803091800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rbilang"/>
      <sheetName val="Rekap Biaya"/>
      <sheetName val="daftar kuantitas"/>
      <sheetName val="MPU"/>
      <sheetName val="Analisa Mob"/>
      <sheetName val="Analisa Harga"/>
      <sheetName val="Sheet1"/>
      <sheetName val="Basic Price"/>
      <sheetName val="Peralatan"/>
      <sheetName val="Analisa Quarry"/>
      <sheetName val="Agrt"/>
      <sheetName val="Informasi"/>
      <sheetName val="TS"/>
      <sheetName val="TS Alt"/>
      <sheetName val="TS Mat"/>
      <sheetName val="TS pERSONEL"/>
      <sheetName val="L.12"/>
      <sheetName val="L.13"/>
      <sheetName val="L.14"/>
      <sheetName val="TK.1"/>
      <sheetName val="TK.2"/>
    </sheetNames>
    <sheetDataSet>
      <sheetData sheetId="0" refreshError="1"/>
      <sheetData sheetId="1"/>
      <sheetData sheetId="2">
        <row r="20">
          <cell r="G20">
            <v>50620000</v>
          </cell>
        </row>
        <row r="28">
          <cell r="G28">
            <v>4658115988.0333691</v>
          </cell>
        </row>
        <row r="35">
          <cell r="G35">
            <v>139181758.02573732</v>
          </cell>
        </row>
        <row r="48">
          <cell r="G48">
            <v>140925243.02959484</v>
          </cell>
        </row>
        <row r="55">
          <cell r="G55">
            <v>980523814.40559661</v>
          </cell>
        </row>
        <row r="64">
          <cell r="G64">
            <v>0</v>
          </cell>
        </row>
        <row r="73">
          <cell r="G73">
            <v>6571015795.533783</v>
          </cell>
        </row>
      </sheetData>
      <sheetData sheetId="3" refreshError="1"/>
      <sheetData sheetId="4" refreshError="1"/>
      <sheetData sheetId="5"/>
      <sheetData sheetId="6" refreshError="1"/>
      <sheetData sheetId="7">
        <row r="8">
          <cell r="F8">
            <v>6428.5714285714284</v>
          </cell>
        </row>
      </sheetData>
      <sheetData sheetId="8">
        <row r="26">
          <cell r="BO26" t="str">
            <v xml:space="preserve"> Usia 5 th.</v>
          </cell>
        </row>
        <row r="27">
          <cell r="BO27">
            <v>818181818.18181801</v>
          </cell>
        </row>
        <row r="46">
          <cell r="BO46" t="str">
            <v xml:space="preserve"> Alat Baru</v>
          </cell>
        </row>
        <row r="47">
          <cell r="BO47">
            <v>1800000000</v>
          </cell>
        </row>
        <row r="75">
          <cell r="BO75" t="str">
            <v xml:space="preserve"> Alat Baru</v>
          </cell>
        </row>
        <row r="76">
          <cell r="BO76">
            <v>135000000</v>
          </cell>
        </row>
        <row r="95">
          <cell r="BO95" t="str">
            <v xml:space="preserve"> Usia 3 th.</v>
          </cell>
        </row>
        <row r="96">
          <cell r="BO96">
            <v>315425000</v>
          </cell>
        </row>
        <row r="115">
          <cell r="BO115" t="str">
            <v xml:space="preserve"> Alat Baru</v>
          </cell>
        </row>
        <row r="116">
          <cell r="BO116">
            <v>132000000</v>
          </cell>
        </row>
        <row r="135">
          <cell r="BO135" t="str">
            <v xml:space="preserve"> Usia 1 th.</v>
          </cell>
        </row>
        <row r="136">
          <cell r="BO136">
            <v>4250000</v>
          </cell>
        </row>
        <row r="155">
          <cell r="BO155" t="str">
            <v xml:space="preserve"> Alat Baru</v>
          </cell>
        </row>
        <row r="156">
          <cell r="BO156">
            <v>699334360</v>
          </cell>
        </row>
        <row r="175">
          <cell r="BO175" t="str">
            <v xml:space="preserve"> Usia 3 th.</v>
          </cell>
        </row>
        <row r="176">
          <cell r="BO176">
            <v>50000000</v>
          </cell>
        </row>
        <row r="195">
          <cell r="BO195" t="str">
            <v xml:space="preserve"> Usia 3 th.</v>
          </cell>
        </row>
        <row r="196">
          <cell r="BO196">
            <v>130000000</v>
          </cell>
        </row>
        <row r="215">
          <cell r="BO215" t="str">
            <v xml:space="preserve"> Usia 3 th.</v>
          </cell>
        </row>
        <row r="216">
          <cell r="BO216">
            <v>236000000</v>
          </cell>
        </row>
        <row r="235">
          <cell r="BO235" t="str">
            <v xml:space="preserve"> Alat Baru</v>
          </cell>
        </row>
        <row r="236">
          <cell r="BO236">
            <v>150000000</v>
          </cell>
        </row>
        <row r="255">
          <cell r="BO255" t="str">
            <v xml:space="preserve"> Alat Baru</v>
          </cell>
        </row>
        <row r="256">
          <cell r="BO256">
            <v>63995800</v>
          </cell>
        </row>
        <row r="275">
          <cell r="BO275" t="str">
            <v xml:space="preserve"> Alat Baru</v>
          </cell>
        </row>
        <row r="276">
          <cell r="BO276">
            <v>2000000000</v>
          </cell>
        </row>
        <row r="295">
          <cell r="BO295" t="str">
            <v xml:space="preserve"> Alat Baru</v>
          </cell>
        </row>
        <row r="296">
          <cell r="BO296">
            <v>571725000</v>
          </cell>
        </row>
        <row r="315">
          <cell r="BO315" t="str">
            <v xml:space="preserve"> Usia 3 th.</v>
          </cell>
        </row>
        <row r="316">
          <cell r="BO316">
            <v>240451200</v>
          </cell>
        </row>
        <row r="335">
          <cell r="BO335" t="str">
            <v xml:space="preserve"> Alat Baru</v>
          </cell>
        </row>
        <row r="336">
          <cell r="BO336">
            <v>404059850</v>
          </cell>
        </row>
        <row r="355">
          <cell r="BO355" t="str">
            <v xml:space="preserve"> Usia 2 th.</v>
          </cell>
        </row>
        <row r="356">
          <cell r="BO356">
            <v>408000000</v>
          </cell>
        </row>
        <row r="375">
          <cell r="BO375" t="str">
            <v xml:space="preserve"> Alat Baru</v>
          </cell>
        </row>
        <row r="376">
          <cell r="BO376">
            <v>1020000000</v>
          </cell>
        </row>
        <row r="395">
          <cell r="BO395" t="str">
            <v xml:space="preserve"> Alat Baru</v>
          </cell>
        </row>
        <row r="396">
          <cell r="BO396">
            <v>896610000</v>
          </cell>
        </row>
        <row r="415">
          <cell r="BO415" t="str">
            <v xml:space="preserve"> Usia 2 th.</v>
          </cell>
        </row>
        <row r="416">
          <cell r="BO416">
            <v>2402985</v>
          </cell>
        </row>
        <row r="435">
          <cell r="BO435" t="str">
            <v xml:space="preserve"> Usia 3 th.</v>
          </cell>
        </row>
        <row r="436">
          <cell r="BO436">
            <v>240000000</v>
          </cell>
        </row>
        <row r="455">
          <cell r="BO455" t="str">
            <v xml:space="preserve"> Alat Baru</v>
          </cell>
        </row>
        <row r="456">
          <cell r="BO456">
            <v>4950000</v>
          </cell>
        </row>
        <row r="475">
          <cell r="BO475" t="str">
            <v xml:space="preserve"> Alat Baru</v>
          </cell>
        </row>
        <row r="476">
          <cell r="BO476">
            <v>231011350</v>
          </cell>
        </row>
        <row r="495">
          <cell r="BO495" t="str">
            <v xml:space="preserve"> Alat Baru</v>
          </cell>
        </row>
        <row r="496">
          <cell r="BO496">
            <v>39271900</v>
          </cell>
        </row>
        <row r="515">
          <cell r="BO515" t="str">
            <v xml:space="preserve"> Usia 2 th.</v>
          </cell>
        </row>
        <row r="516">
          <cell r="BO516">
            <v>5808000</v>
          </cell>
        </row>
        <row r="535">
          <cell r="BO535" t="str">
            <v xml:space="preserve"> Alat Baru</v>
          </cell>
        </row>
        <row r="536">
          <cell r="BO536">
            <v>27721362</v>
          </cell>
        </row>
        <row r="555">
          <cell r="BO555" t="str">
            <v xml:space="preserve"> Alat Baru</v>
          </cell>
        </row>
        <row r="556">
          <cell r="BO556">
            <v>101200000</v>
          </cell>
        </row>
        <row r="575">
          <cell r="BO575" t="str">
            <v xml:space="preserve"> Alat Baru</v>
          </cell>
        </row>
        <row r="576">
          <cell r="BO576">
            <v>383625000</v>
          </cell>
        </row>
        <row r="595">
          <cell r="BO595" t="str">
            <v xml:space="preserve"> Alat Baru</v>
          </cell>
        </row>
        <row r="596">
          <cell r="BO596">
            <v>566912500</v>
          </cell>
        </row>
        <row r="615">
          <cell r="BO615" t="str">
            <v xml:space="preserve"> Alat Baru</v>
          </cell>
        </row>
        <row r="616">
          <cell r="BO616">
            <v>238700000</v>
          </cell>
        </row>
        <row r="635">
          <cell r="BO635" t="str">
            <v xml:space="preserve"> Alat Baru</v>
          </cell>
        </row>
        <row r="636">
          <cell r="BO636">
            <v>1155000000</v>
          </cell>
        </row>
        <row r="655">
          <cell r="BO655" t="str">
            <v xml:space="preserve"> Alat Baru</v>
          </cell>
        </row>
        <row r="656">
          <cell r="BO656">
            <v>38500000</v>
          </cell>
        </row>
        <row r="675">
          <cell r="BO675" t="str">
            <v xml:space="preserve"> Alat Baru</v>
          </cell>
        </row>
        <row r="676">
          <cell r="BO676">
            <v>3300000000</v>
          </cell>
        </row>
        <row r="706">
          <cell r="BO706" t="str">
            <v xml:space="preserve"> Alat Baru</v>
          </cell>
        </row>
        <row r="707">
          <cell r="BO707">
            <v>33000000</v>
          </cell>
        </row>
      </sheetData>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Du_lieu"/>
    </sheetNames>
    <sheetDataSet>
      <sheetData sheetId="0"/>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Profil"/>
      <sheetName val="Hrg"/>
      <sheetName val="Anl"/>
      <sheetName val="RAB RKB"/>
      <sheetName val="RB RD"/>
      <sheetName val="RAB WC"/>
      <sheetName val="Srn&amp;Mbl"/>
      <sheetName val="Rkp"/>
      <sheetName val="Schd"/>
      <sheetName val="LKP Des"/>
      <sheetName val="LKP Jan"/>
      <sheetName val="LKP Feb"/>
      <sheetName val="LKP Mar"/>
      <sheetName val="MC Des"/>
      <sheetName val="MC Jan"/>
      <sheetName val="MC Feb"/>
      <sheetName val="MC Mar"/>
    </sheetNames>
    <sheetDataSet>
      <sheetData sheetId="0">
        <row r="2">
          <cell r="C2" t="str">
            <v>CV. BUDHI GUNA</v>
          </cell>
        </row>
      </sheetData>
      <sheetData sheetId="1"/>
      <sheetData sheetId="2" refreshError="1"/>
      <sheetData sheetId="3" refreshError="1"/>
      <sheetData sheetId="4" refreshError="1"/>
      <sheetData sheetId="5" refreshError="1"/>
      <sheetData sheetId="6"/>
      <sheetData sheetId="7">
        <row r="58">
          <cell r="D58">
            <v>164904743.29722223</v>
          </cell>
        </row>
        <row r="134">
          <cell r="D134">
            <v>10980685.084722221</v>
          </cell>
        </row>
      </sheetData>
      <sheetData sheetId="8" refreshError="1"/>
      <sheetData sheetId="9"/>
      <sheetData sheetId="10"/>
      <sheetData sheetId="11"/>
      <sheetData sheetId="12" refreshError="1"/>
      <sheetData sheetId="13" refreshError="1"/>
      <sheetData sheetId="14" refreshError="1"/>
      <sheetData sheetId="15" refreshError="1"/>
      <sheetData sheetId="16"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NK"/>
      <sheetName val="Rekap Tahap-1"/>
      <sheetName val="RAB_VER_BOQ"/>
      <sheetName val="RAB_VER_REAL"/>
      <sheetName val="HS"/>
      <sheetName val="ANS"/>
      <sheetName val="SCD"/>
      <sheetName val="sub"/>
    </sheetNames>
    <sheetDataSet>
      <sheetData sheetId="0" refreshError="1"/>
      <sheetData sheetId="1" refreshError="1"/>
      <sheetData sheetId="2" refreshError="1"/>
      <sheetData sheetId="3" refreshError="1"/>
      <sheetData sheetId="4" refreshError="1">
        <row r="3">
          <cell r="M3">
            <v>2</v>
          </cell>
        </row>
        <row r="4">
          <cell r="M4">
            <v>5</v>
          </cell>
        </row>
        <row r="5">
          <cell r="M5">
            <v>6</v>
          </cell>
        </row>
        <row r="9">
          <cell r="B9" t="str">
            <v>B.1</v>
          </cell>
          <cell r="C9" t="str">
            <v>Kayu Bekesting</v>
          </cell>
          <cell r="F9" t="str">
            <v>m3</v>
          </cell>
          <cell r="G9">
            <v>2350000</v>
          </cell>
        </row>
        <row r="10">
          <cell r="B10" t="str">
            <v>B.2</v>
          </cell>
          <cell r="C10" t="str">
            <v>Paku kayu</v>
          </cell>
          <cell r="F10" t="str">
            <v>Kg</v>
          </cell>
          <cell r="G10">
            <v>8320</v>
          </cell>
        </row>
        <row r="11">
          <cell r="B11" t="str">
            <v>B.3</v>
          </cell>
          <cell r="C11" t="str">
            <v>Paku Seng</v>
          </cell>
          <cell r="F11" t="str">
            <v>Kg</v>
          </cell>
          <cell r="G11">
            <v>12000</v>
          </cell>
        </row>
        <row r="12">
          <cell r="B12" t="str">
            <v>B.4</v>
          </cell>
          <cell r="C12" t="str">
            <v>Pasir Urug</v>
          </cell>
          <cell r="F12" t="str">
            <v>m3</v>
          </cell>
          <cell r="G12">
            <v>90000</v>
          </cell>
        </row>
        <row r="13">
          <cell r="B13" t="str">
            <v>B.5</v>
          </cell>
          <cell r="C13" t="str">
            <v>Pasir Pasang</v>
          </cell>
          <cell r="F13" t="str">
            <v>m3</v>
          </cell>
          <cell r="G13">
            <v>110000</v>
          </cell>
        </row>
        <row r="14">
          <cell r="B14" t="str">
            <v>B.6</v>
          </cell>
          <cell r="C14" t="str">
            <v>Kerikil</v>
          </cell>
          <cell r="F14" t="str">
            <v>m3</v>
          </cell>
          <cell r="G14">
            <v>100000</v>
          </cell>
        </row>
        <row r="15">
          <cell r="B15" t="str">
            <v>B.7</v>
          </cell>
          <cell r="C15" t="str">
            <v>Semen</v>
          </cell>
          <cell r="F15" t="str">
            <v>Kg</v>
          </cell>
          <cell r="G15">
            <v>870</v>
          </cell>
        </row>
        <row r="16">
          <cell r="B16" t="str">
            <v>B.8</v>
          </cell>
          <cell r="C16" t="str">
            <v>Batu Bata</v>
          </cell>
          <cell r="F16" t="str">
            <v>bh</v>
          </cell>
          <cell r="G16">
            <v>580</v>
          </cell>
        </row>
        <row r="17">
          <cell r="B17" t="str">
            <v>B.9</v>
          </cell>
          <cell r="C17" t="str">
            <v>Ready mix K.275</v>
          </cell>
          <cell r="F17" t="str">
            <v>m3</v>
          </cell>
          <cell r="G17">
            <v>660000</v>
          </cell>
        </row>
        <row r="18">
          <cell r="B18" t="str">
            <v>B.10</v>
          </cell>
          <cell r="C18" t="str">
            <v>T. Pancang 32x32x32 cm</v>
          </cell>
          <cell r="F18" t="str">
            <v>m</v>
          </cell>
          <cell r="G18">
            <v>185900</v>
          </cell>
        </row>
        <row r="19">
          <cell r="B19" t="str">
            <v>B.11</v>
          </cell>
          <cell r="C19" t="str">
            <v>Besi Beton</v>
          </cell>
          <cell r="F19" t="str">
            <v>Kg</v>
          </cell>
          <cell r="G19">
            <v>5800</v>
          </cell>
        </row>
        <row r="20">
          <cell r="B20" t="str">
            <v>B.12</v>
          </cell>
          <cell r="C20" t="str">
            <v>Kawat Beton</v>
          </cell>
          <cell r="F20" t="str">
            <v>Kg</v>
          </cell>
          <cell r="G20">
            <v>8000</v>
          </cell>
        </row>
        <row r="21">
          <cell r="B21" t="str">
            <v>B.13</v>
          </cell>
          <cell r="C21" t="str">
            <v>Batu kali</v>
          </cell>
          <cell r="F21" t="str">
            <v>m3</v>
          </cell>
          <cell r="G21">
            <v>100000</v>
          </cell>
        </row>
        <row r="22">
          <cell r="B22" t="str">
            <v>B.14</v>
          </cell>
          <cell r="C22" t="str">
            <v>Tanah Timbun</v>
          </cell>
          <cell r="F22" t="str">
            <v>m3</v>
          </cell>
          <cell r="G22">
            <v>45000</v>
          </cell>
        </row>
        <row r="23">
          <cell r="B23" t="str">
            <v>B.15</v>
          </cell>
          <cell r="C23" t="str">
            <v>Multiplek 9 mm Film</v>
          </cell>
          <cell r="F23" t="str">
            <v>Lbr</v>
          </cell>
          <cell r="G23">
            <v>135000</v>
          </cell>
        </row>
        <row r="24">
          <cell r="B24" t="str">
            <v>B.16</v>
          </cell>
          <cell r="C24" t="str">
            <v xml:space="preserve">Multiplek 9 mm </v>
          </cell>
          <cell r="F24" t="str">
            <v>Lbr</v>
          </cell>
          <cell r="G24">
            <v>125000</v>
          </cell>
        </row>
        <row r="25">
          <cell r="B25" t="str">
            <v>B.17</v>
          </cell>
          <cell r="C25" t="str">
            <v>Waterproofing Membrane</v>
          </cell>
          <cell r="F25" t="str">
            <v>m2</v>
          </cell>
          <cell r="G25">
            <v>75000</v>
          </cell>
        </row>
        <row r="26">
          <cell r="B26" t="str">
            <v>B.18</v>
          </cell>
          <cell r="C26" t="str">
            <v xml:space="preserve">Kuda2 Baja Ringan </v>
          </cell>
          <cell r="F26" t="str">
            <v>m2</v>
          </cell>
          <cell r="G26">
            <v>208000</v>
          </cell>
        </row>
        <row r="27">
          <cell r="B27" t="str">
            <v>B.19</v>
          </cell>
          <cell r="C27" t="str">
            <v xml:space="preserve">Penutup atap genteng metal </v>
          </cell>
          <cell r="F27" t="str">
            <v>m2</v>
          </cell>
          <cell r="G27">
            <v>67500</v>
          </cell>
        </row>
        <row r="28">
          <cell r="B28" t="str">
            <v>B.20</v>
          </cell>
          <cell r="C28" t="str">
            <v>Bubungan atap metal</v>
          </cell>
          <cell r="F28" t="str">
            <v>m'</v>
          </cell>
          <cell r="G28">
            <v>42500</v>
          </cell>
        </row>
        <row r="29">
          <cell r="B29" t="str">
            <v>B.21</v>
          </cell>
          <cell r="C29" t="str">
            <v>Ready mix K.300</v>
          </cell>
          <cell r="F29" t="str">
            <v>m3</v>
          </cell>
          <cell r="G29">
            <v>700000</v>
          </cell>
        </row>
        <row r="30">
          <cell r="B30" t="str">
            <v>B.22</v>
          </cell>
          <cell r="C30" t="str">
            <v>Ready mix K.125</v>
          </cell>
          <cell r="F30" t="str">
            <v>m3</v>
          </cell>
          <cell r="G30">
            <v>520000</v>
          </cell>
        </row>
        <row r="31">
          <cell r="B31" t="str">
            <v>B.23</v>
          </cell>
          <cell r="C31" t="str">
            <v>Additive</v>
          </cell>
          <cell r="F31" t="str">
            <v>Ls</v>
          </cell>
          <cell r="G31">
            <v>15500</v>
          </cell>
        </row>
        <row r="32">
          <cell r="B32" t="str">
            <v>B.24</v>
          </cell>
          <cell r="C32" t="str">
            <v>Curring Compound</v>
          </cell>
          <cell r="F32" t="str">
            <v>Ls</v>
          </cell>
          <cell r="G32">
            <v>12000</v>
          </cell>
        </row>
        <row r="33">
          <cell r="B33" t="str">
            <v>B.25</v>
          </cell>
        </row>
        <row r="34">
          <cell r="B34" t="str">
            <v>B.26</v>
          </cell>
        </row>
        <row r="35">
          <cell r="B35" t="str">
            <v>B.27</v>
          </cell>
        </row>
        <row r="38">
          <cell r="B38" t="str">
            <v>HARGA SATUAN DASAR UPAH</v>
          </cell>
        </row>
        <row r="39">
          <cell r="B39" t="str">
            <v>PEMBANGUNAN GEDUNG KEUANGAN NEGARA BANDA ACEH</v>
          </cell>
        </row>
        <row r="40">
          <cell r="B40" t="str">
            <v>TAHAP - I (PERTAMA)</v>
          </cell>
        </row>
        <row r="42">
          <cell r="B42" t="str">
            <v>NO.</v>
          </cell>
          <cell r="C42" t="str">
            <v>URAIAN</v>
          </cell>
          <cell r="F42" t="str">
            <v>SAT</v>
          </cell>
          <cell r="G42" t="str">
            <v>HARGA SATUAN (Rp.)</v>
          </cell>
          <cell r="H42" t="str">
            <v>KET.</v>
          </cell>
        </row>
        <row r="44">
          <cell r="C44" t="str">
            <v>UPAH</v>
          </cell>
        </row>
        <row r="45">
          <cell r="B45" t="str">
            <v>U.1</v>
          </cell>
          <cell r="C45" t="str">
            <v>Mandor</v>
          </cell>
          <cell r="F45" t="str">
            <v>hari</v>
          </cell>
          <cell r="G45">
            <v>65000</v>
          </cell>
        </row>
        <row r="46">
          <cell r="B46" t="str">
            <v>U.2</v>
          </cell>
          <cell r="C46" t="str">
            <v>Tukang</v>
          </cell>
          <cell r="F46" t="str">
            <v>hari</v>
          </cell>
          <cell r="G46">
            <v>60000</v>
          </cell>
        </row>
        <row r="47">
          <cell r="B47" t="str">
            <v>U.3</v>
          </cell>
          <cell r="C47" t="str">
            <v>Pekerja</v>
          </cell>
          <cell r="F47" t="str">
            <v>hari</v>
          </cell>
          <cell r="G47">
            <v>45000</v>
          </cell>
        </row>
        <row r="48">
          <cell r="B48" t="str">
            <v>U.4</v>
          </cell>
          <cell r="C48" t="str">
            <v>Upah Galian manual</v>
          </cell>
          <cell r="F48" t="str">
            <v>m3</v>
          </cell>
          <cell r="G48">
            <v>18000</v>
          </cell>
        </row>
        <row r="49">
          <cell r="B49" t="str">
            <v>U.5</v>
          </cell>
          <cell r="C49" t="str">
            <v>Upah Urug Pasir</v>
          </cell>
          <cell r="F49" t="str">
            <v>m3</v>
          </cell>
          <cell r="G49">
            <v>20000</v>
          </cell>
        </row>
        <row r="50">
          <cell r="B50" t="str">
            <v>U.6</v>
          </cell>
          <cell r="C50" t="str">
            <v>Upah Lantai Kerja</v>
          </cell>
          <cell r="F50" t="str">
            <v>m3</v>
          </cell>
          <cell r="G50">
            <v>30000</v>
          </cell>
        </row>
        <row r="51">
          <cell r="B51" t="str">
            <v>U.7</v>
          </cell>
          <cell r="C51" t="str">
            <v>Upah Pas. Bata</v>
          </cell>
          <cell r="F51" t="str">
            <v>m2</v>
          </cell>
          <cell r="G51">
            <v>15000</v>
          </cell>
        </row>
        <row r="52">
          <cell r="B52" t="str">
            <v>U.8</v>
          </cell>
          <cell r="C52" t="str">
            <v>Pemancangan T.Pancang</v>
          </cell>
          <cell r="F52" t="str">
            <v>m</v>
          </cell>
          <cell r="G52">
            <v>85000</v>
          </cell>
        </row>
        <row r="53">
          <cell r="B53" t="str">
            <v>U.9</v>
          </cell>
          <cell r="C53" t="str">
            <v>Upah Pembesian</v>
          </cell>
          <cell r="F53" t="str">
            <v>Kg</v>
          </cell>
          <cell r="G53">
            <v>600</v>
          </cell>
        </row>
        <row r="54">
          <cell r="B54" t="str">
            <v>U.10</v>
          </cell>
          <cell r="C54" t="str">
            <v>Upah Cor u. Pondasi</v>
          </cell>
          <cell r="F54" t="str">
            <v>m3</v>
          </cell>
          <cell r="G54">
            <v>35000</v>
          </cell>
        </row>
        <row r="55">
          <cell r="B55" t="str">
            <v>U.11</v>
          </cell>
          <cell r="C55" t="str">
            <v>Upah Urug Kembali</v>
          </cell>
          <cell r="F55" t="str">
            <v>m3</v>
          </cell>
          <cell r="G55">
            <v>10000</v>
          </cell>
        </row>
        <row r="56">
          <cell r="B56" t="str">
            <v>U.12</v>
          </cell>
          <cell r="C56" t="str">
            <v>Pemotongan T.Pancang</v>
          </cell>
          <cell r="F56" t="str">
            <v>Ttk</v>
          </cell>
          <cell r="G56">
            <v>30000</v>
          </cell>
        </row>
        <row r="57">
          <cell r="B57" t="str">
            <v>U.13</v>
          </cell>
          <cell r="C57" t="str">
            <v>Pasang Batu kali</v>
          </cell>
          <cell r="F57" t="str">
            <v>m3</v>
          </cell>
          <cell r="G57">
            <v>40000</v>
          </cell>
        </row>
        <row r="58">
          <cell r="B58" t="str">
            <v>U.14</v>
          </cell>
          <cell r="C58" t="str">
            <v>Upah Timbun &amp; Pemadatan</v>
          </cell>
          <cell r="F58" t="str">
            <v>m3</v>
          </cell>
          <cell r="G58">
            <v>10000</v>
          </cell>
        </row>
        <row r="59">
          <cell r="B59" t="str">
            <v>U.15</v>
          </cell>
          <cell r="C59" t="str">
            <v>Upah Bekesting Kolom</v>
          </cell>
          <cell r="F59" t="str">
            <v>m2</v>
          </cell>
          <cell r="G59">
            <v>30000</v>
          </cell>
        </row>
        <row r="60">
          <cell r="B60" t="str">
            <v>U.16</v>
          </cell>
          <cell r="C60" t="str">
            <v>Upah Cor Kolom</v>
          </cell>
          <cell r="F60" t="str">
            <v>m3</v>
          </cell>
          <cell r="G60">
            <v>60000</v>
          </cell>
        </row>
        <row r="61">
          <cell r="B61" t="str">
            <v>U.17</v>
          </cell>
          <cell r="C61" t="str">
            <v>Upah Pembesian KP/RBP</v>
          </cell>
          <cell r="F61" t="str">
            <v>m'</v>
          </cell>
          <cell r="G61">
            <v>2500</v>
          </cell>
        </row>
        <row r="62">
          <cell r="B62" t="str">
            <v>U.18</v>
          </cell>
          <cell r="C62" t="str">
            <v>Upah Bekesting KP/RBP</v>
          </cell>
          <cell r="F62" t="str">
            <v>m2</v>
          </cell>
          <cell r="G62">
            <v>20000</v>
          </cell>
        </row>
        <row r="63">
          <cell r="B63" t="str">
            <v>U.19</v>
          </cell>
          <cell r="C63" t="str">
            <v>Upah Cor KP/RBP</v>
          </cell>
          <cell r="F63" t="str">
            <v>m3</v>
          </cell>
          <cell r="G63">
            <v>35000</v>
          </cell>
        </row>
        <row r="64">
          <cell r="B64" t="str">
            <v>U.20</v>
          </cell>
          <cell r="C64" t="str">
            <v>Upah Pas. Water proofing</v>
          </cell>
          <cell r="F64" t="str">
            <v>m2</v>
          </cell>
          <cell r="G64">
            <v>5000</v>
          </cell>
        </row>
        <row r="65">
          <cell r="B65" t="str">
            <v>U.21</v>
          </cell>
          <cell r="C65" t="str">
            <v>Upah Pas. Screed</v>
          </cell>
          <cell r="F65" t="str">
            <v>m2</v>
          </cell>
          <cell r="G65">
            <v>10000</v>
          </cell>
        </row>
        <row r="66">
          <cell r="B66" t="str">
            <v>U.22</v>
          </cell>
          <cell r="C66" t="str">
            <v>Upah Bekesting Balok/Plat</v>
          </cell>
          <cell r="F66" t="str">
            <v>m2</v>
          </cell>
          <cell r="G66">
            <v>25000</v>
          </cell>
        </row>
        <row r="67">
          <cell r="B67" t="str">
            <v>U.23</v>
          </cell>
          <cell r="C67" t="str">
            <v>Upah Cor Balok/Plat</v>
          </cell>
          <cell r="F67" t="str">
            <v>m3</v>
          </cell>
          <cell r="G67">
            <v>25000</v>
          </cell>
        </row>
        <row r="68">
          <cell r="B68" t="str">
            <v>U.24</v>
          </cell>
          <cell r="C68" t="str">
            <v>Upah Bekesting Tangga</v>
          </cell>
          <cell r="F68" t="str">
            <v>m2</v>
          </cell>
          <cell r="G68">
            <v>25000</v>
          </cell>
        </row>
        <row r="69">
          <cell r="B69" t="str">
            <v>U.25</v>
          </cell>
          <cell r="C69" t="str">
            <v>Upah Cor Tangga</v>
          </cell>
          <cell r="F69" t="str">
            <v>m3</v>
          </cell>
          <cell r="G69">
            <v>30000</v>
          </cell>
        </row>
        <row r="70">
          <cell r="B70" t="str">
            <v>U.26</v>
          </cell>
          <cell r="C70" t="str">
            <v>Upah Pasang Batu Bata</v>
          </cell>
          <cell r="F70" t="str">
            <v>m2</v>
          </cell>
          <cell r="G70">
            <v>15000</v>
          </cell>
        </row>
        <row r="71">
          <cell r="B71" t="str">
            <v>U.27</v>
          </cell>
          <cell r="C71" t="str">
            <v>Upah Plesteran</v>
          </cell>
          <cell r="F71" t="str">
            <v>m2</v>
          </cell>
          <cell r="G71">
            <v>14500</v>
          </cell>
        </row>
        <row r="72">
          <cell r="B72" t="str">
            <v>U.28</v>
          </cell>
          <cell r="C72" t="str">
            <v xml:space="preserve">Upah Acian </v>
          </cell>
          <cell r="F72" t="str">
            <v>m2</v>
          </cell>
          <cell r="G72">
            <v>10000</v>
          </cell>
        </row>
        <row r="73">
          <cell r="B73" t="str">
            <v>U.29</v>
          </cell>
          <cell r="C73" t="str">
            <v>Upah Bekesting Pondasi Tapak</v>
          </cell>
          <cell r="F73" t="str">
            <v>m2</v>
          </cell>
          <cell r="G73">
            <v>10000</v>
          </cell>
        </row>
        <row r="74">
          <cell r="B74" t="str">
            <v>U.30</v>
          </cell>
          <cell r="C74" t="str">
            <v>Upah Bekesting Diding Vertikal</v>
          </cell>
          <cell r="F74" t="str">
            <v>m2</v>
          </cell>
          <cell r="G74">
            <v>30000</v>
          </cell>
        </row>
        <row r="75">
          <cell r="B75" t="str">
            <v>U.31</v>
          </cell>
          <cell r="C75" t="str">
            <v>Upah Cor Dinding Vertikal</v>
          </cell>
          <cell r="F75" t="str">
            <v>m3</v>
          </cell>
          <cell r="G75">
            <v>50000</v>
          </cell>
        </row>
        <row r="81">
          <cell r="B81" t="str">
            <v>HARGA SATUAN SEWA PERALATAN</v>
          </cell>
        </row>
        <row r="82">
          <cell r="B82" t="str">
            <v>PEMBANGUNAN GEDUNG KEUANGAN NEGARA BANDA ACEH</v>
          </cell>
        </row>
        <row r="83">
          <cell r="B83" t="str">
            <v>TAHAP - I (PERTAMA)</v>
          </cell>
        </row>
        <row r="85">
          <cell r="B85" t="str">
            <v>NO.</v>
          </cell>
          <cell r="C85" t="str">
            <v>URAIAN</v>
          </cell>
          <cell r="F85" t="str">
            <v>SAT</v>
          </cell>
          <cell r="G85" t="str">
            <v>HARGA SATUAN (Rp.)</v>
          </cell>
          <cell r="H85" t="str">
            <v>KET.</v>
          </cell>
        </row>
        <row r="87">
          <cell r="C87" t="str">
            <v>PERALATAN</v>
          </cell>
        </row>
        <row r="88">
          <cell r="B88" t="str">
            <v>A.2</v>
          </cell>
          <cell r="C88" t="str">
            <v>Stamper</v>
          </cell>
          <cell r="F88" t="str">
            <v>Jam</v>
          </cell>
          <cell r="G88">
            <v>25000</v>
          </cell>
          <cell r="H88">
            <v>25000</v>
          </cell>
        </row>
        <row r="89">
          <cell r="B89" t="str">
            <v>A.3</v>
          </cell>
          <cell r="C89" t="str">
            <v>Beton Molen</v>
          </cell>
          <cell r="F89" t="str">
            <v>Jam</v>
          </cell>
          <cell r="G89">
            <v>12500</v>
          </cell>
          <cell r="H89">
            <v>12500</v>
          </cell>
        </row>
        <row r="90">
          <cell r="B90" t="str">
            <v>A.4</v>
          </cell>
          <cell r="C90" t="str">
            <v>Concrete Vibrator</v>
          </cell>
          <cell r="F90" t="str">
            <v>Jam</v>
          </cell>
          <cell r="G90">
            <v>20000</v>
          </cell>
          <cell r="H90">
            <v>20000</v>
          </cell>
        </row>
        <row r="91">
          <cell r="B91" t="str">
            <v>A.5</v>
          </cell>
          <cell r="C91" t="str">
            <v>Pipe Support u. Kolom Bang.A</v>
          </cell>
          <cell r="F91" t="str">
            <v>Ls</v>
          </cell>
          <cell r="G91">
            <v>6810</v>
          </cell>
          <cell r="H91">
            <v>6810</v>
          </cell>
        </row>
        <row r="92">
          <cell r="B92" t="str">
            <v>A.6</v>
          </cell>
          <cell r="C92" t="str">
            <v>Pipe Support u. Kolom Bang.B/C</v>
          </cell>
          <cell r="F92" t="str">
            <v>Ls</v>
          </cell>
          <cell r="G92">
            <v>7499.9999999999991</v>
          </cell>
          <cell r="H92">
            <v>7500</v>
          </cell>
        </row>
        <row r="93">
          <cell r="B93" t="str">
            <v>A.7</v>
          </cell>
          <cell r="C93" t="str">
            <v>Scafolding u. Balok Bang.A</v>
          </cell>
          <cell r="F93" t="str">
            <v>Ls</v>
          </cell>
          <cell r="G93">
            <v>33050</v>
          </cell>
          <cell r="H93">
            <v>33050</v>
          </cell>
        </row>
        <row r="94">
          <cell r="B94" t="str">
            <v>A.8</v>
          </cell>
          <cell r="C94" t="str">
            <v>P.Support &gt;14 Hari u.Balok Bang.A</v>
          </cell>
          <cell r="F94" t="str">
            <v>Ls</v>
          </cell>
          <cell r="G94">
            <v>8425.9752733460937</v>
          </cell>
          <cell r="H94">
            <v>8425.9752733460937</v>
          </cell>
        </row>
        <row r="95">
          <cell r="B95" t="str">
            <v>A.9</v>
          </cell>
          <cell r="C95" t="str">
            <v>Scafolding u. Balok Bang.B/C</v>
          </cell>
          <cell r="F95" t="str">
            <v>Ls</v>
          </cell>
          <cell r="G95">
            <v>25814.69639899741</v>
          </cell>
          <cell r="H95">
            <v>25814.69639899741</v>
          </cell>
        </row>
        <row r="96">
          <cell r="B96" t="str">
            <v>A.10</v>
          </cell>
          <cell r="C96" t="str">
            <v>P.Support &gt;14 Hari u.Balok Bang.B/C</v>
          </cell>
          <cell r="F96" t="str">
            <v>Ls</v>
          </cell>
          <cell r="G96">
            <v>7879.2687203730056</v>
          </cell>
          <cell r="H96">
            <v>7879.2687203730056</v>
          </cell>
        </row>
        <row r="97">
          <cell r="B97" t="str">
            <v>A.11</v>
          </cell>
          <cell r="C97" t="str">
            <v>Concrete Pump</v>
          </cell>
          <cell r="F97" t="str">
            <v>m3</v>
          </cell>
          <cell r="G97">
            <v>50000</v>
          </cell>
          <cell r="H97">
            <v>45000</v>
          </cell>
        </row>
        <row r="98">
          <cell r="B98" t="str">
            <v>A.12</v>
          </cell>
          <cell r="C98" t="str">
            <v>Scafolding u. Plat Bang.A</v>
          </cell>
          <cell r="F98" t="str">
            <v>Ls</v>
          </cell>
          <cell r="G98">
            <v>12095.50577541466</v>
          </cell>
          <cell r="H98">
            <v>12095.50577541466</v>
          </cell>
        </row>
        <row r="99">
          <cell r="B99" t="str">
            <v>A.13</v>
          </cell>
          <cell r="C99" t="str">
            <v>P.Support &gt;14 Hari u.Plat Bang.A</v>
          </cell>
          <cell r="F99" t="str">
            <v>Ls</v>
          </cell>
          <cell r="G99">
            <v>9983.5920685962265</v>
          </cell>
          <cell r="H99">
            <v>9983.5920685962265</v>
          </cell>
        </row>
        <row r="100">
          <cell r="B100" t="str">
            <v>A.14</v>
          </cell>
          <cell r="C100" t="str">
            <v>Scafolding u. Plat Bang.B/C</v>
          </cell>
          <cell r="F100" t="str">
            <v>Ls</v>
          </cell>
          <cell r="G100">
            <v>10204.376366284283</v>
          </cell>
          <cell r="H100">
            <v>10204.376366284283</v>
          </cell>
        </row>
        <row r="101">
          <cell r="B101" t="str">
            <v>A.15</v>
          </cell>
          <cell r="C101" t="str">
            <v>P.Support &gt;14 Hari u.Plat Bang.B/C</v>
          </cell>
          <cell r="F101" t="str">
            <v>Ls</v>
          </cell>
          <cell r="G101">
            <v>13382.147841243683</v>
          </cell>
          <cell r="H101">
            <v>13382.147841243683</v>
          </cell>
        </row>
        <row r="102">
          <cell r="B102" t="str">
            <v>A.16</v>
          </cell>
          <cell r="C102" t="str">
            <v>Support u. Beton Tangga</v>
          </cell>
          <cell r="F102" t="str">
            <v>Ls</v>
          </cell>
          <cell r="G102">
            <v>20000</v>
          </cell>
          <cell r="H102">
            <v>20000</v>
          </cell>
        </row>
        <row r="103">
          <cell r="B103" t="str">
            <v>A.17</v>
          </cell>
          <cell r="C103" t="str">
            <v>Excavator</v>
          </cell>
          <cell r="F103" t="str">
            <v>Jam</v>
          </cell>
          <cell r="G103">
            <v>417500</v>
          </cell>
          <cell r="H103">
            <v>417500</v>
          </cell>
        </row>
      </sheetData>
      <sheetData sheetId="5" refreshError="1"/>
      <sheetData sheetId="6" refreshError="1"/>
      <sheetData sheetId="7"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DT PENDUKUNG"/>
      <sheetName val="pancang"/>
      <sheetName val="HRG SAT"/>
      <sheetName val="ANALISA"/>
      <sheetName val="Sheet5"/>
      <sheetName val="ADM"/>
      <sheetName val="BAHAN"/>
      <sheetName val="UPAH"/>
      <sheetName val="REKAP"/>
      <sheetName val="TIME"/>
      <sheetName val="Sheet1"/>
      <sheetName val="Sheet2"/>
      <sheetName val="Sheet3"/>
    </sheetNames>
    <sheetDataSet>
      <sheetData sheetId="0" refreshError="1">
        <row r="9">
          <cell r="F9" t="str">
            <v>PEMBANGUNAN PELABUHAN MUARA GADANG</v>
          </cell>
        </row>
        <row r="11">
          <cell r="F11" t="str">
            <v>PEMBANGUNAN DERMAGA, TRESTLE, COUSEWAY dan TALUD</v>
          </cell>
        </row>
        <row r="13">
          <cell r="F13" t="str">
            <v>PELABUHAN MUARA GADANG</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Basic Price"/>
      <sheetName val="Peralatan"/>
      <sheetName val="Umum"/>
      <sheetName val="D.S"/>
      <sheetName val="Penawaran"/>
      <sheetName val="REKAP"/>
      <sheetName val="RAB"/>
      <sheetName val="L.1"/>
      <sheetName val="L.2"/>
      <sheetName val="L.3"/>
      <sheetName val="L.4&amp;5"/>
      <sheetName val="L.6"/>
      <sheetName val="L.7"/>
      <sheetName val="L.8"/>
      <sheetName val="L.9"/>
      <sheetName val="L.10"/>
      <sheetName val="L.11"/>
      <sheetName val="L.12"/>
      <sheetName val="L.13"/>
      <sheetName val="L.14"/>
      <sheetName val="L.15"/>
      <sheetName val="L.16"/>
      <sheetName val="L.17"/>
      <sheetName val="L.18"/>
      <sheetName val="L.19"/>
      <sheetName val="L.20"/>
      <sheetName val="L.22"/>
      <sheetName val="L.24"/>
      <sheetName val="Sheet1"/>
    </sheetNames>
    <sheetDataSet>
      <sheetData sheetId="0"/>
      <sheetData sheetId="1">
        <row r="487">
          <cell r="BO487">
            <v>71403508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gvl"/>
    </sheetNames>
    <sheetDataSet>
      <sheetData sheetId="0"/>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REKAP BAHAN"/>
      <sheetName val="Hrg Sat Pek"/>
      <sheetName val="Hrg"/>
      <sheetName val="REKAP"/>
      <sheetName val="RAB-II"/>
      <sheetName val="ans"/>
      <sheetName val="Bobot1"/>
      <sheetName val="Bobot(2)"/>
      <sheetName val="Bobot(3)"/>
      <sheetName val="Bobot(4)"/>
      <sheetName val="Bobot(5)"/>
      <sheetName val="Bobot(6)"/>
      <sheetName val="Bobot(7)"/>
      <sheetName val="Bobot(8)"/>
      <sheetName val="Bobot(9)"/>
      <sheetName val="Bobot(10)"/>
      <sheetName val="Bobot(11)"/>
      <sheetName val="Bobot(12)"/>
      <sheetName val="Bobot(13)"/>
      <sheetName val="Bobot(14)"/>
      <sheetName val="Bobot(15)"/>
      <sheetName val="Bobot(16)"/>
      <sheetName val="SCHD (3)"/>
      <sheetName val="Bobot(17)"/>
      <sheetName val="Bobot(18)"/>
      <sheetName val="Bobot(19)"/>
      <sheetName val="Bobot(20)"/>
      <sheetName val="Bobot(21)"/>
      <sheetName val="Bobot(22)"/>
      <sheetName val="Bobot(23)"/>
      <sheetName val="Bobot(24)"/>
      <sheetName val="Bobot(25)"/>
      <sheetName val="Bobot(26)"/>
      <sheetName val="Bobot(27)"/>
      <sheetName val="Bobot(28)"/>
      <sheetName val="Bobot(29)"/>
      <sheetName val="Bobot(30)"/>
      <sheetName val="Bobot(31)"/>
      <sheetName val="Bobot(3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DATA TAMBAHAN"/>
      <sheetName val="DISAIN RDS"/>
      <sheetName val="KOEFESIEN"/>
      <sheetName val="Rekap Biaya"/>
      <sheetName val="Kuantitas &amp; Harga"/>
      <sheetName val="Pekerjaan Utama"/>
      <sheetName val="%"/>
      <sheetName val="Informasi"/>
      <sheetName val="Peta Quarry"/>
      <sheetName val="Mobilisasi"/>
      <sheetName val="Perhitungan Mobilisasi Alat"/>
      <sheetName val="Lalu Lintas"/>
      <sheetName val="Jembatan Sementara"/>
      <sheetName val="Additional"/>
      <sheetName val="3-DIV2"/>
      <sheetName val="3-DIV3"/>
      <sheetName val="3-DIV3 (2)"/>
      <sheetName val="3-DIV3 (3)"/>
      <sheetName val="3-DIV3 (4)"/>
      <sheetName val="3-DIV4"/>
      <sheetName val="3-DIV5"/>
      <sheetName val="3-DIV5-LPAS"/>
      <sheetName val="Lean Concr"/>
      <sheetName val="Sand-Bedding"/>
      <sheetName val="3-DIV6"/>
      <sheetName val="3-DIV6 Lasbutag"/>
      <sheetName val="3-DIV7"/>
      <sheetName val="3-DIV7.1"/>
      <sheetName val="3-DIV8"/>
      <sheetName val="3-DIV9"/>
      <sheetName val="3-DIV10 LS-Rutin"/>
      <sheetName val="3-DIV10 Kuantitas"/>
      <sheetName val="3-DIV10 Analisa HSP"/>
      <sheetName val="SPESIFIKASI"/>
      <sheetName val="4-Basic Price"/>
      <sheetName val="4-formulir harga bahan"/>
      <sheetName val="4-Analisa Quarry"/>
      <sheetName val="5-Peralatan"/>
      <sheetName val="5-Peralatan (2)"/>
      <sheetName val="6-Agregat Halus &amp; Kasar"/>
      <sheetName val="6-Agregat Kelas A"/>
      <sheetName val="6-Agregat Kelas B"/>
      <sheetName val="6-Agregat Kelas 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3">
          <cell r="AW13">
            <v>47472.058636363639</v>
          </cell>
        </row>
        <row r="16">
          <cell r="AW16">
            <v>70230.073977639215</v>
          </cell>
        </row>
        <row r="24">
          <cell r="AW24">
            <v>293927.19306224468</v>
          </cell>
        </row>
      </sheetData>
      <sheetData sheetId="38"/>
      <sheetData sheetId="39"/>
      <sheetData sheetId="40"/>
      <sheetData sheetId="41"/>
      <sheetData sheetId="42"/>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meth AC Base nego"/>
      <sheetName val="Ana AC Base Nego"/>
      <sheetName val="analisa nego"/>
      <sheetName val="data kontrak"/>
      <sheetName val="ch"/>
      <sheetName val="srt"/>
      <sheetName val="Rekap PNW"/>
      <sheetName val="BOQ PNW"/>
      <sheetName val="Major"/>
      <sheetName val="Ana Pnw"/>
      <sheetName val="meth Pnw"/>
      <sheetName val="HSD"/>
      <sheetName val="PNW vs NEGO"/>
      <sheetName val="MOS"/>
      <sheetName val="Sche."/>
      <sheetName val="MOB"/>
      <sheetName val="Ana Hasil nego"/>
      <sheetName val="meth hsl nego"/>
      <sheetName val="Ana-K.250"/>
      <sheetName val="Meth-K.250"/>
      <sheetName val="Alat"/>
      <sheetName val="Staf"/>
      <sheetName val="Pengurus"/>
      <sheetName val="Pemilik"/>
      <sheetName val="Sub."/>
      <sheetName val="Sipil"/>
      <sheetName val="Ana Tack C"/>
      <sheetName val="Meth Tack C"/>
      <sheetName val="cost-alat"/>
      <sheetName val="Conf."/>
      <sheetName val="COV"/>
      <sheetName val="WORD"/>
      <sheetName val="S.ALAT"/>
      <sheetName val="S.ALAT.2"/>
      <sheetName val="Bobot"/>
      <sheetName val="OE vs FE "/>
      <sheetName val="BOQ Pamanukan"/>
      <sheetName val="WORD nego"/>
      <sheetName val="Pnw vs R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BAP II"/>
      <sheetName val="Progr I"/>
      <sheetName val="T S"/>
      <sheetName val="Add I"/>
      <sheetName val="Add I Gateb"/>
      <sheetName val="Lap Ke RT"/>
      <sheetName val="Tag II"/>
      <sheetName val="Real Siap badan"/>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REKAB"/>
      <sheetName val="SUDIRMAN"/>
      <sheetName val="Sheet1"/>
      <sheetName val="ANAL LIST"/>
      <sheetName val="ANALISA SIPIL"/>
      <sheetName val="BAHAN"/>
      <sheetName val="VOLUME"/>
      <sheetName val="TIME SCHEDULLE"/>
      <sheetName val="ANALISA ASPAL"/>
      <sheetName val="ALAT"/>
    </sheetNames>
    <sheetDataSet>
      <sheetData sheetId="0"/>
      <sheetData sheetId="1"/>
      <sheetData sheetId="2"/>
      <sheetData sheetId="3"/>
      <sheetData sheetId="4"/>
      <sheetData sheetId="5"/>
      <sheetData sheetId="6"/>
      <sheetData sheetId="7"/>
      <sheetData sheetId="8"/>
      <sheetData sheetId="9">
        <row r="26">
          <cell r="BO26" t="str">
            <v xml:space="preserve"> Alat Baru</v>
          </cell>
        </row>
        <row r="27">
          <cell r="BO27">
            <v>2700000000</v>
          </cell>
        </row>
        <row r="46">
          <cell r="BO46" t="str">
            <v xml:space="preserve"> Alat Baru</v>
          </cell>
        </row>
        <row r="47">
          <cell r="BO47">
            <v>2000000000</v>
          </cell>
        </row>
        <row r="66">
          <cell r="BO66" t="str">
            <v xml:space="preserve"> Alat Baru</v>
          </cell>
        </row>
        <row r="67">
          <cell r="BO67">
            <v>55000000</v>
          </cell>
        </row>
        <row r="86">
          <cell r="BO86" t="str">
            <v xml:space="preserve"> Alat Baru</v>
          </cell>
        </row>
        <row r="87">
          <cell r="BO87">
            <v>1060875000</v>
          </cell>
        </row>
        <row r="106">
          <cell r="BO106" t="str">
            <v xml:space="preserve"> Alat Baru</v>
          </cell>
        </row>
        <row r="107">
          <cell r="BO107">
            <v>40000000</v>
          </cell>
        </row>
        <row r="126">
          <cell r="BO126" t="str">
            <v xml:space="preserve"> Alat Baru</v>
          </cell>
        </row>
        <row r="127">
          <cell r="BO127">
            <v>18150000</v>
          </cell>
        </row>
        <row r="146">
          <cell r="BO146" t="str">
            <v xml:space="preserve"> Alat Baru</v>
          </cell>
        </row>
        <row r="147">
          <cell r="BO147">
            <v>1100000000</v>
          </cell>
        </row>
        <row r="166">
          <cell r="BO166" t="str">
            <v xml:space="preserve"> Alat Baru</v>
          </cell>
        </row>
        <row r="167">
          <cell r="BO167">
            <v>181500000</v>
          </cell>
        </row>
        <row r="186">
          <cell r="BO186" t="str">
            <v xml:space="preserve"> Alat Baru</v>
          </cell>
        </row>
        <row r="187">
          <cell r="BO187">
            <v>214500000</v>
          </cell>
        </row>
        <row r="206">
          <cell r="BO206" t="str">
            <v xml:space="preserve"> Alat Baru</v>
          </cell>
        </row>
        <row r="207">
          <cell r="BO207">
            <v>1100000000</v>
          </cell>
        </row>
        <row r="226">
          <cell r="BO226" t="str">
            <v xml:space="preserve"> Alat Baru</v>
          </cell>
        </row>
        <row r="227">
          <cell r="BO227">
            <v>128150000</v>
          </cell>
        </row>
        <row r="246">
          <cell r="BO246" t="str">
            <v xml:space="preserve"> Alat Baru</v>
          </cell>
        </row>
        <row r="247">
          <cell r="BO247">
            <v>185000000</v>
          </cell>
        </row>
        <row r="266">
          <cell r="BO266" t="str">
            <v xml:space="preserve"> Alat Baru</v>
          </cell>
        </row>
        <row r="267">
          <cell r="BO267">
            <v>1375000000</v>
          </cell>
        </row>
        <row r="286">
          <cell r="BO286" t="str">
            <v xml:space="preserve"> Alat Baru</v>
          </cell>
        </row>
        <row r="287">
          <cell r="BO287">
            <v>189000000</v>
          </cell>
        </row>
        <row r="306">
          <cell r="BO306" t="str">
            <v xml:space="preserve"> Alat Baru</v>
          </cell>
        </row>
        <row r="307">
          <cell r="BO307">
            <v>957000000</v>
          </cell>
        </row>
        <row r="326">
          <cell r="BO326" t="str">
            <v xml:space="preserve"> Alat Baru</v>
          </cell>
        </row>
        <row r="327">
          <cell r="BO327">
            <v>869000000</v>
          </cell>
        </row>
        <row r="346">
          <cell r="BO346" t="str">
            <v xml:space="preserve"> Alat Baru</v>
          </cell>
        </row>
        <row r="347">
          <cell r="BO347">
            <v>924550000</v>
          </cell>
        </row>
        <row r="366">
          <cell r="BO366" t="str">
            <v xml:space="preserve"> Alat Baru</v>
          </cell>
        </row>
        <row r="367">
          <cell r="BO367">
            <v>1210000000</v>
          </cell>
        </row>
        <row r="386">
          <cell r="BO386" t="str">
            <v xml:space="preserve"> Alat Baru</v>
          </cell>
        </row>
        <row r="387">
          <cell r="BO387">
            <v>886050000</v>
          </cell>
        </row>
        <row r="406">
          <cell r="BO406" t="str">
            <v xml:space="preserve"> Alat Baru</v>
          </cell>
        </row>
        <row r="407">
          <cell r="BO407">
            <v>24750000</v>
          </cell>
        </row>
        <row r="426">
          <cell r="BO426" t="str">
            <v xml:space="preserve"> Alat Baru</v>
          </cell>
        </row>
        <row r="427">
          <cell r="BO427">
            <v>1650000000</v>
          </cell>
        </row>
        <row r="446">
          <cell r="BO446" t="str">
            <v xml:space="preserve"> Alat Baru</v>
          </cell>
        </row>
        <row r="447">
          <cell r="BO447">
            <v>21450000</v>
          </cell>
        </row>
        <row r="466">
          <cell r="BO466" t="str">
            <v xml:space="preserve"> Alat Baru</v>
          </cell>
        </row>
        <row r="467">
          <cell r="BO467">
            <v>211200000</v>
          </cell>
        </row>
        <row r="486">
          <cell r="BO486" t="str">
            <v xml:space="preserve"> Alat Baru</v>
          </cell>
        </row>
        <row r="487">
          <cell r="BO487">
            <v>618500000</v>
          </cell>
        </row>
        <row r="506">
          <cell r="BO506" t="str">
            <v xml:space="preserve"> Alat Baru</v>
          </cell>
        </row>
        <row r="507">
          <cell r="BO507">
            <v>14060000</v>
          </cell>
        </row>
        <row r="526">
          <cell r="BO526" t="str">
            <v xml:space="preserve"> Alat Baru</v>
          </cell>
        </row>
        <row r="527">
          <cell r="BO527">
            <v>33500000</v>
          </cell>
        </row>
        <row r="546">
          <cell r="BO546" t="str">
            <v xml:space="preserve"> Alat Baru</v>
          </cell>
        </row>
        <row r="547">
          <cell r="BO547">
            <v>46000000</v>
          </cell>
        </row>
        <row r="566">
          <cell r="BO566" t="str">
            <v xml:space="preserve"> Alat Baru</v>
          </cell>
        </row>
        <row r="567">
          <cell r="BO567">
            <v>182500000</v>
          </cell>
        </row>
        <row r="586">
          <cell r="BO586" t="str">
            <v xml:space="preserve"> Alat Baru</v>
          </cell>
        </row>
        <row r="587">
          <cell r="BO587">
            <v>266250000</v>
          </cell>
        </row>
        <row r="606">
          <cell r="BO606" t="str">
            <v xml:space="preserve"> Alat Baru</v>
          </cell>
        </row>
        <row r="607">
          <cell r="BO607">
            <v>170000000</v>
          </cell>
        </row>
        <row r="626">
          <cell r="BO626" t="str">
            <v xml:space="preserve"> Alat Baru</v>
          </cell>
        </row>
        <row r="627">
          <cell r="BO627">
            <v>350000000</v>
          </cell>
        </row>
        <row r="646">
          <cell r="BO646" t="str">
            <v xml:space="preserve"> Alat Baru</v>
          </cell>
        </row>
        <row r="647">
          <cell r="BO647">
            <v>17500000</v>
          </cell>
        </row>
        <row r="666">
          <cell r="BO666" t="str">
            <v xml:space="preserve"> Alat Baru</v>
          </cell>
        </row>
        <row r="667">
          <cell r="BO667">
            <v>2250000000</v>
          </cell>
        </row>
        <row r="697">
          <cell r="BO697" t="str">
            <v xml:space="preserve"> Alat Baru</v>
          </cell>
        </row>
        <row r="698">
          <cell r="BO698">
            <v>15000000</v>
          </cell>
        </row>
      </sheetData>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BASIC"/>
      <sheetName val="BOQ"/>
      <sheetName val="demol-build"/>
      <sheetName val="pav-block"/>
      <sheetName val="kerb"/>
      <sheetName val="MAT - COMMON"/>
      <sheetName val="MAT. MS &amp; SW"/>
      <sheetName val="MAT PRIME &amp; RS"/>
      <sheetName val="SM"/>
      <sheetName val="MS"/>
      <sheetName val="galian Strk."/>
      <sheetName val="embankment"/>
      <sheetName val="Borrow Mat"/>
      <sheetName val="River Gravel (M3)"/>
      <sheetName val="River Gravel (M2)"/>
      <sheetName val="PRIME"/>
      <sheetName val="Tack coat"/>
      <sheetName val="TACK"/>
      <sheetName val="AC &amp; HRS"/>
      <sheetName val="SMA-A9"/>
      <sheetName val="AC-surface"/>
      <sheetName val="ATBL"/>
      <sheetName val="ATB"/>
      <sheetName val="Patching"/>
      <sheetName val="AC-binder-9"/>
      <sheetName val="k-225 E"/>
      <sheetName val="k-225 F"/>
      <sheetName val="STEEL"/>
      <sheetName val="MAT.  A &amp; B"/>
      <sheetName val="ATB "/>
      <sheetName val="ATB patching"/>
      <sheetName val="5-MOS"/>
      <sheetName val="SLD"/>
      <sheetName val="4a-Mob"/>
      <sheetName val="4b-Mob "/>
      <sheetName val="6a-Crushing Plant"/>
      <sheetName val="6b-AMP"/>
      <sheetName val="KEMAJUAN PROYEK"/>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Rekap"/>
      <sheetName val="daf harga"/>
      <sheetName val="RAB"/>
      <sheetName val="AHSP"/>
      <sheetName val=" Biaya alat jam"/>
      <sheetName val="Mobilisasi"/>
      <sheetName val="Analisa Produksi alat"/>
      <sheetName val="Analisa-Grouting"/>
      <sheetName val="SteelSupport"/>
      <sheetName val="GalianTerowongan"/>
      <sheetName val="WaterPressTest(3langkah)"/>
      <sheetName val="WaterPressTest(9langkah)"/>
      <sheetName val="BackfillGrouting"/>
      <sheetName val="Analisa Bangunan"/>
      <sheetName val="Schedulle"/>
      <sheetName val="Ana-Fas"/>
      <sheetName val="Back-analis"/>
      <sheetName val="(EQU_PRO1)"/>
    </sheetNames>
    <sheetDataSet>
      <sheetData sheetId="0" refreshError="1"/>
      <sheetData sheetId="1" refreshError="1"/>
      <sheetData sheetId="2" refreshError="1"/>
      <sheetData sheetId="3" refreshError="1">
        <row r="22">
          <cell r="P22">
            <v>0.9</v>
          </cell>
        </row>
        <row r="152">
          <cell r="V152">
            <v>1600</v>
          </cell>
        </row>
        <row r="154">
          <cell r="V154">
            <v>16500</v>
          </cell>
        </row>
        <row r="179">
          <cell r="V179">
            <v>16500</v>
          </cell>
        </row>
        <row r="180">
          <cell r="V180">
            <v>19250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SRT.PEN"/>
      <sheetName val="REK.NEGO"/>
      <sheetName val="NEGO"/>
      <sheetName val="Rekap Biaya"/>
      <sheetName val="RAB"/>
      <sheetName val="HARGA"/>
      <sheetName val="ALAT"/>
      <sheetName val="DIV1"/>
      <sheetName val="DAMIJA"/>
      <sheetName val="DIV3"/>
      <sheetName val="DIV5"/>
      <sheetName val="DIV7"/>
      <sheetName val="DIV7(2)"/>
      <sheetName val="Analisa Quarry"/>
      <sheetName val="Agregat Halus &amp; Kasar"/>
      <sheetName val="Agregat Kelas A"/>
      <sheetName val="Agregat Kelas B"/>
      <sheetName val="Agregat Kelas C"/>
      <sheetName val="SRT.PLLGN"/>
      <sheetName val="NON P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Rekap Biaya"/>
      <sheetName val="Kuantitas &amp; Harga"/>
      <sheetName val="Mpu"/>
      <sheetName val="Sub"/>
      <sheetName val="Daf Alat Utm"/>
      <sheetName val="Dft upah"/>
      <sheetName val="Bahan"/>
      <sheetName val="Dft Op alt"/>
      <sheetName val="Daf Simak"/>
      <sheetName val="jadwal"/>
      <sheetName val="Srt Penawar"/>
      <sheetName val="metoda"/>
      <sheetName val="MORTAR 1"/>
      <sheetName val="MORTAR ACC"/>
      <sheetName val="NP (2)"/>
      <sheetName val="DIVISI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3-DIV3"/>
    </sheetNames>
    <sheetDataSet>
      <sheetData sheetId="0">
        <row r="1">
          <cell r="A1" t="str">
            <v>ITEM PEMBAYARAN NO.</v>
          </cell>
        </row>
        <row r="1886">
          <cell r="C1886" t="str">
            <v>Kapasitas bak</v>
          </cell>
          <cell r="G1886" t="str">
            <v>V</v>
          </cell>
          <cell r="H1886">
            <v>1.9444444444444444</v>
          </cell>
          <cell r="I1886" t="str">
            <v>M3</v>
          </cell>
        </row>
        <row r="1887">
          <cell r="C1887" t="str">
            <v>Faktor  efisiensi alat</v>
          </cell>
          <cell r="G1887" t="str">
            <v>Fa</v>
          </cell>
          <cell r="H1887">
            <v>0.83</v>
          </cell>
          <cell r="I1887" t="str">
            <v>-</v>
          </cell>
          <cell r="Q1887" t="str">
            <v xml:space="preserve">JUMLAH HARGA BAHAN   </v>
          </cell>
          <cell r="U1887">
            <v>25000</v>
          </cell>
        </row>
        <row r="1888">
          <cell r="C1888" t="str">
            <v>Kecepatan rata-rata bermuatan</v>
          </cell>
          <cell r="G1888" t="str">
            <v>v1</v>
          </cell>
          <cell r="H1888">
            <v>45</v>
          </cell>
          <cell r="I1888" t="str">
            <v>KM/Jam</v>
          </cell>
        </row>
        <row r="1889">
          <cell r="C1889" t="str">
            <v>Kecepatan rata-rata kosong</v>
          </cell>
          <cell r="G1889" t="str">
            <v>v2</v>
          </cell>
          <cell r="H1889">
            <v>60</v>
          </cell>
          <cell r="I1889" t="str">
            <v>KM/Jam</v>
          </cell>
          <cell r="L1889" t="str">
            <v>C.</v>
          </cell>
          <cell r="N1889" t="str">
            <v>PERALATAN</v>
          </cell>
        </row>
        <row r="1890">
          <cell r="C1890" t="str">
            <v>Waktusiklus :</v>
          </cell>
          <cell r="G1890" t="str">
            <v>Ts2</v>
          </cell>
          <cell r="L1890" t="str">
            <v>1.</v>
          </cell>
          <cell r="N1890" t="str">
            <v>Dump Truck</v>
          </cell>
          <cell r="O1890" t="str">
            <v>(E08)</v>
          </cell>
          <cell r="P1890" t="str">
            <v>Jam</v>
          </cell>
          <cell r="Q1890">
            <v>0.27194492254733216</v>
          </cell>
          <cell r="R1890">
            <v>153645.58193291764</v>
          </cell>
          <cell r="U1890">
            <v>41783.135878487068</v>
          </cell>
        </row>
        <row r="1891">
          <cell r="C1891" t="str">
            <v>-  Waktu tempuh isi   = (L : v1) x 60</v>
          </cell>
          <cell r="G1891" t="str">
            <v>T1</v>
          </cell>
          <cell r="H1891">
            <v>13.333333333333332</v>
          </cell>
          <cell r="I1891" t="str">
            <v>menit</v>
          </cell>
          <cell r="L1891" t="str">
            <v>2.</v>
          </cell>
          <cell r="N1891" t="str">
            <v>Whell  Loader</v>
          </cell>
          <cell r="O1891" t="str">
            <v>(E15)</v>
          </cell>
          <cell r="P1891" t="str">
            <v>Jam</v>
          </cell>
          <cell r="Q1891">
            <v>1.4874312063067082E-2</v>
          </cell>
          <cell r="R1891">
            <v>163808.13869490434</v>
          </cell>
          <cell r="U1891">
            <v>2436.5333734181813</v>
          </cell>
        </row>
        <row r="1892">
          <cell r="C1892" t="str">
            <v>-  Waktu tempuh kosong   = (L : v2) x 60</v>
          </cell>
          <cell r="G1892" t="str">
            <v>T2</v>
          </cell>
          <cell r="H1892">
            <v>10</v>
          </cell>
          <cell r="I1892" t="str">
            <v>menit</v>
          </cell>
          <cell r="L1892" t="str">
            <v>3.</v>
          </cell>
          <cell r="N1892" t="str">
            <v>Alat  Bantu</v>
          </cell>
          <cell r="P1892" t="str">
            <v>Ls</v>
          </cell>
          <cell r="Q1892">
            <v>1</v>
          </cell>
          <cell r="R1892">
            <v>100</v>
          </cell>
          <cell r="U1892">
            <v>100</v>
          </cell>
        </row>
        <row r="1893">
          <cell r="C1893" t="str">
            <v>- Lain-lain</v>
          </cell>
          <cell r="G1893" t="str">
            <v>T3</v>
          </cell>
          <cell r="H1893">
            <v>3</v>
          </cell>
          <cell r="I1893" t="str">
            <v>menit</v>
          </cell>
        </row>
        <row r="1894">
          <cell r="G1894" t="str">
            <v>Ts1</v>
          </cell>
          <cell r="H1894">
            <v>26.333333333333332</v>
          </cell>
          <cell r="I1894" t="str">
            <v>menit</v>
          </cell>
        </row>
        <row r="1896">
          <cell r="C1896" t="str">
            <v>Kapasitas Produksi / Jam   =</v>
          </cell>
          <cell r="E1896" t="str">
            <v>V x Fa x 60</v>
          </cell>
          <cell r="G1896" t="str">
            <v>Q1</v>
          </cell>
          <cell r="H1896">
            <v>3.6772151898734178</v>
          </cell>
          <cell r="I1896" t="str">
            <v>M3/Jam</v>
          </cell>
        </row>
        <row r="1897">
          <cell r="E1897" t="str">
            <v>Ts1</v>
          </cell>
        </row>
        <row r="1898">
          <cell r="Q1898" t="str">
            <v xml:space="preserve">JUMLAH HARGA PERALATAN   </v>
          </cell>
          <cell r="U1898">
            <v>44319.669251905252</v>
          </cell>
        </row>
        <row r="1899">
          <cell r="C1899" t="str">
            <v>Koefisien Alat / M3</v>
          </cell>
          <cell r="D1899" t="str">
            <v xml:space="preserve"> =  1  :  Q1</v>
          </cell>
          <cell r="G1899" t="str">
            <v>(E08)</v>
          </cell>
          <cell r="H1899">
            <v>0.27194492254733216</v>
          </cell>
          <cell r="I1899" t="str">
            <v>Jam</v>
          </cell>
        </row>
        <row r="1900">
          <cell r="L1900" t="str">
            <v>D.</v>
          </cell>
          <cell r="N1900" t="str">
            <v>JUMLAH HARGA TENAGA, BAHAN DAN PERALATAN  ( A + B + C )</v>
          </cell>
          <cell r="U1900">
            <v>71747.748529013697</v>
          </cell>
        </row>
        <row r="1901">
          <cell r="L1901" t="str">
            <v>E.</v>
          </cell>
          <cell r="N1901" t="str">
            <v>OVERHEAD &amp; PROFIT</v>
          </cell>
          <cell r="P1901">
            <v>10</v>
          </cell>
          <cell r="Q1901" t="str">
            <v>%  x  D</v>
          </cell>
          <cell r="U1901">
            <v>7174.7748529013697</v>
          </cell>
        </row>
        <row r="1902">
          <cell r="A1902" t="str">
            <v>2.b.</v>
          </cell>
          <cell r="C1902" t="str">
            <v>ALAT  BANTU</v>
          </cell>
          <cell r="L1902" t="str">
            <v>F.</v>
          </cell>
          <cell r="N1902" t="str">
            <v>HARGA SATUAN PEKERJAAN  ( D + E )</v>
          </cell>
          <cell r="U1902">
            <v>78922.52338191506</v>
          </cell>
        </row>
        <row r="1903">
          <cell r="C1903" t="str">
            <v>Diperlukan alat-alat bantu kecil</v>
          </cell>
          <cell r="J1903" t="str">
            <v>Lump Sump</v>
          </cell>
          <cell r="L1903" t="str">
            <v>Note: 1</v>
          </cell>
          <cell r="N1903" t="str">
            <v>SATUAN dapat berdasarkan atas jam operasi untuk Tenaga Kerja dan Peralatan, volume dan/atau ukuran</v>
          </cell>
        </row>
        <row r="1904">
          <cell r="C1904" t="str">
            <v>- Sekop    =         3   buah</v>
          </cell>
          <cell r="N1904" t="str">
            <v>berat untuk bahan-bahan.</v>
          </cell>
        </row>
        <row r="1905">
          <cell r="L1905">
            <v>2</v>
          </cell>
          <cell r="N1905" t="str">
            <v>Kuantitas satuan adalah kuantitas setiap komponen untuk menyelesaikan satu satuan pekerjaan dari nomor</v>
          </cell>
        </row>
        <row r="1906">
          <cell r="N1906" t="str">
            <v>mata pembayaran.</v>
          </cell>
        </row>
        <row r="1907">
          <cell r="L1907">
            <v>3</v>
          </cell>
          <cell r="N1907" t="str">
            <v>Biaya satuan untuk peralatan sudah termasuk bahan bakar, bahan habis dipakai dan operator.</v>
          </cell>
        </row>
        <row r="1908">
          <cell r="L1908">
            <v>4</v>
          </cell>
          <cell r="N1908" t="str">
            <v>Biaya satuan sudah termasuk pengeluaran untuk seluruh pajak yang berkaitan (tetapi tidak termasuk PPN</v>
          </cell>
        </row>
        <row r="1909">
          <cell r="N1909" t="str">
            <v>yang dibayar dari kontrak) dan biaya-biaya lainnya.</v>
          </cell>
        </row>
        <row r="1911">
          <cell r="J1911" t="str">
            <v>Berlanjut ke halaman berikut</v>
          </cell>
        </row>
        <row r="1912">
          <cell r="A1912" t="str">
            <v>ITEM PEMBAYARAN NO.</v>
          </cell>
          <cell r="D1912" t="str">
            <v>:  3.2 (4)</v>
          </cell>
          <cell r="J1912" t="str">
            <v>Analisa EI-324</v>
          </cell>
        </row>
        <row r="1913">
          <cell r="A1913" t="str">
            <v>JENIS PEKERJAAN</v>
          </cell>
          <cell r="D1913" t="str">
            <v>:  Timb. Pilihan Di Atas Tnh. Rawa</v>
          </cell>
        </row>
        <row r="1914">
          <cell r="A1914" t="str">
            <v>SATUAN PEMBAYARAN</v>
          </cell>
          <cell r="D1914" t="str">
            <v>:  M3</v>
          </cell>
          <cell r="H1914" t="str">
            <v xml:space="preserve">         URAIAN ANALISA HARGA SATUAN</v>
          </cell>
        </row>
        <row r="1915">
          <cell r="J1915" t="str">
            <v>Lanjutan</v>
          </cell>
        </row>
        <row r="1917">
          <cell r="A1917" t="str">
            <v>No.</v>
          </cell>
          <cell r="C1917" t="str">
            <v>U R A I A N</v>
          </cell>
          <cell r="G1917" t="str">
            <v>KODE</v>
          </cell>
          <cell r="H1917" t="str">
            <v>KOEF.</v>
          </cell>
          <cell r="I1917" t="str">
            <v>SATUAN</v>
          </cell>
          <cell r="J1917" t="str">
            <v>KETERANGAN</v>
          </cell>
        </row>
        <row r="1920">
          <cell r="A1920" t="str">
            <v>2.c.</v>
          </cell>
          <cell r="C1920" t="str">
            <v>WHELL  LOADER</v>
          </cell>
          <cell r="G1920" t="str">
            <v>(E15)</v>
          </cell>
        </row>
        <row r="1921">
          <cell r="C1921" t="str">
            <v>Kapasitas  Bucket</v>
          </cell>
          <cell r="G1921" t="str">
            <v>V</v>
          </cell>
          <cell r="H1921">
            <v>1.5</v>
          </cell>
          <cell r="I1921" t="str">
            <v>M3</v>
          </cell>
        </row>
        <row r="1922">
          <cell r="C1922" t="str">
            <v>Faktor Bucket</v>
          </cell>
          <cell r="G1922" t="str">
            <v>Fb</v>
          </cell>
          <cell r="H1922">
            <v>0.9</v>
          </cell>
          <cell r="I1922" t="str">
            <v>-</v>
          </cell>
        </row>
        <row r="1923">
          <cell r="C1923" t="str">
            <v>Faktor Efisiensi Alat</v>
          </cell>
          <cell r="G1923" t="str">
            <v>Fa</v>
          </cell>
          <cell r="H1923">
            <v>0.83</v>
          </cell>
          <cell r="I1923" t="str">
            <v>-</v>
          </cell>
        </row>
        <row r="1924">
          <cell r="C1924" t="str">
            <v>Waktu sklus</v>
          </cell>
          <cell r="G1924" t="str">
            <v>Ts1</v>
          </cell>
          <cell r="I1924" t="str">
            <v>menit</v>
          </cell>
        </row>
        <row r="1925">
          <cell r="C1925" t="str">
            <v>- Muat</v>
          </cell>
          <cell r="G1925" t="str">
            <v>T1</v>
          </cell>
          <cell r="H1925">
            <v>0.5</v>
          </cell>
          <cell r="I1925" t="str">
            <v>menit</v>
          </cell>
        </row>
        <row r="1926">
          <cell r="C1926" t="str">
            <v>- Lain-lain</v>
          </cell>
          <cell r="G1926" t="str">
            <v>T2</v>
          </cell>
          <cell r="H1926">
            <v>0.5</v>
          </cell>
          <cell r="I1926" t="str">
            <v>menit</v>
          </cell>
        </row>
        <row r="1927">
          <cell r="G1927" t="str">
            <v>Ts2</v>
          </cell>
          <cell r="H1927">
            <v>1</v>
          </cell>
          <cell r="I1927" t="str">
            <v>menit</v>
          </cell>
        </row>
        <row r="1929">
          <cell r="C1929" t="str">
            <v>Kapasitas Produksi / Jam =</v>
          </cell>
          <cell r="E1929" t="str">
            <v>V  x  Fb x Fa x 60</v>
          </cell>
          <cell r="G1929" t="str">
            <v>Q2</v>
          </cell>
          <cell r="H1929">
            <v>67.23</v>
          </cell>
          <cell r="I1929" t="str">
            <v>M3</v>
          </cell>
        </row>
        <row r="1930">
          <cell r="E1930" t="str">
            <v>Ts1</v>
          </cell>
        </row>
        <row r="1932">
          <cell r="C1932" t="str">
            <v>Koefisienalat / M3</v>
          </cell>
          <cell r="D1932" t="str">
            <v xml:space="preserve"> =   1 : Q2</v>
          </cell>
          <cell r="G1932" t="str">
            <v>(E15)</v>
          </cell>
          <cell r="H1932">
            <v>1.4874312063067082E-2</v>
          </cell>
          <cell r="I1932" t="str">
            <v>Jam</v>
          </cell>
        </row>
        <row r="1934">
          <cell r="A1934" t="str">
            <v xml:space="preserve">   3.</v>
          </cell>
          <cell r="C1934" t="str">
            <v>TENAGA</v>
          </cell>
        </row>
        <row r="1935">
          <cell r="C1935" t="str">
            <v>Produksi menentukan : DUMP TRUCK</v>
          </cell>
          <cell r="G1935" t="str">
            <v>Q1</v>
          </cell>
          <cell r="H1935">
            <v>3.6772151898734178</v>
          </cell>
          <cell r="I1935" t="str">
            <v>M3/Jam</v>
          </cell>
        </row>
        <row r="1936">
          <cell r="C1936" t="str">
            <v>Produksi Timbunan / hari  =  Tk x Q1</v>
          </cell>
          <cell r="G1936" t="str">
            <v>Qt</v>
          </cell>
          <cell r="H1936">
            <v>25.740506329113924</v>
          </cell>
          <cell r="I1936" t="str">
            <v>M3</v>
          </cell>
        </row>
        <row r="1937">
          <cell r="C1937" t="str">
            <v>Asumsi permukaan hamparan di permukaan rawa :</v>
          </cell>
        </row>
        <row r="1939">
          <cell r="C1939" t="str">
            <v>Kebutuhan tenaga :</v>
          </cell>
        </row>
        <row r="1940">
          <cell r="D1940" t="str">
            <v>- Pekerja</v>
          </cell>
          <cell r="G1940" t="str">
            <v>P</v>
          </cell>
          <cell r="H1940">
            <v>2</v>
          </cell>
          <cell r="I1940" t="str">
            <v>orang</v>
          </cell>
        </row>
        <row r="1941">
          <cell r="D1941" t="str">
            <v>- Mandor</v>
          </cell>
          <cell r="G1941" t="str">
            <v>M</v>
          </cell>
          <cell r="H1941">
            <v>1</v>
          </cell>
          <cell r="I1941" t="str">
            <v>orang</v>
          </cell>
        </row>
        <row r="1944">
          <cell r="C1944" t="str">
            <v>Koefisien tenaga / M3   :</v>
          </cell>
        </row>
        <row r="1945">
          <cell r="D1945" t="str">
            <v>- Pekerja</v>
          </cell>
          <cell r="E1945" t="str">
            <v>= (Tk x P) : Qt</v>
          </cell>
          <cell r="G1945" t="str">
            <v>(L01)</v>
          </cell>
          <cell r="H1945">
            <v>0.54388984509466443</v>
          </cell>
          <cell r="I1945" t="str">
            <v>Jam</v>
          </cell>
        </row>
        <row r="1946">
          <cell r="D1946" t="str">
            <v>- Mandor</v>
          </cell>
          <cell r="E1946" t="str">
            <v>= (Tk x M) : Qt</v>
          </cell>
          <cell r="G1946" t="str">
            <v>(L02)</v>
          </cell>
          <cell r="H1946">
            <v>0.27194492254733221</v>
          </cell>
          <cell r="I1946" t="str">
            <v>Jam</v>
          </cell>
        </row>
        <row r="2307">
          <cell r="C2307" t="str">
            <v>PEREKEMAN ANALISA MASING-MASING HARGA</v>
          </cell>
        </row>
        <row r="2308">
          <cell r="C2308" t="str">
            <v>SATUAN.</v>
          </cell>
        </row>
        <row r="2309">
          <cell r="C2309" t="str">
            <v>Didapat Harga Satuan Pekerjaan :</v>
          </cell>
        </row>
        <row r="2311">
          <cell r="C2311" t="str">
            <v xml:space="preserve">Rp.  </v>
          </cell>
          <cell r="D2311">
            <v>1633771.8260014895</v>
          </cell>
          <cell r="E2311" t="str">
            <v xml:space="preserve"> / M2</v>
          </cell>
        </row>
        <row r="2314">
          <cell r="A2314" t="str">
            <v>6.</v>
          </cell>
          <cell r="C2314" t="str">
            <v>WAKTU PELAKSANAAN YANG DIPERLUKAN</v>
          </cell>
        </row>
        <row r="2315">
          <cell r="C2315" t="str">
            <v>Masa Pelaksanaan :</v>
          </cell>
          <cell r="D2315" t="str">
            <v>. . . . . . . . . . . .</v>
          </cell>
          <cell r="E2315" t="str">
            <v>bulan</v>
          </cell>
        </row>
        <row r="2317">
          <cell r="A2317" t="str">
            <v>7.</v>
          </cell>
          <cell r="C2317" t="str">
            <v>VOLUME PEKERJAAN YANG DIPERLUKAN</v>
          </cell>
        </row>
        <row r="2318">
          <cell r="C2318" t="str">
            <v>Volume pekerjaan  :</v>
          </cell>
          <cell r="D2318">
            <v>0</v>
          </cell>
          <cell r="E2318" t="str">
            <v>M3</v>
          </cell>
        </row>
        <row r="2335">
          <cell r="A2335" t="str">
            <v>ITEM PEMBAYARAN NO.</v>
          </cell>
          <cell r="D2335" t="str">
            <v xml:space="preserve">:  3.4 </v>
          </cell>
          <cell r="J2335" t="str">
            <v>Analisa EI-312</v>
          </cell>
          <cell r="T2335" t="str">
            <v>Analisa EI-312</v>
          </cell>
        </row>
        <row r="2336">
          <cell r="A2336" t="str">
            <v>JENIS PEKERJAAN</v>
          </cell>
          <cell r="D2336" t="str">
            <v>:  Pengupasan Permukaan Aspal Lama dan Pencampuran Kembali</v>
          </cell>
        </row>
        <row r="2337">
          <cell r="A2337" t="str">
            <v>SATUAN PEMBAYARAN</v>
          </cell>
          <cell r="D2337" t="str">
            <v>:  M2</v>
          </cell>
          <cell r="H2337" t="str">
            <v xml:space="preserve">         URAIAN ANALISA HARGA SATUAN</v>
          </cell>
          <cell r="L2337" t="str">
            <v>FORMULIR STANDAR UNTUK</v>
          </cell>
        </row>
        <row r="2338">
          <cell r="L2338" t="str">
            <v>PEREKAMAN ANALISA MASING-MASING HARGA SATUAN</v>
          </cell>
        </row>
        <row r="2339">
          <cell r="L2339" t="str">
            <v xml:space="preserve">                                                                                                            </v>
          </cell>
        </row>
        <row r="2340">
          <cell r="A2340" t="str">
            <v>No.</v>
          </cell>
          <cell r="C2340" t="str">
            <v>U R A I A N</v>
          </cell>
          <cell r="G2340" t="str">
            <v>KODE</v>
          </cell>
          <cell r="H2340" t="str">
            <v>KOEF.</v>
          </cell>
          <cell r="I2340" t="str">
            <v>SATUAN</v>
          </cell>
          <cell r="J2340" t="str">
            <v>KETERANGAN</v>
          </cell>
        </row>
        <row r="2342">
          <cell r="L2342" t="str">
            <v>PROYEK</v>
          </cell>
          <cell r="O2342" t="str">
            <v>:</v>
          </cell>
        </row>
        <row r="2343">
          <cell r="A2343" t="str">
            <v>I.</v>
          </cell>
          <cell r="C2343" t="str">
            <v>ASUMSI</v>
          </cell>
          <cell r="L2343" t="str">
            <v>No. PAKET KONTRAK</v>
          </cell>
          <cell r="O2343" t="str">
            <v>:</v>
          </cell>
        </row>
        <row r="2344">
          <cell r="A2344">
            <v>1</v>
          </cell>
          <cell r="C2344" t="str">
            <v>Pekerjaan dilakukan secara mekananik</v>
          </cell>
          <cell r="L2344" t="str">
            <v>NAMA PAKET</v>
          </cell>
          <cell r="O2344" t="str">
            <v>:</v>
          </cell>
        </row>
        <row r="2345">
          <cell r="A2345">
            <v>2</v>
          </cell>
          <cell r="C2345" t="str">
            <v>Lokasi pekerjaan : sepanjang jalan</v>
          </cell>
          <cell r="L2345" t="str">
            <v>PROP / KAB / KODYA</v>
          </cell>
          <cell r="O2345" t="str">
            <v>:</v>
          </cell>
        </row>
        <row r="2346">
          <cell r="A2346">
            <v>3</v>
          </cell>
          <cell r="C2346" t="str">
            <v>Kondisi Jalan   :  sedang / baik</v>
          </cell>
          <cell r="L2346" t="str">
            <v>ITEM PEMBAYARAN NO.</v>
          </cell>
          <cell r="O2346" t="str">
            <v xml:space="preserve">:  3.4 </v>
          </cell>
          <cell r="R2346" t="str">
            <v>PERKIRAAN VOL. PEK.</v>
          </cell>
          <cell r="T2346" t="str">
            <v>:</v>
          </cell>
          <cell r="U2346">
            <v>0</v>
          </cell>
        </row>
        <row r="2347">
          <cell r="A2347">
            <v>4</v>
          </cell>
          <cell r="C2347" t="str">
            <v>Jam kerja efektif per-hari</v>
          </cell>
          <cell r="G2347" t="str">
            <v>Tk</v>
          </cell>
          <cell r="H2347">
            <v>7</v>
          </cell>
          <cell r="I2347" t="str">
            <v>Jam</v>
          </cell>
          <cell r="L2347" t="str">
            <v>JENIS PEKERJAAN</v>
          </cell>
          <cell r="O2347" t="str">
            <v>:  Pengupasan Permukaan Aspal Lama dan Pencampuran Kembali</v>
          </cell>
          <cell r="R2347" t="str">
            <v>TOTAL HARGA (Rp.)</v>
          </cell>
          <cell r="T2347" t="str">
            <v>:</v>
          </cell>
          <cell r="U2347">
            <v>0</v>
          </cell>
        </row>
        <row r="2348">
          <cell r="A2348">
            <v>5</v>
          </cell>
          <cell r="C2348" t="str">
            <v>Faktor pengembangan bahan</v>
          </cell>
          <cell r="G2348" t="str">
            <v>Fk</v>
          </cell>
          <cell r="H2348">
            <v>1.24</v>
          </cell>
          <cell r="I2348" t="str">
            <v>-</v>
          </cell>
          <cell r="L2348" t="str">
            <v>SATUAN PEMBAYARAN</v>
          </cell>
          <cell r="O2348" t="str">
            <v>:  M2</v>
          </cell>
          <cell r="R2348" t="str">
            <v>% THD. BIAYA PROYEK</v>
          </cell>
          <cell r="T2348" t="str">
            <v>:</v>
          </cell>
          <cell r="U2348" t="e">
            <v>#DIV/0!</v>
          </cell>
        </row>
        <row r="2349">
          <cell r="A2349">
            <v>6</v>
          </cell>
          <cell r="C2349" t="str">
            <v>Tebal penggaruan 15 cm</v>
          </cell>
        </row>
        <row r="2351">
          <cell r="A2351" t="str">
            <v>II.</v>
          </cell>
          <cell r="C2351" t="str">
            <v>URUTAN KERJA</v>
          </cell>
          <cell r="Q2351" t="str">
            <v>PERKIRAAN</v>
          </cell>
          <cell r="R2351" t="str">
            <v>HARGA</v>
          </cell>
          <cell r="S2351" t="str">
            <v>JUMLAH</v>
          </cell>
        </row>
        <row r="2352">
          <cell r="A2352">
            <v>1</v>
          </cell>
          <cell r="C2352" t="str">
            <v>Penggaruan perkerasan dengan alat cold recycler</v>
          </cell>
          <cell r="L2352" t="str">
            <v>NO.</v>
          </cell>
          <cell r="N2352" t="str">
            <v>KOMPONEN</v>
          </cell>
          <cell r="P2352" t="str">
            <v>SATUAN</v>
          </cell>
          <cell r="Q2352" t="str">
            <v>KUANTITAS</v>
          </cell>
          <cell r="R2352" t="str">
            <v>SATUAN</v>
          </cell>
          <cell r="S2352" t="str">
            <v>HARGA</v>
          </cell>
        </row>
        <row r="2353">
          <cell r="A2353">
            <v>2</v>
          </cell>
          <cell r="C2353" t="str">
            <v xml:space="preserve">Pencampuran kembali dengan bahan pengikat di dalam </v>
          </cell>
          <cell r="R2353" t="str">
            <v>(Rp.)</v>
          </cell>
          <cell r="S2353" t="str">
            <v>(Rp.)</v>
          </cell>
        </row>
        <row r="2354">
          <cell r="C2354" t="str">
            <v>cold recycler</v>
          </cell>
        </row>
        <row r="2355">
          <cell r="A2355">
            <v>3</v>
          </cell>
          <cell r="C2355" t="str">
            <v>Penghamparan langsung dari alat cold recycler</v>
          </cell>
        </row>
        <row r="2356">
          <cell r="A2356">
            <v>4</v>
          </cell>
          <cell r="C2356" t="str">
            <v>Pemadatan dengan alat pemadat tandem roller</v>
          </cell>
          <cell r="G2356" t="str">
            <v xml:space="preserve"> </v>
          </cell>
          <cell r="H2356" t="str">
            <v xml:space="preserve"> </v>
          </cell>
          <cell r="I2356" t="str">
            <v xml:space="preserve"> </v>
          </cell>
          <cell r="L2356" t="str">
            <v>A.</v>
          </cell>
          <cell r="N2356" t="str">
            <v>TENAGA</v>
          </cell>
        </row>
        <row r="2358">
          <cell r="L2358" t="str">
            <v>1.</v>
          </cell>
          <cell r="N2358" t="str">
            <v>Pekerja</v>
          </cell>
          <cell r="O2358" t="str">
            <v>(L01)</v>
          </cell>
          <cell r="P2358" t="str">
            <v>Jam</v>
          </cell>
          <cell r="Q2358">
            <v>2</v>
          </cell>
          <cell r="R2358">
            <v>2857.14</v>
          </cell>
          <cell r="U2358">
            <v>5714.28</v>
          </cell>
        </row>
        <row r="2359">
          <cell r="L2359" t="str">
            <v>2.</v>
          </cell>
          <cell r="N2359" t="str">
            <v>Mandor</v>
          </cell>
          <cell r="O2359" t="str">
            <v>(L03)</v>
          </cell>
          <cell r="P2359" t="str">
            <v>Jam</v>
          </cell>
          <cell r="Q2359">
            <v>0.5</v>
          </cell>
          <cell r="R2359">
            <v>3214.29</v>
          </cell>
          <cell r="U2359">
            <v>1607.145</v>
          </cell>
        </row>
        <row r="2360">
          <cell r="A2360" t="str">
            <v>III.</v>
          </cell>
          <cell r="C2360" t="str">
            <v>PEMAKAIAN BAHAN, ALAT DAN TENAGA</v>
          </cell>
        </row>
        <row r="2362">
          <cell r="A2362" t="str">
            <v xml:space="preserve">   1.</v>
          </cell>
          <cell r="C2362" t="str">
            <v>BAHAN</v>
          </cell>
          <cell r="Q2362" t="str">
            <v xml:space="preserve">JUMLAH HARGA TENAGA   </v>
          </cell>
          <cell r="U2362">
            <v>7321.4249999999993</v>
          </cell>
        </row>
        <row r="2363">
          <cell r="C2363" t="str">
            <v xml:space="preserve">Bahan pengikat (semen, aspal dan air) </v>
          </cell>
        </row>
        <row r="2364">
          <cell r="C2364" t="str">
            <v>- semen</v>
          </cell>
          <cell r="D2364">
            <v>0.06</v>
          </cell>
          <cell r="L2364" t="str">
            <v>B.</v>
          </cell>
          <cell r="N2364" t="str">
            <v>BAHAN</v>
          </cell>
        </row>
        <row r="2365">
          <cell r="C2365" t="str">
            <v>- aspal</v>
          </cell>
          <cell r="D2365">
            <v>0.03</v>
          </cell>
        </row>
        <row r="2366">
          <cell r="C2366" t="str">
            <v>- air</v>
          </cell>
        </row>
        <row r="2368">
          <cell r="A2368" t="str">
            <v xml:space="preserve">   2.</v>
          </cell>
          <cell r="C2368" t="str">
            <v>ALAT</v>
          </cell>
        </row>
        <row r="2369">
          <cell r="A2369" t="str">
            <v xml:space="preserve">   2.a.</v>
          </cell>
          <cell r="C2369" t="str">
            <v>COLD RECYCLER</v>
          </cell>
          <cell r="J2369" t="str">
            <v xml:space="preserve"> (E05/26/10/15)</v>
          </cell>
        </row>
        <row r="2370">
          <cell r="C2370" t="str">
            <v>Produksi per jam</v>
          </cell>
          <cell r="G2370" t="str">
            <v>Q1</v>
          </cell>
          <cell r="H2370">
            <v>2</v>
          </cell>
          <cell r="I2370" t="str">
            <v>M3 / Jam</v>
          </cell>
        </row>
        <row r="2372">
          <cell r="C2372" t="str">
            <v>Koefisien Alat / m3</v>
          </cell>
          <cell r="D2372" t="str">
            <v xml:space="preserve"> =  1  :  Q1</v>
          </cell>
          <cell r="G2372" t="str">
            <v>(E05/26)</v>
          </cell>
          <cell r="H2372">
            <v>0.5</v>
          </cell>
          <cell r="I2372" t="str">
            <v>Jam</v>
          </cell>
        </row>
        <row r="2375">
          <cell r="A2375" t="str">
            <v xml:space="preserve">   2.b.</v>
          </cell>
          <cell r="C2375" t="str">
            <v>WATER TANKER</v>
          </cell>
          <cell r="G2375" t="str">
            <v>(E08)</v>
          </cell>
        </row>
        <row r="2378">
          <cell r="A2378" t="str">
            <v xml:space="preserve">   2.c.</v>
          </cell>
          <cell r="C2378" t="str">
            <v>ASPHALT TANKER</v>
          </cell>
        </row>
        <row r="2381">
          <cell r="A2381" t="str">
            <v xml:space="preserve">   2.d.</v>
          </cell>
          <cell r="C2381" t="str">
            <v>CEMENT TANKER</v>
          </cell>
        </row>
        <row r="2397">
          <cell r="J2397" t="str">
            <v>Berlanjut ke halaman berikut</v>
          </cell>
        </row>
        <row r="2398">
          <cell r="A2398" t="str">
            <v>ITEM PEMBAYARAN NO.</v>
          </cell>
          <cell r="D2398" t="str">
            <v xml:space="preserve">:  3.4 </v>
          </cell>
          <cell r="J2398" t="str">
            <v>Analisa EI-312</v>
          </cell>
        </row>
        <row r="2399">
          <cell r="A2399" t="str">
            <v>JENIS PEKERJAAN</v>
          </cell>
          <cell r="D2399" t="str">
            <v>:  Pengupasan Permukaan Aspal Lama dan Pencampuran Kembali</v>
          </cell>
        </row>
        <row r="2400">
          <cell r="A2400" t="str">
            <v>SATUAN PEMBAYARAN</v>
          </cell>
          <cell r="D2400" t="str">
            <v>:  M2</v>
          </cell>
          <cell r="H2400" t="str">
            <v xml:space="preserve">         URAIAN ANALISA HARGA SATUAN</v>
          </cell>
        </row>
        <row r="2401">
          <cell r="J2401" t="str">
            <v>Lanjutan</v>
          </cell>
        </row>
        <row r="2403">
          <cell r="A2403" t="str">
            <v>No.</v>
          </cell>
          <cell r="C2403" t="str">
            <v>U R A I A N</v>
          </cell>
          <cell r="G2403" t="str">
            <v>KODE</v>
          </cell>
          <cell r="H2403" t="str">
            <v>KOEF.</v>
          </cell>
          <cell r="I2403" t="str">
            <v>SATUAN</v>
          </cell>
          <cell r="J2403" t="str">
            <v>KETERANGAN</v>
          </cell>
        </row>
        <row r="2406">
          <cell r="A2406" t="str">
            <v xml:space="preserve">   3.</v>
          </cell>
          <cell r="C2406" t="str">
            <v>TENAGA</v>
          </cell>
        </row>
        <row r="2407">
          <cell r="C2407" t="str">
            <v>Produksi menentukan :COLD RECYCLER</v>
          </cell>
          <cell r="G2407" t="str">
            <v>Q1</v>
          </cell>
          <cell r="H2407">
            <v>2</v>
          </cell>
          <cell r="I2407" t="str">
            <v>M2/Jam</v>
          </cell>
        </row>
        <row r="2408">
          <cell r="C2408" t="str">
            <v>Produksi Galian / hari  =  Tk x Q1</v>
          </cell>
          <cell r="G2408" t="str">
            <v>Qt</v>
          </cell>
          <cell r="H2408">
            <v>14</v>
          </cell>
          <cell r="I2408" t="str">
            <v>M3</v>
          </cell>
        </row>
        <row r="2409">
          <cell r="C2409" t="str">
            <v>Kebutuhan tenaga :</v>
          </cell>
        </row>
        <row r="2410">
          <cell r="D2410" t="str">
            <v>- Pekerja</v>
          </cell>
          <cell r="G2410" t="str">
            <v>P</v>
          </cell>
          <cell r="H2410">
            <v>4</v>
          </cell>
          <cell r="I2410" t="str">
            <v>orang</v>
          </cell>
        </row>
        <row r="2411">
          <cell r="D2411" t="str">
            <v>- Mandor</v>
          </cell>
          <cell r="G2411" t="str">
            <v>M</v>
          </cell>
          <cell r="H2411">
            <v>1</v>
          </cell>
          <cell r="I2411" t="str">
            <v>orang</v>
          </cell>
        </row>
        <row r="2413">
          <cell r="C2413" t="str">
            <v>Koefisien tenaga / M3   :</v>
          </cell>
        </row>
        <row r="2414">
          <cell r="D2414" t="str">
            <v>- Pekerja</v>
          </cell>
          <cell r="E2414" t="str">
            <v>= (Tk x P) : Qt</v>
          </cell>
          <cell r="G2414" t="str">
            <v>(L01)</v>
          </cell>
          <cell r="H2414">
            <v>2</v>
          </cell>
          <cell r="I2414" t="str">
            <v>Jam</v>
          </cell>
        </row>
        <row r="2415">
          <cell r="D2415" t="str">
            <v>- Mandor</v>
          </cell>
          <cell r="E2415" t="str">
            <v>= (Tk x M) : Qt</v>
          </cell>
          <cell r="G2415" t="str">
            <v>(L03)</v>
          </cell>
          <cell r="H2415">
            <v>0.5</v>
          </cell>
          <cell r="I2415" t="str">
            <v>Jam</v>
          </cell>
        </row>
        <row r="2417">
          <cell r="A2417" t="str">
            <v>4.</v>
          </cell>
          <cell r="C2417" t="str">
            <v>HARGA DASAR SATUAN UPAH, BAHAN DAN ALAT</v>
          </cell>
        </row>
        <row r="2418">
          <cell r="C2418" t="str">
            <v>Lihat lampiran.</v>
          </cell>
        </row>
        <row r="2420">
          <cell r="A2420" t="str">
            <v>5.</v>
          </cell>
          <cell r="C2420" t="str">
            <v>ANALISA HARGA SATUAN PEKERJAAN</v>
          </cell>
        </row>
        <row r="2421">
          <cell r="C2421" t="str">
            <v>Lihat perhitungan dalam FORMULIR STANDAR UNTUK</v>
          </cell>
        </row>
        <row r="2422">
          <cell r="C2422" t="str">
            <v>PEREKEMAN ANALISA MASING-MASING HARGA</v>
          </cell>
        </row>
        <row r="2423">
          <cell r="C2423" t="str">
            <v>SATUAN.</v>
          </cell>
        </row>
        <row r="2424">
          <cell r="C2424" t="str">
            <v>Didapat Harga Satuan Pekerjaan :</v>
          </cell>
        </row>
        <row r="2426">
          <cell r="C2426" t="str">
            <v xml:space="preserve">Rp.  </v>
          </cell>
          <cell r="D2426">
            <v>8053.5674999999992</v>
          </cell>
          <cell r="E2426" t="str">
            <v xml:space="preserve"> / M3</v>
          </cell>
        </row>
        <row r="2429">
          <cell r="A2429" t="str">
            <v>6.</v>
          </cell>
          <cell r="C2429" t="str">
            <v>WAKTU PELAKSANAAN YANG DIPERLUKAN</v>
          </cell>
        </row>
        <row r="2430">
          <cell r="C2430" t="str">
            <v>Masa Pelaksanaan :</v>
          </cell>
          <cell r="D2430" t="str">
            <v>. . . . . . . . . . . .</v>
          </cell>
          <cell r="E2430" t="str">
            <v>bulan</v>
          </cell>
        </row>
        <row r="2432">
          <cell r="A2432" t="str">
            <v>7.</v>
          </cell>
          <cell r="C2432" t="str">
            <v>VOLUME PEKERJAAN YANG DIPERLUKAN</v>
          </cell>
        </row>
        <row r="2433">
          <cell r="C2433" t="str">
            <v>Volume pekerjaan  :</v>
          </cell>
          <cell r="D2433">
            <v>0</v>
          </cell>
          <cell r="E2433" t="str">
            <v>M3</v>
          </cell>
        </row>
        <row r="2452">
          <cell r="N2452" t="str">
            <v>yang dibayar dari kontrak) dan biaya-biaya lainnya.</v>
          </cell>
        </row>
        <row r="2453">
          <cell r="A2453" t="str">
            <v>ITEM PEMBAYARAN NO.</v>
          </cell>
          <cell r="D2453" t="str">
            <v>:  3.2 (4)</v>
          </cell>
          <cell r="J2453">
            <v>0</v>
          </cell>
          <cell r="T2453" t="str">
            <v>Analisa EI-322</v>
          </cell>
        </row>
        <row r="2454">
          <cell r="A2454" t="str">
            <v>JENIS PEKERJAAN</v>
          </cell>
          <cell r="D2454" t="str">
            <v xml:space="preserve">:  Timbunan Batu dengan Manual </v>
          </cell>
        </row>
        <row r="2455">
          <cell r="A2455" t="str">
            <v>SATUAN PEMBAYARAN</v>
          </cell>
          <cell r="D2455" t="str">
            <v>:  M3</v>
          </cell>
          <cell r="E2455" t="str">
            <v xml:space="preserve"> </v>
          </cell>
          <cell r="H2455" t="str">
            <v xml:space="preserve">         URAIAN ANALISA HARGA SATUAN</v>
          </cell>
          <cell r="L2455" t="str">
            <v>FORMULIR STANDAR UNTUK</v>
          </cell>
        </row>
        <row r="2456">
          <cell r="L2456" t="str">
            <v>PEREKAMAN ANALISA MASING-MASING HARGA SATUAN</v>
          </cell>
        </row>
        <row r="2457">
          <cell r="L2457" t="str">
            <v xml:space="preserve">                                                                                                            </v>
          </cell>
        </row>
        <row r="2458">
          <cell r="A2458" t="str">
            <v>No.</v>
          </cell>
          <cell r="C2458" t="str">
            <v>U R A I A N</v>
          </cell>
          <cell r="G2458" t="str">
            <v>KODE</v>
          </cell>
          <cell r="H2458" t="str">
            <v>KOEF.</v>
          </cell>
          <cell r="I2458" t="str">
            <v>SATUAN</v>
          </cell>
          <cell r="J2458" t="str">
            <v>KETERANGAN</v>
          </cell>
        </row>
        <row r="2460">
          <cell r="L2460" t="str">
            <v>PROYEK</v>
          </cell>
          <cell r="O2460" t="str">
            <v>:</v>
          </cell>
        </row>
        <row r="2461">
          <cell r="A2461" t="str">
            <v>I.</v>
          </cell>
          <cell r="C2461" t="str">
            <v>ASUMSI</v>
          </cell>
          <cell r="L2461" t="str">
            <v>No. PAKET KONTRAK</v>
          </cell>
          <cell r="O2461" t="str">
            <v>:</v>
          </cell>
        </row>
        <row r="2462">
          <cell r="A2462">
            <v>1</v>
          </cell>
          <cell r="C2462" t="str">
            <v>Pekerjaan dilakukan secara manual</v>
          </cell>
          <cell r="L2462" t="str">
            <v>NAMA PAKET</v>
          </cell>
          <cell r="O2462" t="str">
            <v>:</v>
          </cell>
        </row>
        <row r="2463">
          <cell r="A2463">
            <v>2</v>
          </cell>
          <cell r="C2463" t="str">
            <v>Lokasi pekerjaan : sepanjang jalan</v>
          </cell>
          <cell r="L2463" t="str">
            <v>PROP / KAB / KODYA</v>
          </cell>
          <cell r="O2463" t="str">
            <v>:</v>
          </cell>
        </row>
        <row r="2464">
          <cell r="A2464">
            <v>3</v>
          </cell>
          <cell r="C2464" t="str">
            <v>Kondisi Jalan   :  sedang / baik</v>
          </cell>
          <cell r="L2464" t="str">
            <v>ITEM PEMBAYARAN NO.</v>
          </cell>
          <cell r="O2464" t="str">
            <v>:  3.2 (4)</v>
          </cell>
          <cell r="R2464" t="str">
            <v>PERKIRAAN VOL. PEK.</v>
          </cell>
          <cell r="T2464" t="str">
            <v>:</v>
          </cell>
          <cell r="U2464">
            <v>1</v>
          </cell>
        </row>
        <row r="2465">
          <cell r="A2465">
            <v>4</v>
          </cell>
          <cell r="C2465" t="str">
            <v>Jam kerja efektif per-hari</v>
          </cell>
          <cell r="G2465" t="str">
            <v>Tk</v>
          </cell>
          <cell r="H2465">
            <v>7</v>
          </cell>
          <cell r="I2465" t="str">
            <v>Jam</v>
          </cell>
          <cell r="L2465" t="str">
            <v>JENIS PEKERJAAN</v>
          </cell>
          <cell r="O2465" t="str">
            <v xml:space="preserve">:  Timbunan Batu dengan Manual </v>
          </cell>
          <cell r="R2465" t="str">
            <v>TOTAL HARGA (Rp.)</v>
          </cell>
          <cell r="T2465" t="str">
            <v>:</v>
          </cell>
          <cell r="U2465">
            <v>263185.3</v>
          </cell>
        </row>
        <row r="2466">
          <cell r="A2466">
            <v>5</v>
          </cell>
          <cell r="C2466" t="str">
            <v>Faktor pengembangan bahan</v>
          </cell>
          <cell r="G2466" t="str">
            <v>Fk</v>
          </cell>
          <cell r="H2466">
            <v>1.24</v>
          </cell>
          <cell r="I2466" t="str">
            <v>-</v>
          </cell>
          <cell r="L2466" t="str">
            <v>SATUAN PEMBAYARAN</v>
          </cell>
          <cell r="O2466" t="str">
            <v>:  M3</v>
          </cell>
          <cell r="P2466" t="str">
            <v xml:space="preserve"> </v>
          </cell>
          <cell r="R2466" t="str">
            <v>% THD. BIAYA PROYEK</v>
          </cell>
          <cell r="T2466" t="str">
            <v>:</v>
          </cell>
          <cell r="U2466" t="e">
            <v>#DIV/0!</v>
          </cell>
        </row>
        <row r="2467">
          <cell r="A2467">
            <v>6</v>
          </cell>
          <cell r="C2467" t="str">
            <v>Tebal hamparan padat</v>
          </cell>
          <cell r="G2467" t="str">
            <v>t</v>
          </cell>
          <cell r="H2467">
            <v>0.45</v>
          </cell>
          <cell r="I2467" t="str">
            <v>M</v>
          </cell>
        </row>
        <row r="2469">
          <cell r="A2469" t="str">
            <v>II.</v>
          </cell>
          <cell r="C2469" t="str">
            <v>URUTAN KERJA</v>
          </cell>
          <cell r="Q2469" t="str">
            <v>PERKIRAAN</v>
          </cell>
          <cell r="R2469" t="str">
            <v>HARGA</v>
          </cell>
          <cell r="S2469" t="str">
            <v>JUMLAH</v>
          </cell>
        </row>
        <row r="2470">
          <cell r="A2470">
            <v>1</v>
          </cell>
          <cell r="C2470" t="str">
            <v>Whell Loader memuat batu ke dalam Dump Truck</v>
          </cell>
          <cell r="L2470" t="str">
            <v>NO.</v>
          </cell>
          <cell r="N2470" t="str">
            <v>KOMPONEN</v>
          </cell>
          <cell r="P2470" t="str">
            <v>SATUAN</v>
          </cell>
          <cell r="Q2470" t="str">
            <v>KUANTITAS</v>
          </cell>
          <cell r="R2470" t="str">
            <v>SATUAN</v>
          </cell>
          <cell r="S2470" t="str">
            <v>HARGA</v>
          </cell>
        </row>
        <row r="2471">
          <cell r="A2471">
            <v>2</v>
          </cell>
          <cell r="C2471" t="str">
            <v>Dump Truck mengangkut ke lapangan dengan jarak</v>
          </cell>
          <cell r="R2471" t="str">
            <v>(Rp.)</v>
          </cell>
          <cell r="S2471" t="str">
            <v>(Rp.)</v>
          </cell>
        </row>
        <row r="2472">
          <cell r="C2472" t="str">
            <v>quari ke lapangan</v>
          </cell>
          <cell r="G2472" t="str">
            <v>L</v>
          </cell>
          <cell r="H2472">
            <v>80.61</v>
          </cell>
          <cell r="I2472" t="str">
            <v>Km</v>
          </cell>
        </row>
        <row r="2473">
          <cell r="A2473">
            <v>3</v>
          </cell>
          <cell r="C2473" t="str">
            <v>Material Timbunan Batu dihampar secara Manual</v>
          </cell>
        </row>
        <row r="2474">
          <cell r="A2474">
            <v>4</v>
          </cell>
          <cell r="C2474" t="str">
            <v>Hamparan batu dipadatkan menggunakan Vibratory</v>
          </cell>
        </row>
        <row r="2475">
          <cell r="C2475" t="str">
            <v>Roller</v>
          </cell>
        </row>
        <row r="2476">
          <cell r="A2476">
            <v>5</v>
          </cell>
          <cell r="C2476" t="str">
            <v>Agregat pengunci dihampar dari Dump Truck, diratakan</v>
          </cell>
        </row>
        <row r="2477">
          <cell r="C2477" t="str">
            <v>menggunakan Bulldozer</v>
          </cell>
        </row>
        <row r="2478">
          <cell r="A2478">
            <v>6</v>
          </cell>
          <cell r="C2478" t="str">
            <v>Hamparan material dipadatkan menggunakan Vibratory</v>
          </cell>
          <cell r="L2478" t="str">
            <v>A.</v>
          </cell>
          <cell r="N2478" t="str">
            <v>TENAGA</v>
          </cell>
        </row>
        <row r="2479">
          <cell r="C2479" t="str">
            <v>Roller</v>
          </cell>
        </row>
        <row r="2480">
          <cell r="C2480" t="str">
            <v xml:space="preserve"> </v>
          </cell>
          <cell r="L2480" t="str">
            <v>1.</v>
          </cell>
          <cell r="N2480" t="str">
            <v>Pekerja</v>
          </cell>
          <cell r="O2480" t="str">
            <v>(L01)</v>
          </cell>
          <cell r="P2480" t="str">
            <v>Jam</v>
          </cell>
          <cell r="Q2480">
            <v>0.14755317566562548</v>
          </cell>
          <cell r="R2480">
            <v>2857.14</v>
          </cell>
          <cell r="U2480">
            <v>421.58008032128515</v>
          </cell>
        </row>
        <row r="2481">
          <cell r="A2481">
            <v>7</v>
          </cell>
          <cell r="C2481" t="str">
            <v>Selama pemadatan sekelompok pekerja  akan</v>
          </cell>
          <cell r="L2481" t="str">
            <v>2.</v>
          </cell>
          <cell r="N2481" t="str">
            <v>Mandor</v>
          </cell>
          <cell r="O2481" t="str">
            <v>(L02)</v>
          </cell>
          <cell r="P2481" t="str">
            <v>Jam</v>
          </cell>
          <cell r="Q2481">
            <v>1.8444146958203185E-2</v>
          </cell>
          <cell r="R2481">
            <v>3214.29</v>
          </cell>
          <cell r="U2481">
            <v>59.284837126282916</v>
          </cell>
        </row>
        <row r="2482">
          <cell r="C2482" t="str">
            <v>merapikan tepi hamparan dan level permukaan</v>
          </cell>
        </row>
        <row r="2483">
          <cell r="C2483" t="str">
            <v>dengan menggunakan alat bantu</v>
          </cell>
        </row>
        <row r="2484">
          <cell r="Q2484" t="str">
            <v xml:space="preserve">JUMLAH HARGA TENAGA   </v>
          </cell>
          <cell r="U2484">
            <v>480.86491744756808</v>
          </cell>
        </row>
        <row r="2485">
          <cell r="A2485" t="str">
            <v>III.</v>
          </cell>
          <cell r="C2485" t="str">
            <v>PEMAKAIAN BAHAN, ALAT DAN TENAGA</v>
          </cell>
        </row>
        <row r="2486">
          <cell r="A2486" t="str">
            <v xml:space="preserve">   1.</v>
          </cell>
          <cell r="C2486" t="str">
            <v>BAHAN</v>
          </cell>
          <cell r="L2486" t="str">
            <v>B.</v>
          </cell>
          <cell r="N2486" t="str">
            <v>BAHAN</v>
          </cell>
        </row>
        <row r="2487">
          <cell r="A2487" t="str">
            <v>1.a.</v>
          </cell>
          <cell r="C2487" t="str">
            <v>Bahan timbunan</v>
          </cell>
          <cell r="D2487" t="str">
            <v xml:space="preserve"> =  1 x  Fk</v>
          </cell>
          <cell r="G2487" t="str">
            <v>(M08)</v>
          </cell>
          <cell r="H2487">
            <v>1.24</v>
          </cell>
          <cell r="I2487" t="str">
            <v>M3</v>
          </cell>
          <cell r="J2487" t="str">
            <v xml:space="preserve"> Borrow Pit</v>
          </cell>
        </row>
        <row r="2489">
          <cell r="A2489" t="str">
            <v xml:space="preserve">   2.</v>
          </cell>
          <cell r="C2489" t="str">
            <v>ALAT</v>
          </cell>
        </row>
        <row r="2490">
          <cell r="A2490" t="str">
            <v>2.a.</v>
          </cell>
          <cell r="C2490" t="str">
            <v>WHELL  LOADER</v>
          </cell>
          <cell r="G2490" t="str">
            <v>(E15)</v>
          </cell>
        </row>
        <row r="2491">
          <cell r="C2491" t="str">
            <v>Kapasitas  Bucket</v>
          </cell>
          <cell r="G2491" t="str">
            <v>V</v>
          </cell>
          <cell r="H2491">
            <v>1.5</v>
          </cell>
          <cell r="I2491" t="str">
            <v>M3</v>
          </cell>
        </row>
        <row r="2492">
          <cell r="C2492" t="str">
            <v>Faktor Bucket</v>
          </cell>
          <cell r="G2492" t="str">
            <v>Fb</v>
          </cell>
          <cell r="H2492">
            <v>0.9</v>
          </cell>
          <cell r="I2492" t="str">
            <v>-</v>
          </cell>
        </row>
        <row r="2493">
          <cell r="C2493" t="str">
            <v>Faktor Efisiensi Alat</v>
          </cell>
          <cell r="G2493" t="str">
            <v>Fa</v>
          </cell>
          <cell r="H2493">
            <v>0.83</v>
          </cell>
          <cell r="I2493" t="str">
            <v>-</v>
          </cell>
        </row>
        <row r="2494">
          <cell r="C2494" t="str">
            <v>Waktu sklus</v>
          </cell>
          <cell r="G2494" t="str">
            <v>Ts1</v>
          </cell>
          <cell r="I2494" t="str">
            <v>menit</v>
          </cell>
        </row>
        <row r="2495">
          <cell r="C2495" t="str">
            <v>- Muat</v>
          </cell>
          <cell r="G2495" t="str">
            <v>T1</v>
          </cell>
          <cell r="H2495">
            <v>0.5</v>
          </cell>
          <cell r="I2495" t="str">
            <v>menit</v>
          </cell>
        </row>
        <row r="2496">
          <cell r="C2496" t="str">
            <v>- Lain-lain</v>
          </cell>
          <cell r="G2496" t="str">
            <v>T2</v>
          </cell>
          <cell r="H2496">
            <v>0.5</v>
          </cell>
          <cell r="I2496" t="str">
            <v>menit</v>
          </cell>
        </row>
        <row r="2497">
          <cell r="G2497" t="str">
            <v>Ts1</v>
          </cell>
          <cell r="H2497">
            <v>1</v>
          </cell>
          <cell r="I2497" t="str">
            <v>menit</v>
          </cell>
        </row>
        <row r="2499">
          <cell r="C2499" t="str">
            <v>Kapasitas Produksi / Jam =</v>
          </cell>
          <cell r="E2499" t="str">
            <v>V  x  Fb x Fa x 60</v>
          </cell>
          <cell r="G2499" t="str">
            <v>Q1</v>
          </cell>
          <cell r="H2499">
            <v>54.217741935483872</v>
          </cell>
          <cell r="I2499" t="str">
            <v>M3</v>
          </cell>
        </row>
        <row r="2500">
          <cell r="E2500" t="str">
            <v xml:space="preserve">      Fk x Ts1</v>
          </cell>
        </row>
        <row r="2502">
          <cell r="C2502" t="str">
            <v>Koefisienalat / M3</v>
          </cell>
          <cell r="D2502" t="str">
            <v xml:space="preserve"> =   1 : Q1</v>
          </cell>
          <cell r="G2502" t="str">
            <v>(E15)</v>
          </cell>
          <cell r="H2502">
            <v>1.8444146958203182E-2</v>
          </cell>
          <cell r="I2502" t="str">
            <v>Jam</v>
          </cell>
        </row>
        <row r="2504">
          <cell r="A2504" t="str">
            <v xml:space="preserve">   2.b.</v>
          </cell>
          <cell r="C2504" t="str">
            <v>DUMP TRUCK</v>
          </cell>
          <cell r="G2504" t="str">
            <v>(E08)</v>
          </cell>
        </row>
        <row r="2505">
          <cell r="C2505" t="str">
            <v>Kapasitas bak</v>
          </cell>
          <cell r="G2505" t="str">
            <v>V</v>
          </cell>
          <cell r="H2505">
            <v>6.666666666666667</v>
          </cell>
          <cell r="I2505" t="str">
            <v>M3</v>
          </cell>
        </row>
        <row r="2506">
          <cell r="C2506" t="str">
            <v>Faktor  efisiensi alat</v>
          </cell>
          <cell r="G2506" t="str">
            <v>Fa</v>
          </cell>
          <cell r="H2506">
            <v>0.83</v>
          </cell>
          <cell r="I2506" t="str">
            <v>-</v>
          </cell>
        </row>
        <row r="2507">
          <cell r="C2507" t="str">
            <v>Kecepatan rata-rata bermuatan</v>
          </cell>
          <cell r="G2507" t="str">
            <v>v1</v>
          </cell>
          <cell r="H2507">
            <v>40</v>
          </cell>
          <cell r="I2507" t="str">
            <v>KM/Jam</v>
          </cell>
        </row>
        <row r="2508">
          <cell r="C2508" t="str">
            <v>Kecepatan rata-rata kosong</v>
          </cell>
          <cell r="G2508" t="str">
            <v>v2</v>
          </cell>
          <cell r="H2508">
            <v>60</v>
          </cell>
          <cell r="I2508" t="str">
            <v>KM/Jam</v>
          </cell>
        </row>
        <row r="2509">
          <cell r="C2509" t="str">
            <v>Waktusiklus :</v>
          </cell>
          <cell r="G2509" t="str">
            <v>Ts2</v>
          </cell>
        </row>
        <row r="2510">
          <cell r="C2510" t="str">
            <v>-  Waktu tempuh isi   = (L : v1) x 60</v>
          </cell>
          <cell r="G2510" t="str">
            <v>T1</v>
          </cell>
          <cell r="H2510">
            <v>120.91499999999999</v>
          </cell>
          <cell r="I2510" t="str">
            <v>menit</v>
          </cell>
        </row>
        <row r="2511">
          <cell r="C2511" t="str">
            <v>-  Waktu tempuh kosong   = (L : v2) x 60</v>
          </cell>
          <cell r="G2511" t="str">
            <v>T2</v>
          </cell>
          <cell r="H2511">
            <v>80.61</v>
          </cell>
          <cell r="I2511" t="str">
            <v>menit</v>
          </cell>
        </row>
        <row r="2512">
          <cell r="C2512" t="str">
            <v>- Lain-lain</v>
          </cell>
          <cell r="G2512" t="str">
            <v>T3</v>
          </cell>
          <cell r="H2512">
            <v>4</v>
          </cell>
          <cell r="I2512" t="str">
            <v>menit</v>
          </cell>
        </row>
        <row r="2513">
          <cell r="G2513" t="str">
            <v>Ts2</v>
          </cell>
          <cell r="H2513">
            <v>205.52499999999998</v>
          </cell>
          <cell r="I2513" t="str">
            <v>menit</v>
          </cell>
        </row>
        <row r="2517">
          <cell r="J2517" t="str">
            <v>Berlanjut ke halaman berikut</v>
          </cell>
        </row>
        <row r="2518">
          <cell r="A2518" t="str">
            <v>ITEM PEMBAYARAN NO.</v>
          </cell>
          <cell r="D2518" t="str">
            <v>:  3.2 (4)</v>
          </cell>
          <cell r="J2518">
            <v>0</v>
          </cell>
        </row>
        <row r="2519">
          <cell r="A2519" t="str">
            <v>JENIS PEKERJAAN</v>
          </cell>
          <cell r="D2519" t="str">
            <v xml:space="preserve">:  Timbunan Batu dengan Manual </v>
          </cell>
        </row>
        <row r="2520">
          <cell r="A2520" t="str">
            <v>SATUAN PEMBAYARAN</v>
          </cell>
          <cell r="D2520" t="str">
            <v>:  M3</v>
          </cell>
          <cell r="E2520" t="str">
            <v xml:space="preserve"> </v>
          </cell>
          <cell r="H2520" t="str">
            <v xml:space="preserve">         URAIAN ANALISA HARGA SATUAN</v>
          </cell>
        </row>
        <row r="2521">
          <cell r="J2521" t="str">
            <v>Lanjutan</v>
          </cell>
        </row>
        <row r="2523">
          <cell r="A2523" t="str">
            <v>No.</v>
          </cell>
          <cell r="C2523" t="str">
            <v>U R A I A N</v>
          </cell>
          <cell r="G2523" t="str">
            <v>KODE</v>
          </cell>
          <cell r="H2523" t="str">
            <v>KOEF.</v>
          </cell>
          <cell r="I2523" t="str">
            <v>SATUAN</v>
          </cell>
          <cell r="J2523" t="str">
            <v>KETERANGAN</v>
          </cell>
        </row>
        <row r="2526">
          <cell r="C2526" t="str">
            <v>Kapasitas Produksi / Jam   =</v>
          </cell>
          <cell r="E2526" t="str">
            <v>V x Fa x 60</v>
          </cell>
          <cell r="G2526" t="str">
            <v>Q2</v>
          </cell>
          <cell r="H2526">
            <v>1.3027219826486851</v>
          </cell>
          <cell r="I2526" t="str">
            <v>M3</v>
          </cell>
        </row>
        <row r="2527">
          <cell r="E2527" t="str">
            <v xml:space="preserve">    Fk x Ts2</v>
          </cell>
        </row>
        <row r="2529">
          <cell r="C2529" t="str">
            <v>Koefisien Alat / M3</v>
          </cell>
          <cell r="D2529" t="str">
            <v xml:space="preserve"> =  1  :  Q2</v>
          </cell>
          <cell r="G2529" t="str">
            <v>(E08)</v>
          </cell>
          <cell r="H2529">
            <v>0.76762349397590346</v>
          </cell>
          <cell r="I2529" t="str">
            <v>Jam</v>
          </cell>
        </row>
        <row r="2531">
          <cell r="A2531" t="str">
            <v>2.c.</v>
          </cell>
          <cell r="C2531" t="str">
            <v>BULLDOZER</v>
          </cell>
          <cell r="G2531" t="str">
            <v>(E13)</v>
          </cell>
        </row>
        <row r="2532">
          <cell r="C2532" t="str">
            <v>Panjang hamparan</v>
          </cell>
          <cell r="G2532" t="str">
            <v>Lh</v>
          </cell>
          <cell r="H2532">
            <v>50</v>
          </cell>
          <cell r="I2532" t="str">
            <v>M</v>
          </cell>
        </row>
        <row r="2533">
          <cell r="C2533" t="str">
            <v>Lebar Efektif kerja Blade</v>
          </cell>
          <cell r="G2533" t="str">
            <v>b</v>
          </cell>
          <cell r="H2533">
            <v>2.4</v>
          </cell>
          <cell r="I2533" t="str">
            <v>M</v>
          </cell>
        </row>
        <row r="2534">
          <cell r="C2534" t="str">
            <v>Faktor Efisiensi Alat</v>
          </cell>
          <cell r="G2534" t="str">
            <v>Fa</v>
          </cell>
          <cell r="H2534">
            <v>0.83</v>
          </cell>
          <cell r="I2534" t="str">
            <v>-</v>
          </cell>
        </row>
        <row r="2535">
          <cell r="C2535" t="str">
            <v>Kecepatan rata-rata alat</v>
          </cell>
          <cell r="G2535" t="str">
            <v>v</v>
          </cell>
          <cell r="H2535">
            <v>5</v>
          </cell>
          <cell r="I2535" t="str">
            <v>Km / Jam</v>
          </cell>
        </row>
        <row r="2536">
          <cell r="C2536" t="str">
            <v>Jumlah lintasan</v>
          </cell>
          <cell r="G2536" t="str">
            <v>n</v>
          </cell>
          <cell r="H2536">
            <v>5</v>
          </cell>
          <cell r="I2536" t="str">
            <v>lintasan</v>
          </cell>
        </row>
        <row r="2537">
          <cell r="C2537" t="str">
            <v>Waktu siklus</v>
          </cell>
          <cell r="G2537" t="str">
            <v>Ts3</v>
          </cell>
        </row>
        <row r="2538">
          <cell r="C2538" t="str">
            <v>- Perataan 1 kali lintasan    = Lh : (v x 1000) x 60</v>
          </cell>
          <cell r="G2538" t="str">
            <v>T1</v>
          </cell>
          <cell r="H2538">
            <v>0.6</v>
          </cell>
          <cell r="I2538" t="str">
            <v>menit</v>
          </cell>
        </row>
        <row r="2539">
          <cell r="C2539" t="str">
            <v>- Lain-lain</v>
          </cell>
          <cell r="G2539" t="str">
            <v>T2</v>
          </cell>
          <cell r="H2539">
            <v>0.5</v>
          </cell>
          <cell r="I2539" t="str">
            <v>menit</v>
          </cell>
        </row>
        <row r="2540">
          <cell r="G2540" t="str">
            <v>Ts3</v>
          </cell>
          <cell r="H2540">
            <v>1.1000000000000001</v>
          </cell>
          <cell r="I2540" t="str">
            <v>menit</v>
          </cell>
        </row>
        <row r="2542">
          <cell r="C2542" t="str">
            <v>Kapasitas Produksi / Jam   =</v>
          </cell>
          <cell r="E2542" t="str">
            <v>Lh x b x t x Fa x 60</v>
          </cell>
          <cell r="G2542" t="str">
            <v>Q3</v>
          </cell>
          <cell r="H2542">
            <v>488.94545454545454</v>
          </cell>
          <cell r="I2542" t="str">
            <v>M3</v>
          </cell>
        </row>
        <row r="2543">
          <cell r="E2543" t="str">
            <v xml:space="preserve">      n x Ts3</v>
          </cell>
        </row>
        <row r="2545">
          <cell r="C2545" t="str">
            <v>Koefisien Alat / M3</v>
          </cell>
          <cell r="D2545" t="str">
            <v xml:space="preserve"> =  1  :  Q3</v>
          </cell>
          <cell r="G2545" t="str">
            <v>(E13)</v>
          </cell>
          <cell r="H2545">
            <v>2.045217908671724E-3</v>
          </cell>
          <cell r="I2545" t="str">
            <v>Jam</v>
          </cell>
        </row>
        <row r="2547">
          <cell r="A2547" t="str">
            <v>2.d.</v>
          </cell>
          <cell r="C2547" t="str">
            <v>VIBRATORY ROLLER</v>
          </cell>
          <cell r="G2547" t="str">
            <v>(E19)</v>
          </cell>
        </row>
        <row r="2548">
          <cell r="C2548" t="str">
            <v>Kecepatan rata-rata alat</v>
          </cell>
          <cell r="G2548" t="str">
            <v>v</v>
          </cell>
          <cell r="H2548">
            <v>4</v>
          </cell>
          <cell r="I2548" t="str">
            <v>Km / Jam</v>
          </cell>
        </row>
        <row r="2549">
          <cell r="C2549" t="str">
            <v>Lebar efektif pemadatan</v>
          </cell>
          <cell r="G2549" t="str">
            <v>b</v>
          </cell>
          <cell r="H2549">
            <v>1.2</v>
          </cell>
          <cell r="I2549" t="str">
            <v>M</v>
          </cell>
        </row>
        <row r="2550">
          <cell r="C2550" t="str">
            <v>Jumlah lintasan</v>
          </cell>
          <cell r="G2550" t="str">
            <v>n</v>
          </cell>
          <cell r="H2550">
            <v>6</v>
          </cell>
          <cell r="I2550" t="str">
            <v>lintasan</v>
          </cell>
        </row>
        <row r="2551">
          <cell r="C2551" t="str">
            <v>Faktor efisiensi alat</v>
          </cell>
          <cell r="G2551" t="str">
            <v>Fa</v>
          </cell>
          <cell r="H2551">
            <v>0.83</v>
          </cell>
          <cell r="I2551" t="str">
            <v>-</v>
          </cell>
        </row>
        <row r="2553">
          <cell r="C2553" t="str">
            <v>Kapasitas Prod./Jam   =</v>
          </cell>
          <cell r="D2553" t="str">
            <v>(v x 1000) x b x t x Fa</v>
          </cell>
          <cell r="G2553" t="str">
            <v>Q4</v>
          </cell>
          <cell r="H2553">
            <v>298.8</v>
          </cell>
          <cell r="I2553" t="str">
            <v>M3</v>
          </cell>
        </row>
        <row r="2554">
          <cell r="D2554" t="str">
            <v>n</v>
          </cell>
        </row>
        <row r="2556">
          <cell r="C2556" t="str">
            <v>Koefisien Alat / M3</v>
          </cell>
          <cell r="D2556" t="str">
            <v xml:space="preserve"> =  1  :  Q4</v>
          </cell>
          <cell r="G2556" t="str">
            <v>(E19)</v>
          </cell>
          <cell r="H2556">
            <v>3.3467202141900937E-3</v>
          </cell>
          <cell r="I2556" t="str">
            <v>Jam</v>
          </cell>
        </row>
        <row r="2570">
          <cell r="A2570" t="str">
            <v>2.f.</v>
          </cell>
          <cell r="C2570" t="str">
            <v>ALAT  BANTU</v>
          </cell>
        </row>
        <row r="2571">
          <cell r="C2571" t="str">
            <v>Diperlukan alat-alat bantu kecil</v>
          </cell>
          <cell r="J2571" t="str">
            <v>Lump Sump</v>
          </cell>
        </row>
        <row r="2572">
          <cell r="C2572" t="str">
            <v xml:space="preserve">- Sekop    </v>
          </cell>
          <cell r="D2572" t="str">
            <v>= 2 buah</v>
          </cell>
        </row>
        <row r="2573">
          <cell r="C2573" t="str">
            <v>- Palu besar</v>
          </cell>
          <cell r="D2573" t="str">
            <v>= 1 buah</v>
          </cell>
        </row>
        <row r="2574">
          <cell r="C2574" t="str">
            <v>- Kereta dorong</v>
          </cell>
          <cell r="D2574" t="str">
            <v>= 6 buah</v>
          </cell>
        </row>
        <row r="2576">
          <cell r="J2576" t="str">
            <v>Berlanjut ke halaman berikut</v>
          </cell>
        </row>
        <row r="2577">
          <cell r="A2577" t="str">
            <v>ITEM PEMBAYARAN NO.</v>
          </cell>
          <cell r="D2577" t="str">
            <v>:  3.2 (4)</v>
          </cell>
          <cell r="J2577">
            <v>0</v>
          </cell>
        </row>
        <row r="2578">
          <cell r="A2578" t="str">
            <v>JENIS PEKERJAAN</v>
          </cell>
          <cell r="D2578" t="str">
            <v xml:space="preserve">:  Timbunan Batu dengan Manual </v>
          </cell>
        </row>
        <row r="2579">
          <cell r="A2579" t="str">
            <v>SATUAN PEMBAYARAN</v>
          </cell>
          <cell r="D2579" t="str">
            <v>:  M3</v>
          </cell>
          <cell r="E2579" t="str">
            <v xml:space="preserve"> </v>
          </cell>
          <cell r="H2579" t="str">
            <v xml:space="preserve">         URAIAN ANALISA HARGA SATUAN</v>
          </cell>
        </row>
        <row r="2580">
          <cell r="J2580" t="str">
            <v>Lanjutan</v>
          </cell>
        </row>
        <row r="2582">
          <cell r="A2582" t="str">
            <v>No.</v>
          </cell>
          <cell r="C2582" t="str">
            <v>U R A I A N</v>
          </cell>
          <cell r="G2582" t="str">
            <v>KODE</v>
          </cell>
          <cell r="H2582" t="str">
            <v>KOEF.</v>
          </cell>
          <cell r="I2582" t="str">
            <v>SATUAN</v>
          </cell>
          <cell r="J2582" t="str">
            <v>KETERANGAN</v>
          </cell>
        </row>
        <row r="2585">
          <cell r="A2585" t="str">
            <v xml:space="preserve">   3.</v>
          </cell>
          <cell r="C2585" t="str">
            <v>TENAGA</v>
          </cell>
        </row>
        <row r="2586">
          <cell r="C2586" t="str">
            <v>Produksi menentukan : DUMP TRUCK</v>
          </cell>
          <cell r="G2586" t="str">
            <v>Q1</v>
          </cell>
          <cell r="H2586">
            <v>54.217741935483872</v>
          </cell>
          <cell r="I2586" t="str">
            <v>M3/Jam</v>
          </cell>
        </row>
        <row r="2587">
          <cell r="C2587" t="str">
            <v>Produksi Timbunan / hari  =  Tk x Q1</v>
          </cell>
          <cell r="G2587" t="str">
            <v>Qt</v>
          </cell>
          <cell r="H2587">
            <v>379.52419354838707</v>
          </cell>
          <cell r="I2587" t="str">
            <v>M3</v>
          </cell>
        </row>
        <row r="2588">
          <cell r="C2588" t="str">
            <v>Kebutuhan tenaga :</v>
          </cell>
        </row>
        <row r="2589">
          <cell r="D2589" t="str">
            <v>- Pekerja</v>
          </cell>
          <cell r="G2589" t="str">
            <v>P</v>
          </cell>
          <cell r="H2589">
            <v>8</v>
          </cell>
          <cell r="I2589" t="str">
            <v>orang</v>
          </cell>
        </row>
        <row r="2590">
          <cell r="D2590" t="str">
            <v>- Mandor</v>
          </cell>
          <cell r="G2590" t="str">
            <v>M</v>
          </cell>
          <cell r="H2590">
            <v>1</v>
          </cell>
          <cell r="I2590" t="str">
            <v>orang</v>
          </cell>
        </row>
        <row r="2593">
          <cell r="C2593" t="str">
            <v>Koefisien tenaga / M3   :</v>
          </cell>
        </row>
        <row r="2594">
          <cell r="D2594" t="str">
            <v>- Pekerja</v>
          </cell>
          <cell r="E2594" t="str">
            <v>= (Tk x P) : Qt</v>
          </cell>
          <cell r="G2594" t="str">
            <v>(L01)</v>
          </cell>
          <cell r="H2594">
            <v>0.14755317566562548</v>
          </cell>
          <cell r="I2594" t="str">
            <v>Jam</v>
          </cell>
        </row>
        <row r="2595">
          <cell r="D2595" t="str">
            <v>- Mandor</v>
          </cell>
          <cell r="E2595" t="str">
            <v>= (Tk x M) : Qt</v>
          </cell>
          <cell r="G2595" t="str">
            <v>(L02)</v>
          </cell>
          <cell r="H2595">
            <v>1.8444146958203185E-2</v>
          </cell>
          <cell r="I2595" t="str">
            <v>Jam</v>
          </cell>
        </row>
        <row r="2598">
          <cell r="A2598" t="str">
            <v>4.</v>
          </cell>
          <cell r="C2598" t="str">
            <v>HARGA DASAR SATUAN UPAH, BAHAN DAN ALAT</v>
          </cell>
        </row>
        <row r="2599">
          <cell r="C2599" t="str">
            <v>Lihat lampiran.</v>
          </cell>
        </row>
        <row r="2602">
          <cell r="A2602" t="str">
            <v>5.</v>
          </cell>
          <cell r="C2602" t="str">
            <v>ANALISA HARGA SATUAN PEKERJAAN</v>
          </cell>
        </row>
        <row r="2603">
          <cell r="C2603" t="str">
            <v>Lihat perhitungan dalam FORMULIR STANDAR UNTUK</v>
          </cell>
        </row>
        <row r="2604">
          <cell r="C2604" t="str">
            <v>PEREKEMAN ANALISA MASING-MASING HARGA</v>
          </cell>
        </row>
        <row r="2605">
          <cell r="C2605" t="str">
            <v>SATUAN.</v>
          </cell>
        </row>
        <row r="2606">
          <cell r="C2606" t="str">
            <v>Didapat Harga Satuan Pekerjaan :</v>
          </cell>
        </row>
        <row r="2608">
          <cell r="C2608" t="str">
            <v xml:space="preserve">Rp.  </v>
          </cell>
          <cell r="D2608">
            <v>162398.24383290968</v>
          </cell>
          <cell r="E2608" t="str">
            <v xml:space="preserve"> / M3</v>
          </cell>
        </row>
      </sheetData>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SRT.PEN"/>
      <sheetName val="REK.NEGO"/>
      <sheetName val="NEGO"/>
      <sheetName val="Rekap "/>
      <sheetName val="RAB"/>
      <sheetName val="Alat"/>
      <sheetName val="Basic Price"/>
      <sheetName val="DIV1"/>
      <sheetName val="SCHEDULE"/>
      <sheetName val="UMUM"/>
      <sheetName val="DIV2"/>
      <sheetName val="DIV3"/>
      <sheetName val="DIV4"/>
      <sheetName val="DIV5"/>
      <sheetName val="DIV6"/>
      <sheetName val="DIV6(2)"/>
      <sheetName val="DIV7"/>
      <sheetName val="DIV7(2)"/>
      <sheetName val="DIV8"/>
      <sheetName val="Quarry"/>
      <sheetName val="Agregat Kelas A"/>
      <sheetName val="Agregat Kelas B"/>
      <sheetName val="Agregat Kelas C"/>
      <sheetName val="Agregat Halus &amp; Kasar"/>
      <sheetName val="COVER"/>
    </sheetNames>
    <sheetDataSet>
      <sheetData sheetId="0"/>
      <sheetData sheetId="1" refreshError="1"/>
      <sheetData sheetId="2" refreshError="1"/>
      <sheetData sheetId="3"/>
      <sheetData sheetId="4"/>
      <sheetData sheetId="5"/>
      <sheetData sheetId="6"/>
      <sheetData sheetId="7"/>
      <sheetData sheetId="8" refreshError="1"/>
      <sheetData sheetId="9"/>
      <sheetData sheetId="10"/>
      <sheetData sheetId="11"/>
      <sheetData sheetId="12"/>
      <sheetData sheetId="13"/>
      <sheetData sheetId="14" refreshError="1"/>
      <sheetData sheetId="15"/>
      <sheetData sheetId="16"/>
      <sheetData sheetId="17"/>
      <sheetData sheetId="18"/>
      <sheetData sheetId="19"/>
      <sheetData sheetId="20" refreshError="1"/>
      <sheetData sheetId="21" refreshError="1"/>
      <sheetData sheetId="22" refreshError="1"/>
      <sheetData sheetId="23"/>
      <sheetData sheetId="24" refreshError="1"/>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Form A"/>
      <sheetName val="00000"/>
      <sheetName val="Laporan Fisik"/>
      <sheetName val="S-Pgt"/>
      <sheetName val="Form III"/>
    </sheetNames>
    <sheetDataSet>
      <sheetData sheetId="0" refreshError="1"/>
      <sheetData sheetId="1"/>
      <sheetData sheetId="2"/>
      <sheetData sheetId="3"/>
      <sheetData sheetId="4"/>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Change"/>
      <sheetName val="Daftar"/>
      <sheetName val="SRT"/>
      <sheetName val="Sipil"/>
      <sheetName val="Rkp"/>
      <sheetName val="BOQ"/>
      <sheetName val="Ana"/>
      <sheetName val="SDY"/>
      <sheetName val="Meto"/>
      <sheetName val="Mos"/>
      <sheetName val="Lamp 1"/>
      <sheetName val="Lamp.12"/>
      <sheetName val="Lamp.11"/>
      <sheetName val="Sche"/>
      <sheetName val="u_Alat"/>
      <sheetName val="Inti"/>
      <sheetName val="Hitung"/>
      <sheetName val="Agg.A"/>
      <sheetName val="Ana .A"/>
      <sheetName val="Sheet1"/>
      <sheetName val="Alat"/>
      <sheetName val="Sta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68.xml><?xml version="1.0" encoding="utf-8"?>
<externalLink xmlns="http://schemas.openxmlformats.org/spreadsheetml/2006/main">
  <externalBook xmlns:r="http://schemas.openxmlformats.org/officeDocument/2006/relationships" r:id="rId1">
    <sheetNames>
      <sheetName val="Meto"/>
      <sheetName val="Change"/>
      <sheetName val="Daftar"/>
      <sheetName val="SRT"/>
      <sheetName val="Sipil"/>
      <sheetName val="Rkp"/>
      <sheetName val="BOQ"/>
      <sheetName val="Ana"/>
      <sheetName val="SDY"/>
      <sheetName val="Mos"/>
      <sheetName val="Lamp 1"/>
      <sheetName val="Lamp.12"/>
      <sheetName val="Lamp.11"/>
      <sheetName val="Sche"/>
      <sheetName val="u_Alat"/>
      <sheetName val="Inti"/>
      <sheetName val="Hitung"/>
      <sheetName val="Agg.A"/>
      <sheetName val="Ana .A"/>
      <sheetName val="Sheet1"/>
      <sheetName val="Alat"/>
      <sheetName val="Sta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69.xml><?xml version="1.0" encoding="utf-8"?>
<externalLink xmlns="http://schemas.openxmlformats.org/spreadsheetml/2006/main">
  <externalBook xmlns:r="http://schemas.openxmlformats.org/officeDocument/2006/relationships" r:id="rId1">
    <sheetNames>
      <sheetName val="Menu"/>
      <sheetName val="BHN"/>
      <sheetName val="L.3"/>
    </sheetNames>
    <sheetDataSet>
      <sheetData sheetId="0"/>
      <sheetData sheetId="1"/>
      <sheetData sheetId="2"/>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Peralatan"/>
      <sheetName val="Peralatan (2)"/>
      <sheetName val="5-ALAT"/>
      <sheetName val="5-ALAT.xls"/>
      <sheetName val="Sheet2"/>
    </sheetNames>
    <sheetDataSet>
      <sheetData sheetId="0"/>
      <sheetData sheetId="1">
        <row r="26">
          <cell r="R26" t="str">
            <v xml:space="preserve"> Alat Baru</v>
          </cell>
        </row>
        <row r="27">
          <cell r="R27">
            <v>115000000</v>
          </cell>
        </row>
      </sheetData>
      <sheetData sheetId="2" refreshError="1"/>
      <sheetData sheetId="3" refreshError="1"/>
      <sheetData sheetId="4" refreshError="1"/>
    </sheetDataSet>
  </externalBook>
</externalLink>
</file>

<file path=xl/externalLinks/externalLink70.xml><?xml version="1.0" encoding="utf-8"?>
<externalLink xmlns="http://schemas.openxmlformats.org/spreadsheetml/2006/main">
  <externalBook xmlns:r="http://schemas.openxmlformats.org/officeDocument/2006/relationships" r:id="rId1">
    <sheetNames>
      <sheetName val="RAB"/>
      <sheetName val="Hrg"/>
      <sheetName val="Anl (3)"/>
      <sheetName val="Sheet2"/>
      <sheetName val="Sheet3"/>
    </sheetNames>
    <sheetDataSet>
      <sheetData sheetId="0"/>
      <sheetData sheetId="1">
        <row r="8">
          <cell r="B8" t="str">
            <v>BAHAN</v>
          </cell>
        </row>
        <row r="9">
          <cell r="B9" t="str">
            <v>Batu Bata</v>
          </cell>
          <cell r="D9" t="str">
            <v>Bh</v>
          </cell>
          <cell r="E9" t="str">
            <v>Rp</v>
          </cell>
          <cell r="F9">
            <v>525</v>
          </cell>
        </row>
        <row r="10">
          <cell r="B10" t="str">
            <v>Besi beton</v>
          </cell>
          <cell r="D10" t="str">
            <v>Kg</v>
          </cell>
          <cell r="E10" t="str">
            <v>Rp</v>
          </cell>
          <cell r="F10">
            <v>5000</v>
          </cell>
        </row>
      </sheetData>
      <sheetData sheetId="2"/>
      <sheetData sheetId="3"/>
      <sheetData sheetId="4"/>
    </sheetDataSet>
  </externalBook>
</externalLink>
</file>

<file path=xl/externalLinks/externalLink71.xml><?xml version="1.0" encoding="utf-8"?>
<externalLink xmlns="http://schemas.openxmlformats.org/spreadsheetml/2006/main">
  <externalBook xmlns:r="http://schemas.openxmlformats.org/officeDocument/2006/relationships" r:id="rId1">
    <sheetNames>
      <sheetName val="RAB"/>
      <sheetName val="Hrg"/>
      <sheetName val="Anl (2)"/>
      <sheetName val="Sheet2"/>
      <sheetName val="Sheet3"/>
    </sheetNames>
    <sheetDataSet>
      <sheetData sheetId="0"/>
      <sheetData sheetId="1">
        <row r="8">
          <cell r="B8" t="str">
            <v>BAHAN</v>
          </cell>
        </row>
        <row r="9">
          <cell r="B9" t="str">
            <v>Batu Bata</v>
          </cell>
          <cell r="D9" t="str">
            <v>Bh</v>
          </cell>
          <cell r="E9" t="str">
            <v>Rp</v>
          </cell>
          <cell r="F9">
            <v>525</v>
          </cell>
        </row>
      </sheetData>
      <sheetData sheetId="2"/>
      <sheetData sheetId="3"/>
      <sheetData sheetId="4"/>
    </sheetDataSet>
  </externalBook>
</externalLink>
</file>

<file path=xl/externalLinks/externalLink72.xml><?xml version="1.0" encoding="utf-8"?>
<externalLink xmlns="http://schemas.openxmlformats.org/spreadsheetml/2006/main">
  <externalBook xmlns:r="http://schemas.openxmlformats.org/officeDocument/2006/relationships" r:id="rId1">
    <sheetNames>
      <sheetName val="CH"/>
      <sheetName val="BOQ"/>
      <sheetName val="jo"/>
      <sheetName val="PENG"/>
      <sheetName val="MODAL"/>
      <sheetName val="SRT"/>
      <sheetName val="Lamp"/>
      <sheetName val="lamp.6"/>
      <sheetName val="lamp.7"/>
      <sheetName val="Lamp.8"/>
      <sheetName val="lamp.9"/>
      <sheetName val="Alat"/>
      <sheetName val="lamp.10"/>
      <sheetName val="cv"/>
      <sheetName val="subkon"/>
      <sheetName val="nonABRI"/>
      <sheetName val="REK"/>
      <sheetName val="%"/>
      <sheetName val="ANA(2a)"/>
      <sheetName val="METODA"/>
      <sheetName val="MET-BAB-02"/>
      <sheetName val="MET-BAB-03"/>
      <sheetName val="MET-BAB-04"/>
      <sheetName val="MET-BAB-06"/>
      <sheetName val="MET-BAB-07"/>
      <sheetName val="MET-BAB-08"/>
      <sheetName val="MOB"/>
      <sheetName val="RTN"/>
      <sheetName val="MOS"/>
      <sheetName val="HSD"/>
      <sheetName val="BALT"/>
      <sheetName val="SCH-anak"/>
      <sheetName val="SCH -INDUK"/>
      <sheetName val="SCH (alat)"/>
      <sheetName val="SCH (orang)"/>
      <sheetName val="SCH (2)"/>
      <sheetName val="SCH (3)"/>
      <sheetName val="ANA (2b) (bak)"/>
      <sheetName val="ANA (BAK)"/>
      <sheetName val="MET"/>
      <sheetName val="MET (BAK)"/>
      <sheetName val="DLM"/>
      <sheetName val="LMP.1"/>
      <sheetName val="IND"/>
      <sheetName val="CMK"/>
      <sheetName val="TM"/>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73.xml><?xml version="1.0" encoding="utf-8"?>
<externalLink xmlns="http://schemas.openxmlformats.org/spreadsheetml/2006/main">
  <externalBook xmlns:r="http://schemas.openxmlformats.org/officeDocument/2006/relationships" r:id="rId1">
    <sheetNames>
      <sheetName val="Form"/>
      <sheetName val="CH"/>
      <sheetName val="Minat"/>
      <sheetName val="perbandingan"/>
      <sheetName val="SRT"/>
      <sheetName val="Rek"/>
      <sheetName val="BQ"/>
      <sheetName val="Ana.Maj"/>
      <sheetName val="Sheet1"/>
      <sheetName val="Sheet2"/>
      <sheetName val="Meth"/>
      <sheetName val="hsd"/>
      <sheetName val="Ana.+aspal"/>
      <sheetName val="Lamp.Meth"/>
      <sheetName val="Ana.Non "/>
      <sheetName val="Meth.Non"/>
      <sheetName val="MOS"/>
      <sheetName val="AN-E"/>
      <sheetName val="ALAT"/>
      <sheetName val="PENG."/>
      <sheetName val="PENG.2"/>
      <sheetName val="PENG.3"/>
      <sheetName val="Major"/>
      <sheetName val="CHECK"/>
      <sheetName val="GEL"/>
      <sheetName val="STAF"/>
      <sheetName val="ORG2"/>
      <sheetName val="CUR"/>
      <sheetName val="KOP"/>
      <sheetName val="IND"/>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74.xml><?xml version="1.0" encoding="utf-8"?>
<externalLink xmlns="http://schemas.openxmlformats.org/spreadsheetml/2006/main">
  <externalBook xmlns:r="http://schemas.openxmlformats.org/officeDocument/2006/relationships" r:id="rId1">
    <sheetNames>
      <sheetName val="Rekap"/>
      <sheetName val="RAB"/>
      <sheetName val="Upah"/>
      <sheetName val="Material"/>
      <sheetName val="Peralat"/>
      <sheetName val="Analisa"/>
      <sheetName val="Curva"/>
      <sheetName val="Person"/>
      <sheetName val="Alat"/>
    </sheetNames>
    <sheetDataSet>
      <sheetData sheetId="0" refreshError="1"/>
      <sheetData sheetId="1"/>
      <sheetData sheetId="2" refreshError="1"/>
      <sheetData sheetId="3" refreshError="1"/>
      <sheetData sheetId="4" refreshError="1"/>
      <sheetData sheetId="5" refreshError="1">
        <row r="64">
          <cell r="A64" t="str">
            <v>DIREKTORAT JENDRAL BINA MARGA</v>
          </cell>
        </row>
        <row r="65">
          <cell r="A65" t="str">
            <v>DIREKTORAT BINA PROGRAM JALAN</v>
          </cell>
          <cell r="E65" t="str">
            <v>ANALISA HARGA PEKERJAAN</v>
          </cell>
          <cell r="M65" t="str">
            <v>KODE</v>
          </cell>
        </row>
        <row r="66">
          <cell r="A66" t="str">
            <v>SUB. PERENCANAAN JALAN LOKAL</v>
          </cell>
          <cell r="E66" t="str">
            <v>PRODUKSI BATU KERIKIL SUNGAI TERSARING</v>
          </cell>
        </row>
        <row r="67">
          <cell r="A67" t="str">
            <v>KABUPATEN</v>
          </cell>
          <cell r="E67" t="str">
            <v>(MENGGUNAKAN ALAT)</v>
          </cell>
          <cell r="M67" t="str">
            <v>K. 016</v>
          </cell>
        </row>
        <row r="69">
          <cell r="A69" t="str">
            <v>PROPINSI</v>
          </cell>
          <cell r="C69" t="str">
            <v>:</v>
          </cell>
          <cell r="D69" t="str">
            <v>KODE</v>
          </cell>
          <cell r="E69" t="str">
            <v>KABUPATEN</v>
          </cell>
          <cell r="G69" t="str">
            <v>:</v>
          </cell>
          <cell r="J69" t="str">
            <v>KODE</v>
          </cell>
          <cell r="K69" t="str">
            <v>DISIAPKAN OLEH</v>
          </cell>
          <cell r="M69" t="str">
            <v>TANGGAL</v>
          </cell>
        </row>
        <row r="70">
          <cell r="A70" t="str">
            <v>NANGGROE ACEH DARUSSALAM                (11)</v>
          </cell>
          <cell r="E70" t="str">
            <v>ACEH UTARA</v>
          </cell>
          <cell r="J70" t="str">
            <v>( 08 )</v>
          </cell>
          <cell r="K70" t="str">
            <v>CV. ABDULLAH JALIL</v>
          </cell>
          <cell r="M70" t="str">
            <v>23 September 2005</v>
          </cell>
        </row>
        <row r="71">
          <cell r="A71" t="str">
            <v>PROSES</v>
          </cell>
          <cell r="C71" t="str">
            <v>:</v>
          </cell>
          <cell r="E71" t="str">
            <v>ANGGAPAN</v>
          </cell>
          <cell r="G71" t="str">
            <v>:</v>
          </cell>
        </row>
        <row r="72">
          <cell r="A72" t="str">
            <v>1.</v>
          </cell>
          <cell r="B72" t="str">
            <v>Bulldozer menimbun stok di sungai</v>
          </cell>
          <cell r="E72" t="str">
            <v>1.</v>
          </cell>
          <cell r="F72" t="str">
            <v>Menggunakan alat berat ( 60 m3/ hari )</v>
          </cell>
        </row>
        <row r="73">
          <cell r="A73" t="str">
            <v>2.</v>
          </cell>
          <cell r="B73" t="str">
            <v>Loader mengangkat muatan truck</v>
          </cell>
          <cell r="E73" t="str">
            <v>2.</v>
          </cell>
          <cell r="F73" t="str">
            <v>Kapasitas Wheel Loader 60 m3/jam</v>
          </cell>
        </row>
        <row r="74">
          <cell r="A74" t="str">
            <v>3.</v>
          </cell>
          <cell r="B74" t="str">
            <v xml:space="preserve">Kerikil disaring ditempat  penyaringan </v>
          </cell>
          <cell r="E74" t="str">
            <v>3.</v>
          </cell>
          <cell r="F74" t="str">
            <v>Wheel Loader memuati 18 dump truck/jam ( 8 jam kerja per hari )</v>
          </cell>
        </row>
        <row r="75">
          <cell r="B75" t="str">
            <v>dengan ukuran yang dikehendaki</v>
          </cell>
          <cell r="E75" t="str">
            <v>4.</v>
          </cell>
          <cell r="F75" t="str">
            <v xml:space="preserve">Sumber material tersedia bebas / dengan ganti rugi royalti yang berlaku </v>
          </cell>
        </row>
        <row r="76">
          <cell r="B76" t="str">
            <v>yang disaring ke lokasi pekerjaan/</v>
          </cell>
          <cell r="E76" t="str">
            <v>5.</v>
          </cell>
          <cell r="F76" t="str">
            <v>Pengadaan / penimbunan material 1 trip / jam, 10 km dari sumber</v>
          </cell>
        </row>
        <row r="77">
          <cell r="B77" t="str">
            <v>penimbunan</v>
          </cell>
          <cell r="E77" t="str">
            <v>6.</v>
          </cell>
          <cell r="F77" t="str">
            <v>Volume yang diukur berdasarkan  ton lepas / truck (BJ = 1,5 )</v>
          </cell>
        </row>
        <row r="78">
          <cell r="E78" t="str">
            <v>7.</v>
          </cell>
          <cell r="F78" t="str">
            <v>Umur alat bantu rata - rata 1 bulan / orang / set</v>
          </cell>
        </row>
        <row r="82">
          <cell r="B82" t="str">
            <v>PEKERJA</v>
          </cell>
          <cell r="E82" t="str">
            <v>JUMLAH</v>
          </cell>
          <cell r="G82" t="str">
            <v>HARI</v>
          </cell>
          <cell r="I82" t="str">
            <v>KODE</v>
          </cell>
          <cell r="J82" t="str">
            <v xml:space="preserve">JUMLAH </v>
          </cell>
          <cell r="K82" t="str">
            <v>UPAH</v>
          </cell>
          <cell r="L82" t="str">
            <v>BIAYA</v>
          </cell>
          <cell r="M82" t="str">
            <v>SUB TOTAL</v>
          </cell>
        </row>
        <row r="84">
          <cell r="A84" t="str">
            <v>P</v>
          </cell>
          <cell r="E84" t="str">
            <v>ORANG</v>
          </cell>
          <cell r="J84" t="str">
            <v>HARI-ORG</v>
          </cell>
          <cell r="K84" t="str">
            <v>(Rp./Org/Hr)</v>
          </cell>
          <cell r="L84" t="str">
            <v>(Rp)</v>
          </cell>
          <cell r="M84" t="str">
            <v>(Rp)</v>
          </cell>
        </row>
        <row r="85">
          <cell r="A85" t="str">
            <v>E</v>
          </cell>
          <cell r="B85" t="str">
            <v>M a n d o r</v>
          </cell>
          <cell r="F85">
            <v>1</v>
          </cell>
          <cell r="H85">
            <v>1</v>
          </cell>
          <cell r="I85" t="str">
            <v>L061</v>
          </cell>
          <cell r="J85">
            <v>1</v>
          </cell>
          <cell r="K85">
            <v>40000</v>
          </cell>
          <cell r="L85">
            <v>40000</v>
          </cell>
        </row>
        <row r="86">
          <cell r="A86" t="str">
            <v>K</v>
          </cell>
          <cell r="B86" t="str">
            <v>Operator terlatih</v>
          </cell>
          <cell r="F86">
            <v>3</v>
          </cell>
          <cell r="H86">
            <v>1</v>
          </cell>
          <cell r="I86" t="str">
            <v>L081</v>
          </cell>
          <cell r="J86">
            <v>3</v>
          </cell>
          <cell r="K86">
            <v>55000</v>
          </cell>
          <cell r="L86">
            <v>165000</v>
          </cell>
        </row>
        <row r="87">
          <cell r="A87" t="str">
            <v>E</v>
          </cell>
          <cell r="B87" t="str">
            <v>Operator semi terlatih</v>
          </cell>
          <cell r="F87">
            <v>1</v>
          </cell>
          <cell r="H87">
            <v>1</v>
          </cell>
          <cell r="I87" t="str">
            <v>L082</v>
          </cell>
          <cell r="J87">
            <v>1</v>
          </cell>
          <cell r="K87">
            <v>40000</v>
          </cell>
          <cell r="L87">
            <v>40000</v>
          </cell>
        </row>
        <row r="88">
          <cell r="A88" t="str">
            <v>R</v>
          </cell>
          <cell r="B88" t="str">
            <v>Supir</v>
          </cell>
          <cell r="F88">
            <v>4</v>
          </cell>
          <cell r="H88">
            <v>1</v>
          </cell>
          <cell r="I88" t="str">
            <v>L091</v>
          </cell>
          <cell r="J88">
            <v>4</v>
          </cell>
          <cell r="K88">
            <v>45000</v>
          </cell>
          <cell r="L88">
            <v>180000</v>
          </cell>
        </row>
        <row r="89">
          <cell r="A89" t="str">
            <v>J</v>
          </cell>
          <cell r="B89" t="str">
            <v>Pekerja tak terlatih</v>
          </cell>
          <cell r="F89">
            <v>4</v>
          </cell>
          <cell r="H89">
            <v>1</v>
          </cell>
          <cell r="I89" t="str">
            <v>L101</v>
          </cell>
          <cell r="J89">
            <v>4</v>
          </cell>
          <cell r="K89">
            <v>23000</v>
          </cell>
          <cell r="L89">
            <v>92000</v>
          </cell>
        </row>
        <row r="90">
          <cell r="A90" t="str">
            <v>A</v>
          </cell>
          <cell r="B90" t="str">
            <v>Pekerja semi terlatih</v>
          </cell>
          <cell r="F90">
            <v>4</v>
          </cell>
          <cell r="H90">
            <v>1</v>
          </cell>
          <cell r="I90" t="str">
            <v>L103</v>
          </cell>
          <cell r="J90">
            <v>4</v>
          </cell>
          <cell r="K90">
            <v>25000</v>
          </cell>
          <cell r="L90">
            <v>100000</v>
          </cell>
        </row>
        <row r="91">
          <cell r="L91" t="str">
            <v>PEKERJA</v>
          </cell>
          <cell r="M91">
            <v>617000</v>
          </cell>
        </row>
        <row r="92">
          <cell r="B92" t="str">
            <v>MATERIAL</v>
          </cell>
          <cell r="E92" t="str">
            <v>JUMLAH</v>
          </cell>
          <cell r="G92" t="str">
            <v>VOLUME</v>
          </cell>
          <cell r="I92" t="str">
            <v>KODE</v>
          </cell>
          <cell r="K92" t="str">
            <v>HARGA</v>
          </cell>
          <cell r="L92" t="str">
            <v>BIAYA</v>
          </cell>
          <cell r="M92" t="str">
            <v>SUB TOTAL</v>
          </cell>
        </row>
        <row r="93">
          <cell r="K93" t="str">
            <v>SATUAN</v>
          </cell>
        </row>
        <row r="94">
          <cell r="A94" t="str">
            <v>M</v>
          </cell>
          <cell r="G94" t="str">
            <v>SATUAN</v>
          </cell>
          <cell r="K94" t="str">
            <v>(Rp./UNIT)</v>
          </cell>
          <cell r="L94" t="str">
            <v>(Rp)</v>
          </cell>
          <cell r="M94" t="str">
            <v>(Rp)</v>
          </cell>
        </row>
        <row r="95">
          <cell r="A95" t="str">
            <v>A</v>
          </cell>
          <cell r="B95" t="str">
            <v>Sirtu Royalty</v>
          </cell>
          <cell r="F95">
            <v>12.5</v>
          </cell>
          <cell r="H95" t="str">
            <v>m3</v>
          </cell>
          <cell r="I95" t="str">
            <v>MR.042</v>
          </cell>
          <cell r="K95">
            <v>30000</v>
          </cell>
          <cell r="L95">
            <v>375000</v>
          </cell>
        </row>
        <row r="96">
          <cell r="A96" t="str">
            <v>T</v>
          </cell>
          <cell r="B96" t="str">
            <v>Alat bantu</v>
          </cell>
          <cell r="F96">
            <v>0.2</v>
          </cell>
          <cell r="H96" t="str">
            <v>Set</v>
          </cell>
          <cell r="I96" t="str">
            <v>M170</v>
          </cell>
          <cell r="K96">
            <v>105000</v>
          </cell>
          <cell r="L96">
            <v>21000</v>
          </cell>
        </row>
        <row r="97">
          <cell r="A97" t="str">
            <v>E</v>
          </cell>
          <cell r="B97" t="str">
            <v>Kerikil sungai Royalty</v>
          </cell>
          <cell r="F97">
            <v>67.5</v>
          </cell>
          <cell r="H97" t="str">
            <v>m3</v>
          </cell>
          <cell r="I97" t="str">
            <v>MR.012</v>
          </cell>
          <cell r="K97">
            <v>33000</v>
          </cell>
          <cell r="L97">
            <v>2227500</v>
          </cell>
        </row>
        <row r="98">
          <cell r="A98" t="str">
            <v>R</v>
          </cell>
        </row>
        <row r="99">
          <cell r="A99" t="str">
            <v>I</v>
          </cell>
        </row>
        <row r="100">
          <cell r="A100" t="str">
            <v>A</v>
          </cell>
        </row>
        <row r="101">
          <cell r="A101" t="str">
            <v>L</v>
          </cell>
        </row>
        <row r="104">
          <cell r="L104" t="str">
            <v>MATERIAL</v>
          </cell>
          <cell r="M104">
            <v>2623500</v>
          </cell>
        </row>
        <row r="105">
          <cell r="B105" t="str">
            <v>PERALATAN</v>
          </cell>
          <cell r="E105" t="str">
            <v>JUMLAH</v>
          </cell>
          <cell r="G105" t="str">
            <v>HARI</v>
          </cell>
          <cell r="I105" t="str">
            <v>KODE</v>
          </cell>
          <cell r="J105" t="str">
            <v>JAM</v>
          </cell>
          <cell r="K105" t="str">
            <v>HARGA</v>
          </cell>
          <cell r="L105" t="str">
            <v>BIAYA</v>
          </cell>
          <cell r="M105" t="str">
            <v>SUB TOTAL</v>
          </cell>
        </row>
        <row r="106">
          <cell r="J106" t="str">
            <v>KERJA</v>
          </cell>
        </row>
        <row r="107">
          <cell r="A107" t="str">
            <v>P</v>
          </cell>
          <cell r="E107" t="str">
            <v>ALAT</v>
          </cell>
          <cell r="G107" t="str">
            <v>KERJA</v>
          </cell>
          <cell r="K107" t="str">
            <v>(Rp./JAM)</v>
          </cell>
          <cell r="L107" t="str">
            <v>(Rp)</v>
          </cell>
          <cell r="M107" t="str">
            <v>(Rp)</v>
          </cell>
        </row>
        <row r="108">
          <cell r="A108" t="str">
            <v>E</v>
          </cell>
          <cell r="B108" t="str">
            <v>Bulldozer 110 Hp</v>
          </cell>
          <cell r="F108">
            <v>1</v>
          </cell>
          <cell r="H108">
            <v>1</v>
          </cell>
          <cell r="I108" t="str">
            <v>E001</v>
          </cell>
          <cell r="J108">
            <v>3</v>
          </cell>
          <cell r="K108">
            <v>165000</v>
          </cell>
          <cell r="L108">
            <v>495000</v>
          </cell>
        </row>
        <row r="109">
          <cell r="A109" t="str">
            <v>R</v>
          </cell>
          <cell r="B109" t="str">
            <v>Mesin Penyaring 8 Hp</v>
          </cell>
          <cell r="F109">
            <v>1</v>
          </cell>
          <cell r="H109">
            <v>1</v>
          </cell>
          <cell r="I109" t="str">
            <v>E040</v>
          </cell>
          <cell r="J109">
            <v>5</v>
          </cell>
          <cell r="K109">
            <v>70000</v>
          </cell>
          <cell r="L109">
            <v>350000</v>
          </cell>
        </row>
        <row r="110">
          <cell r="A110" t="str">
            <v>A</v>
          </cell>
          <cell r="B110" t="str">
            <v>Wheel Loader 115 HP</v>
          </cell>
          <cell r="F110">
            <v>1</v>
          </cell>
          <cell r="H110">
            <v>1</v>
          </cell>
          <cell r="I110" t="str">
            <v>E052</v>
          </cell>
          <cell r="J110">
            <v>5</v>
          </cell>
          <cell r="K110">
            <v>175000</v>
          </cell>
          <cell r="L110">
            <v>875000</v>
          </cell>
        </row>
        <row r="111">
          <cell r="A111" t="str">
            <v>L</v>
          </cell>
          <cell r="B111" t="str">
            <v>Dump truck 5 T - 145 HP</v>
          </cell>
          <cell r="F111">
            <v>4</v>
          </cell>
          <cell r="H111">
            <v>1</v>
          </cell>
          <cell r="I111" t="str">
            <v>E212</v>
          </cell>
          <cell r="J111">
            <v>24</v>
          </cell>
          <cell r="K111">
            <v>60000</v>
          </cell>
          <cell r="L111">
            <v>1440000</v>
          </cell>
        </row>
        <row r="112">
          <cell r="A112" t="str">
            <v>A</v>
          </cell>
        </row>
        <row r="113">
          <cell r="A113" t="str">
            <v>T</v>
          </cell>
        </row>
        <row r="114">
          <cell r="A114" t="str">
            <v>A</v>
          </cell>
        </row>
        <row r="115">
          <cell r="A115" t="str">
            <v>N</v>
          </cell>
        </row>
        <row r="117">
          <cell r="L117" t="str">
            <v>PERALATAN</v>
          </cell>
          <cell r="M117">
            <v>3160000</v>
          </cell>
        </row>
        <row r="118">
          <cell r="L118" t="str">
            <v>TOTAL ( Rp )</v>
          </cell>
          <cell r="M118">
            <v>6400500</v>
          </cell>
        </row>
        <row r="120">
          <cell r="D120" t="str">
            <v>VOLUME  :</v>
          </cell>
          <cell r="F120">
            <v>60</v>
          </cell>
          <cell r="H120" t="str">
            <v>Satuan  :</v>
          </cell>
          <cell r="I120" t="str">
            <v>m3</v>
          </cell>
          <cell r="J120" t="str">
            <v>Harga Satuan</v>
          </cell>
          <cell r="K120" t="str">
            <v>Rp</v>
          </cell>
          <cell r="L120">
            <v>106675</v>
          </cell>
          <cell r="M120" t="str">
            <v>Per   m3</v>
          </cell>
        </row>
        <row r="244">
          <cell r="A244" t="str">
            <v>DIREKTORAT JENDRAL BINA MARGA</v>
          </cell>
        </row>
        <row r="245">
          <cell r="A245" t="str">
            <v>DIREKTORAT BINA PROGRAAM JALAN</v>
          </cell>
          <cell r="E245" t="str">
            <v>ANALISA HARGA PEKERJAAN</v>
          </cell>
          <cell r="M245" t="str">
            <v>KODE</v>
          </cell>
        </row>
        <row r="246">
          <cell r="A246" t="str">
            <v>SUB. PERENCANAAN JALAN LOKAL</v>
          </cell>
          <cell r="E246" t="str">
            <v>GALIAN TANAH UNTUK KONSTRUKSI</v>
          </cell>
        </row>
        <row r="247">
          <cell r="A247" t="str">
            <v>KABUPATEN</v>
          </cell>
          <cell r="E247" t="str">
            <v>( MENGGUNAKAN PEKERJA )</v>
          </cell>
          <cell r="M247" t="str">
            <v>K. 224</v>
          </cell>
        </row>
        <row r="249">
          <cell r="A249" t="str">
            <v>PROPINSI</v>
          </cell>
          <cell r="C249" t="str">
            <v>:</v>
          </cell>
          <cell r="D249" t="str">
            <v>KODE</v>
          </cell>
          <cell r="E249" t="str">
            <v>KABUPATEN</v>
          </cell>
          <cell r="G249" t="str">
            <v>:</v>
          </cell>
          <cell r="J249" t="str">
            <v>KODE</v>
          </cell>
          <cell r="K249" t="str">
            <v>DISIAPKAN OLEH</v>
          </cell>
          <cell r="M249" t="str">
            <v>TANGGAL</v>
          </cell>
        </row>
        <row r="250">
          <cell r="A250" t="str">
            <v>NANGGROE ACEH DARUSSALAM                (11)</v>
          </cell>
          <cell r="E250" t="str">
            <v>ACEH UTARA</v>
          </cell>
          <cell r="J250" t="str">
            <v>( 08 )</v>
          </cell>
          <cell r="K250" t="str">
            <v>CV. ABDULLAH JALIL</v>
          </cell>
          <cell r="M250" t="str">
            <v>23 September 2005</v>
          </cell>
        </row>
        <row r="251">
          <cell r="A251" t="str">
            <v>PROSES</v>
          </cell>
          <cell r="C251" t="str">
            <v>:</v>
          </cell>
          <cell r="E251" t="str">
            <v>ANGGAPAN</v>
          </cell>
          <cell r="G251" t="str">
            <v>:</v>
          </cell>
        </row>
        <row r="252">
          <cell r="A252" t="str">
            <v>1.</v>
          </cell>
          <cell r="B252" t="str">
            <v>Penggalian tanah dengan tenaga</v>
          </cell>
          <cell r="E252" t="str">
            <v>1.</v>
          </cell>
          <cell r="F252" t="str">
            <v>Menggunakan tenaga manusia</v>
          </cell>
        </row>
        <row r="253">
          <cell r="B253" t="str">
            <v>manusia ( 50 m3 / hari )</v>
          </cell>
          <cell r="E253" t="str">
            <v>2.</v>
          </cell>
          <cell r="F253" t="str">
            <v>Kapasitas kerja kelompok 50 m3  / hari</v>
          </cell>
        </row>
        <row r="254">
          <cell r="A254" t="str">
            <v>2.</v>
          </cell>
          <cell r="B254" t="str">
            <v>Tanah galian disingkirkan sejauh</v>
          </cell>
          <cell r="E254" t="str">
            <v>3.</v>
          </cell>
          <cell r="F254" t="str">
            <v>Kedalaman rata - rata galian s/d  3  m</v>
          </cell>
        </row>
        <row r="255">
          <cell r="B255" t="str">
            <v>minimal  30  m  dari lubang galian</v>
          </cell>
          <cell r="E255" t="str">
            <v>4.</v>
          </cell>
          <cell r="F255" t="str">
            <v>Untuk jenis tanah berbatu, harga satuan pekerjaan  K. 224 dikalikan</v>
          </cell>
        </row>
        <row r="256">
          <cell r="F256" t="str">
            <v>dengan faktor  1,5</v>
          </cell>
        </row>
        <row r="262">
          <cell r="B262" t="str">
            <v>PEKERJA</v>
          </cell>
          <cell r="E262" t="str">
            <v>JUMLAH</v>
          </cell>
          <cell r="G262" t="str">
            <v>HARI</v>
          </cell>
          <cell r="I262" t="str">
            <v>KODE</v>
          </cell>
          <cell r="J262" t="str">
            <v xml:space="preserve">JUMLAH </v>
          </cell>
          <cell r="K262" t="str">
            <v>UPAH</v>
          </cell>
          <cell r="L262" t="str">
            <v>BIAYA</v>
          </cell>
          <cell r="M262" t="str">
            <v>SUB TOTAL</v>
          </cell>
        </row>
        <row r="264">
          <cell r="A264" t="str">
            <v>P</v>
          </cell>
          <cell r="E264" t="str">
            <v>ORANG</v>
          </cell>
          <cell r="J264" t="str">
            <v>HARI-ORG</v>
          </cell>
          <cell r="K264" t="str">
            <v>(Rp./Org/Hr)</v>
          </cell>
          <cell r="L264" t="str">
            <v>(Rp)</v>
          </cell>
          <cell r="M264" t="str">
            <v>(Rp)</v>
          </cell>
        </row>
        <row r="265">
          <cell r="A265" t="str">
            <v>E</v>
          </cell>
          <cell r="B265" t="str">
            <v>M a n d o r</v>
          </cell>
          <cell r="F265">
            <v>1</v>
          </cell>
          <cell r="H265">
            <v>1</v>
          </cell>
          <cell r="I265" t="str">
            <v>L061</v>
          </cell>
          <cell r="J265">
            <v>1</v>
          </cell>
          <cell r="K265">
            <v>40000</v>
          </cell>
          <cell r="L265">
            <v>40000</v>
          </cell>
        </row>
        <row r="266">
          <cell r="A266" t="str">
            <v>K</v>
          </cell>
          <cell r="B266" t="str">
            <v>Pekerja terlatih</v>
          </cell>
          <cell r="F266">
            <v>2</v>
          </cell>
          <cell r="H266">
            <v>1</v>
          </cell>
          <cell r="I266" t="str">
            <v>L106</v>
          </cell>
          <cell r="J266">
            <v>2</v>
          </cell>
          <cell r="K266">
            <v>30000</v>
          </cell>
          <cell r="L266">
            <v>60000</v>
          </cell>
        </row>
        <row r="267">
          <cell r="A267" t="str">
            <v>E</v>
          </cell>
          <cell r="B267" t="str">
            <v>Pekerja tak terlatih</v>
          </cell>
          <cell r="F267">
            <v>30</v>
          </cell>
          <cell r="H267">
            <v>1</v>
          </cell>
          <cell r="I267" t="str">
            <v>L101</v>
          </cell>
          <cell r="J267">
            <v>30</v>
          </cell>
          <cell r="K267">
            <v>23000</v>
          </cell>
          <cell r="L267">
            <v>690000</v>
          </cell>
        </row>
        <row r="268">
          <cell r="A268" t="str">
            <v>R</v>
          </cell>
        </row>
        <row r="269">
          <cell r="A269" t="str">
            <v>J</v>
          </cell>
        </row>
        <row r="270">
          <cell r="A270" t="str">
            <v>A</v>
          </cell>
        </row>
        <row r="271">
          <cell r="L271" t="str">
            <v>PEKERJA</v>
          </cell>
          <cell r="M271">
            <v>790000</v>
          </cell>
        </row>
        <row r="272">
          <cell r="B272" t="str">
            <v>MATERIAL</v>
          </cell>
          <cell r="E272" t="str">
            <v>JUMLAH</v>
          </cell>
          <cell r="G272" t="str">
            <v>VOLUME</v>
          </cell>
          <cell r="I272" t="str">
            <v>KODE</v>
          </cell>
          <cell r="K272" t="str">
            <v>UPAH</v>
          </cell>
          <cell r="L272" t="str">
            <v>BIAYA</v>
          </cell>
          <cell r="M272" t="str">
            <v>SUB TOTAL</v>
          </cell>
        </row>
        <row r="274">
          <cell r="A274" t="str">
            <v>M</v>
          </cell>
          <cell r="G274" t="str">
            <v>SATUAN</v>
          </cell>
          <cell r="K274" t="str">
            <v>(Rp./unit)</v>
          </cell>
          <cell r="L274" t="str">
            <v>(Rp)</v>
          </cell>
          <cell r="M274" t="str">
            <v>(Rp)</v>
          </cell>
        </row>
        <row r="275">
          <cell r="A275" t="str">
            <v>A</v>
          </cell>
          <cell r="B275" t="str">
            <v>Alat bantu</v>
          </cell>
          <cell r="F275">
            <v>10</v>
          </cell>
          <cell r="H275" t="str">
            <v>set</v>
          </cell>
          <cell r="I275" t="str">
            <v>M170</v>
          </cell>
          <cell r="K275">
            <v>105000</v>
          </cell>
          <cell r="L275">
            <v>1050000</v>
          </cell>
        </row>
        <row r="276">
          <cell r="A276" t="str">
            <v>T</v>
          </cell>
        </row>
        <row r="277">
          <cell r="A277" t="str">
            <v>E</v>
          </cell>
        </row>
        <row r="278">
          <cell r="A278" t="str">
            <v>R</v>
          </cell>
        </row>
        <row r="279">
          <cell r="A279" t="str">
            <v>I</v>
          </cell>
        </row>
        <row r="280">
          <cell r="A280" t="str">
            <v>A</v>
          </cell>
        </row>
        <row r="281">
          <cell r="A281" t="str">
            <v>L</v>
          </cell>
        </row>
        <row r="284">
          <cell r="L284" t="str">
            <v>MATERIAL</v>
          </cell>
          <cell r="M284">
            <v>1050000</v>
          </cell>
        </row>
        <row r="285">
          <cell r="B285" t="str">
            <v>PERALATAN</v>
          </cell>
          <cell r="E285" t="str">
            <v>JUMLAH</v>
          </cell>
          <cell r="G285" t="str">
            <v>HARI</v>
          </cell>
          <cell r="I285" t="str">
            <v>KODE</v>
          </cell>
          <cell r="J285" t="str">
            <v>JAM</v>
          </cell>
          <cell r="K285" t="str">
            <v>HARGA</v>
          </cell>
          <cell r="L285" t="str">
            <v>BIAYA</v>
          </cell>
          <cell r="M285" t="str">
            <v>SUB TOTAL</v>
          </cell>
        </row>
        <row r="286">
          <cell r="J286" t="str">
            <v>KERJA</v>
          </cell>
        </row>
        <row r="287">
          <cell r="A287" t="str">
            <v>P</v>
          </cell>
          <cell r="E287" t="str">
            <v>ALAT</v>
          </cell>
          <cell r="G287" t="str">
            <v>KERJA</v>
          </cell>
          <cell r="K287" t="str">
            <v>(Rp./JAM)</v>
          </cell>
          <cell r="L287" t="str">
            <v>(Rp)</v>
          </cell>
          <cell r="M287" t="str">
            <v>(Rp)</v>
          </cell>
        </row>
        <row r="288">
          <cell r="A288" t="str">
            <v>E</v>
          </cell>
        </row>
        <row r="289">
          <cell r="A289" t="str">
            <v>R</v>
          </cell>
        </row>
        <row r="290">
          <cell r="A290" t="str">
            <v>A</v>
          </cell>
        </row>
        <row r="291">
          <cell r="A291" t="str">
            <v>L</v>
          </cell>
        </row>
        <row r="292">
          <cell r="A292" t="str">
            <v>A</v>
          </cell>
        </row>
        <row r="293">
          <cell r="A293" t="str">
            <v>T</v>
          </cell>
        </row>
        <row r="294">
          <cell r="A294" t="str">
            <v>A</v>
          </cell>
        </row>
        <row r="295">
          <cell r="A295" t="str">
            <v>N</v>
          </cell>
        </row>
        <row r="297">
          <cell r="L297" t="str">
            <v>PERALATAN</v>
          </cell>
          <cell r="M297" t="str">
            <v>-</v>
          </cell>
        </row>
        <row r="298">
          <cell r="L298" t="str">
            <v>TOTAL ( Rp )</v>
          </cell>
          <cell r="M298">
            <v>1840000</v>
          </cell>
        </row>
        <row r="300">
          <cell r="D300" t="str">
            <v>VOLUME  :</v>
          </cell>
          <cell r="F300">
            <v>50</v>
          </cell>
          <cell r="H300" t="str">
            <v>Satuan  :</v>
          </cell>
          <cell r="I300" t="str">
            <v>m3</v>
          </cell>
          <cell r="J300" t="str">
            <v>Harga Satuan</v>
          </cell>
          <cell r="K300" t="str">
            <v>Rp</v>
          </cell>
          <cell r="L300">
            <v>36800</v>
          </cell>
          <cell r="M300" t="str">
            <v>Per   m3</v>
          </cell>
        </row>
        <row r="424">
          <cell r="A424" t="str">
            <v>DIREKTORAT JENDRAL BINA MARGA</v>
          </cell>
        </row>
        <row r="425">
          <cell r="A425" t="str">
            <v>DIREKTORAT BINA PROGRAAM JALAN</v>
          </cell>
          <cell r="E425" t="str">
            <v>ANALISA HARGA PEKERJAAN</v>
          </cell>
          <cell r="M425" t="str">
            <v>KODE</v>
          </cell>
        </row>
        <row r="426">
          <cell r="A426" t="str">
            <v>SUB. PERENCANAAN JALAN LOKAL</v>
          </cell>
          <cell r="E426" t="str">
            <v>KONTRUKSI LAPIS PONDASI ATAS ( LPA ) KLAS B</v>
          </cell>
        </row>
        <row r="427">
          <cell r="A427" t="str">
            <v>KABUPATEN</v>
          </cell>
          <cell r="E427" t="str">
            <v>(MENGGUNAKAN ALAT)</v>
          </cell>
          <cell r="M427" t="str">
            <v>K. 522</v>
          </cell>
        </row>
        <row r="429">
          <cell r="A429" t="str">
            <v>PROPINSI</v>
          </cell>
          <cell r="C429" t="str">
            <v>:</v>
          </cell>
          <cell r="D429" t="str">
            <v>KODE</v>
          </cell>
          <cell r="E429" t="str">
            <v>KABUPATEN</v>
          </cell>
          <cell r="G429" t="str">
            <v>:</v>
          </cell>
          <cell r="J429" t="str">
            <v>KODE</v>
          </cell>
          <cell r="K429" t="str">
            <v>DISIAPKAN OLEH</v>
          </cell>
          <cell r="M429" t="str">
            <v>TANGGAL</v>
          </cell>
        </row>
        <row r="430">
          <cell r="A430" t="str">
            <v>NANGGROE ACEH DARUSSALAM                (11)</v>
          </cell>
          <cell r="E430" t="str">
            <v>ACEH UTARA</v>
          </cell>
          <cell r="J430" t="str">
            <v>( 08 )</v>
          </cell>
          <cell r="K430" t="str">
            <v>CV. ABDULLAH JALIL</v>
          </cell>
          <cell r="M430" t="str">
            <v>23 September 2005</v>
          </cell>
        </row>
        <row r="431">
          <cell r="A431" t="str">
            <v>PROSES</v>
          </cell>
          <cell r="C431" t="str">
            <v>:</v>
          </cell>
          <cell r="E431" t="str">
            <v>ANGGAPAN</v>
          </cell>
          <cell r="G431" t="str">
            <v>:</v>
          </cell>
        </row>
        <row r="432">
          <cell r="A432" t="str">
            <v>1.</v>
          </cell>
          <cell r="B432" t="str">
            <v xml:space="preserve">Kerikil disuplai dan ditimbun di sepanjang </v>
          </cell>
          <cell r="E432" t="str">
            <v>1.</v>
          </cell>
          <cell r="F432" t="str">
            <v>Menggunakan alat berat</v>
          </cell>
        </row>
        <row r="433">
          <cell r="B433" t="str">
            <v>jalan oleh Leveransil</v>
          </cell>
          <cell r="E433" t="str">
            <v>2.</v>
          </cell>
          <cell r="F433" t="str">
            <v>Kerikil ditimbun di sepanjang jalan oleh Leveransil</v>
          </cell>
        </row>
        <row r="434">
          <cell r="A434" t="str">
            <v>2.</v>
          </cell>
          <cell r="B434" t="str">
            <v>Menghampar dengan greader</v>
          </cell>
          <cell r="E434" t="str">
            <v>3.</v>
          </cell>
          <cell r="F434" t="str">
            <v>Dihampar dan dipadatkan hingga tebal 10 cm padat</v>
          </cell>
        </row>
        <row r="435">
          <cell r="A435" t="str">
            <v>3.</v>
          </cell>
          <cell r="B435" t="str">
            <v xml:space="preserve">Pemadatan dengan mesin gilas bergetar </v>
          </cell>
          <cell r="E435" t="str">
            <v>4.</v>
          </cell>
          <cell r="F435" t="str">
            <v>Hasil kerja menghampar dan memadatkan 1500 m2 / hari ( 4m x 375 m )</v>
          </cell>
        </row>
        <row r="436">
          <cell r="B436" t="str">
            <v>dengan tangki air dan mesin gilas roda</v>
          </cell>
        </row>
        <row r="437">
          <cell r="B437" t="str">
            <v>baja</v>
          </cell>
        </row>
        <row r="442">
          <cell r="B442" t="str">
            <v>PEKERJA</v>
          </cell>
          <cell r="E442" t="str">
            <v>JUMLAH</v>
          </cell>
          <cell r="G442" t="str">
            <v>HARI</v>
          </cell>
          <cell r="I442" t="str">
            <v>KODE</v>
          </cell>
          <cell r="J442" t="str">
            <v xml:space="preserve">JUMLAH </v>
          </cell>
          <cell r="K442" t="str">
            <v>UPAH</v>
          </cell>
          <cell r="L442" t="str">
            <v>BIAYA</v>
          </cell>
          <cell r="M442" t="str">
            <v>SUB TOTAL</v>
          </cell>
        </row>
        <row r="444">
          <cell r="A444" t="str">
            <v>P</v>
          </cell>
          <cell r="E444" t="str">
            <v>ORANG</v>
          </cell>
          <cell r="J444" t="str">
            <v>HARI-ORG</v>
          </cell>
          <cell r="K444" t="str">
            <v>(Rp./Org/Hr)</v>
          </cell>
          <cell r="L444" t="str">
            <v>(Rp)</v>
          </cell>
          <cell r="M444" t="str">
            <v>(Rp)</v>
          </cell>
        </row>
        <row r="445">
          <cell r="A445" t="str">
            <v>E</v>
          </cell>
          <cell r="B445" t="str">
            <v>M a n d o r</v>
          </cell>
          <cell r="F445">
            <v>1</v>
          </cell>
          <cell r="H445">
            <v>1</v>
          </cell>
          <cell r="I445" t="str">
            <v>L061</v>
          </cell>
          <cell r="J445">
            <v>1</v>
          </cell>
          <cell r="K445">
            <v>40000</v>
          </cell>
          <cell r="L445">
            <v>40000</v>
          </cell>
        </row>
        <row r="446">
          <cell r="A446" t="str">
            <v>K</v>
          </cell>
          <cell r="B446" t="str">
            <v>Operator Terlatih</v>
          </cell>
          <cell r="F446">
            <v>2</v>
          </cell>
          <cell r="H446">
            <v>1</v>
          </cell>
          <cell r="I446" t="str">
            <v>L081</v>
          </cell>
          <cell r="J446">
            <v>2</v>
          </cell>
          <cell r="K446">
            <v>55000</v>
          </cell>
          <cell r="L446">
            <v>110000</v>
          </cell>
        </row>
        <row r="447">
          <cell r="A447" t="str">
            <v>E</v>
          </cell>
          <cell r="B447" t="str">
            <v>Supir</v>
          </cell>
          <cell r="F447">
            <v>1</v>
          </cell>
          <cell r="H447">
            <v>1</v>
          </cell>
          <cell r="I447" t="str">
            <v>L091</v>
          </cell>
          <cell r="J447">
            <v>1</v>
          </cell>
          <cell r="K447">
            <v>45000</v>
          </cell>
          <cell r="L447">
            <v>45000</v>
          </cell>
        </row>
        <row r="448">
          <cell r="A448" t="str">
            <v>R</v>
          </cell>
          <cell r="B448" t="str">
            <v>Pekerja tak terlatih</v>
          </cell>
          <cell r="F448">
            <v>4</v>
          </cell>
          <cell r="H448">
            <v>1</v>
          </cell>
          <cell r="I448" t="str">
            <v>L101</v>
          </cell>
          <cell r="J448">
            <v>4</v>
          </cell>
          <cell r="K448">
            <v>23000</v>
          </cell>
          <cell r="L448">
            <v>92000</v>
          </cell>
        </row>
        <row r="449">
          <cell r="A449" t="str">
            <v>J</v>
          </cell>
        </row>
        <row r="450">
          <cell r="A450" t="str">
            <v>A</v>
          </cell>
        </row>
        <row r="451">
          <cell r="L451" t="str">
            <v>PEKERJA</v>
          </cell>
          <cell r="M451">
            <v>287000</v>
          </cell>
        </row>
        <row r="452">
          <cell r="B452" t="str">
            <v>MATERIAL</v>
          </cell>
          <cell r="E452" t="str">
            <v>JUMLAH</v>
          </cell>
          <cell r="G452" t="str">
            <v>VOLUME</v>
          </cell>
          <cell r="I452" t="str">
            <v>KODE</v>
          </cell>
          <cell r="K452" t="str">
            <v>HARGA</v>
          </cell>
          <cell r="L452" t="str">
            <v>BIAYA</v>
          </cell>
          <cell r="M452" t="str">
            <v>SUB TOTAL</v>
          </cell>
        </row>
        <row r="453">
          <cell r="K453" t="str">
            <v>SATUAN</v>
          </cell>
        </row>
        <row r="454">
          <cell r="A454" t="str">
            <v>M</v>
          </cell>
          <cell r="G454" t="str">
            <v>SATUAN</v>
          </cell>
          <cell r="K454" t="str">
            <v>(Rp./UNIT)</v>
          </cell>
          <cell r="L454" t="str">
            <v>(Rp)</v>
          </cell>
          <cell r="M454" t="str">
            <v>(Rp)</v>
          </cell>
        </row>
        <row r="455">
          <cell r="A455" t="str">
            <v>A</v>
          </cell>
          <cell r="B455" t="str">
            <v>Alat bantu</v>
          </cell>
          <cell r="F455">
            <v>0.2</v>
          </cell>
          <cell r="H455" t="str">
            <v>set</v>
          </cell>
          <cell r="I455" t="str">
            <v>M170</v>
          </cell>
          <cell r="K455">
            <v>105000</v>
          </cell>
          <cell r="L455">
            <v>21000</v>
          </cell>
        </row>
        <row r="456">
          <cell r="A456" t="str">
            <v>T</v>
          </cell>
          <cell r="B456" t="str">
            <v>Agregat disaring</v>
          </cell>
          <cell r="F456">
            <v>200</v>
          </cell>
          <cell r="H456" t="str">
            <v>m3</v>
          </cell>
          <cell r="I456" t="str">
            <v>K016</v>
          </cell>
          <cell r="K456">
            <v>106675</v>
          </cell>
          <cell r="L456">
            <v>21335000</v>
          </cell>
        </row>
        <row r="457">
          <cell r="A457" t="str">
            <v>E</v>
          </cell>
        </row>
        <row r="458">
          <cell r="A458" t="str">
            <v>R</v>
          </cell>
        </row>
        <row r="459">
          <cell r="A459" t="str">
            <v>I</v>
          </cell>
        </row>
        <row r="460">
          <cell r="A460" t="str">
            <v>A</v>
          </cell>
        </row>
        <row r="461">
          <cell r="A461" t="str">
            <v>L</v>
          </cell>
        </row>
        <row r="464">
          <cell r="L464" t="str">
            <v>MATERIAL</v>
          </cell>
          <cell r="M464">
            <v>21356000</v>
          </cell>
        </row>
        <row r="465">
          <cell r="B465" t="str">
            <v>PERALATAN</v>
          </cell>
          <cell r="E465" t="str">
            <v>JUMLAH</v>
          </cell>
          <cell r="G465" t="str">
            <v>HARI</v>
          </cell>
          <cell r="I465" t="str">
            <v>KODE</v>
          </cell>
          <cell r="J465" t="str">
            <v>JAM</v>
          </cell>
          <cell r="K465" t="str">
            <v>HARGA</v>
          </cell>
          <cell r="L465" t="str">
            <v>BIAYA</v>
          </cell>
          <cell r="M465" t="str">
            <v>SUB TOTAL</v>
          </cell>
        </row>
        <row r="466">
          <cell r="J466" t="str">
            <v>KERJA</v>
          </cell>
        </row>
        <row r="467">
          <cell r="A467" t="str">
            <v>P</v>
          </cell>
          <cell r="E467" t="str">
            <v>ALAT</v>
          </cell>
          <cell r="G467" t="str">
            <v>KERJA</v>
          </cell>
          <cell r="K467" t="str">
            <v>(Rp./JAM)</v>
          </cell>
          <cell r="L467" t="str">
            <v>(Rp)</v>
          </cell>
          <cell r="M467" t="str">
            <v>(Rp)</v>
          </cell>
        </row>
        <row r="468">
          <cell r="A468" t="str">
            <v>E</v>
          </cell>
        </row>
        <row r="469">
          <cell r="A469" t="str">
            <v>R</v>
          </cell>
          <cell r="B469" t="str">
            <v>Greader 110 Hp</v>
          </cell>
          <cell r="F469">
            <v>1</v>
          </cell>
          <cell r="H469">
            <v>1</v>
          </cell>
          <cell r="I469" t="str">
            <v>E010</v>
          </cell>
          <cell r="J469">
            <v>5</v>
          </cell>
          <cell r="K469">
            <v>165000</v>
          </cell>
          <cell r="L469">
            <v>825000</v>
          </cell>
        </row>
        <row r="470">
          <cell r="A470" t="str">
            <v>A</v>
          </cell>
          <cell r="B470" t="str">
            <v>Mesin gilas bergetar 10 ton</v>
          </cell>
          <cell r="F470">
            <v>1</v>
          </cell>
          <cell r="H470">
            <v>1</v>
          </cell>
          <cell r="I470" t="str">
            <v>E082</v>
          </cell>
          <cell r="J470">
            <v>5</v>
          </cell>
          <cell r="K470">
            <v>90000</v>
          </cell>
          <cell r="L470">
            <v>450000</v>
          </cell>
        </row>
        <row r="471">
          <cell r="A471" t="str">
            <v>L</v>
          </cell>
          <cell r="B471" t="str">
            <v>Truck tangki air 68 Hp</v>
          </cell>
          <cell r="F471">
            <v>1</v>
          </cell>
          <cell r="H471">
            <v>1</v>
          </cell>
          <cell r="I471" t="str">
            <v>E182</v>
          </cell>
          <cell r="J471">
            <v>5</v>
          </cell>
          <cell r="K471">
            <v>52000</v>
          </cell>
          <cell r="L471">
            <v>260000</v>
          </cell>
        </row>
        <row r="472">
          <cell r="A472" t="str">
            <v>A</v>
          </cell>
        </row>
        <row r="473">
          <cell r="A473" t="str">
            <v>T</v>
          </cell>
        </row>
        <row r="474">
          <cell r="A474" t="str">
            <v>A</v>
          </cell>
        </row>
        <row r="475">
          <cell r="A475" t="str">
            <v>N</v>
          </cell>
        </row>
        <row r="477">
          <cell r="L477" t="str">
            <v>PERALATAN</v>
          </cell>
          <cell r="M477">
            <v>1535000</v>
          </cell>
        </row>
        <row r="478">
          <cell r="L478" t="str">
            <v>TOTAL ( Rp )</v>
          </cell>
          <cell r="M478">
            <v>23178000</v>
          </cell>
        </row>
        <row r="480">
          <cell r="D480" t="str">
            <v>VOLUME  :</v>
          </cell>
          <cell r="F480">
            <v>150</v>
          </cell>
          <cell r="H480" t="str">
            <v>Satuan  :</v>
          </cell>
          <cell r="I480" t="str">
            <v>m2</v>
          </cell>
          <cell r="J480" t="str">
            <v>Harga Satuan</v>
          </cell>
          <cell r="K480" t="str">
            <v>Rp</v>
          </cell>
          <cell r="L480">
            <v>154520</v>
          </cell>
          <cell r="M480" t="str">
            <v>Per   m2</v>
          </cell>
        </row>
        <row r="484">
          <cell r="A484" t="str">
            <v>DIREKTORAT JENDRAL BINA MARGA</v>
          </cell>
        </row>
        <row r="485">
          <cell r="A485" t="str">
            <v>DIREKTORAT BINA PROGRAM JALAN</v>
          </cell>
          <cell r="E485" t="str">
            <v>ANALISA HARGA PEKERJAAN</v>
          </cell>
          <cell r="M485" t="str">
            <v>KODE</v>
          </cell>
        </row>
        <row r="486">
          <cell r="A486" t="str">
            <v>SUB. PERENCANAAN JALAN LOKAL</v>
          </cell>
          <cell r="E486" t="str">
            <v>MENGHAMPAR DAN MEMADATKAN LATASIR</v>
          </cell>
        </row>
        <row r="487">
          <cell r="A487" t="str">
            <v>KABUPATEN</v>
          </cell>
          <cell r="E487" t="str">
            <v>(MENGGUNAKAN PEKERJA)</v>
          </cell>
          <cell r="M487" t="str">
            <v>K. 638</v>
          </cell>
        </row>
        <row r="489">
          <cell r="A489" t="str">
            <v>PROPINSI</v>
          </cell>
          <cell r="C489" t="str">
            <v>:</v>
          </cell>
          <cell r="D489" t="str">
            <v>KODE</v>
          </cell>
          <cell r="E489" t="str">
            <v>KABUPATEN</v>
          </cell>
          <cell r="G489" t="str">
            <v>:</v>
          </cell>
          <cell r="J489" t="str">
            <v>KODE</v>
          </cell>
          <cell r="K489" t="str">
            <v>DISIAPKAN OLEH :</v>
          </cell>
          <cell r="M489" t="str">
            <v>TANGGAL</v>
          </cell>
        </row>
        <row r="490">
          <cell r="A490" t="str">
            <v>NANGGROE ACEH DARUSSALAM                (11)</v>
          </cell>
          <cell r="E490" t="str">
            <v>ACEH UTARA</v>
          </cell>
          <cell r="J490" t="str">
            <v>( 08 )</v>
          </cell>
          <cell r="K490" t="str">
            <v>CV. ABDULLAH JALIL</v>
          </cell>
          <cell r="M490" t="str">
            <v>23 September 2005</v>
          </cell>
        </row>
        <row r="491">
          <cell r="A491" t="str">
            <v>PROSES</v>
          </cell>
          <cell r="C491" t="str">
            <v>:</v>
          </cell>
          <cell r="E491" t="str">
            <v>ANGGAPAN</v>
          </cell>
          <cell r="G491" t="str">
            <v>:</v>
          </cell>
        </row>
        <row r="492">
          <cell r="A492" t="str">
            <v>1.</v>
          </cell>
          <cell r="B492" t="str">
            <v>Membersihkan jalan lama</v>
          </cell>
          <cell r="E492" t="str">
            <v>1.</v>
          </cell>
          <cell r="F492" t="str">
            <v>Menggunakan tenaga manusia ( 1600 m2 / hari )</v>
          </cell>
        </row>
        <row r="493">
          <cell r="A493" t="str">
            <v>2.</v>
          </cell>
          <cell r="B493" t="str">
            <v>Melapisi dengan tack coat</v>
          </cell>
          <cell r="E493" t="str">
            <v>2.</v>
          </cell>
          <cell r="F493" t="str">
            <v>Campuran dikirim ketempat oleh leveransir</v>
          </cell>
        </row>
        <row r="494">
          <cell r="A494" t="str">
            <v>3.</v>
          </cell>
          <cell r="B494" t="str">
            <v>Adukan Pasir aspal dengan tangan</v>
          </cell>
          <cell r="E494" t="str">
            <v>3.</v>
          </cell>
          <cell r="F494" t="str">
            <v>BJ padat 1,9 ton/m3</v>
          </cell>
        </row>
        <row r="495">
          <cell r="A495" t="str">
            <v>4.</v>
          </cell>
          <cell r="B495" t="str">
            <v>Gilas dan padatkan</v>
          </cell>
          <cell r="E495" t="str">
            <v>4.</v>
          </cell>
          <cell r="F495" t="str">
            <v>Tack coat 0,6 ltr/m2</v>
          </cell>
        </row>
        <row r="496">
          <cell r="E496" t="str">
            <v>5.</v>
          </cell>
          <cell r="F496" t="str">
            <v>Menurut spec BM NO.02/PT/B/1983</v>
          </cell>
        </row>
        <row r="502">
          <cell r="B502" t="str">
            <v>PEKERJA</v>
          </cell>
          <cell r="E502" t="str">
            <v>JUMLAH</v>
          </cell>
          <cell r="G502" t="str">
            <v>HARI</v>
          </cell>
          <cell r="I502" t="str">
            <v>KODE</v>
          </cell>
          <cell r="J502" t="str">
            <v xml:space="preserve">JUMLAH </v>
          </cell>
          <cell r="K502" t="str">
            <v>UPAH</v>
          </cell>
          <cell r="L502" t="str">
            <v>BIAYA</v>
          </cell>
          <cell r="M502" t="str">
            <v>SUB TOTAL</v>
          </cell>
        </row>
        <row r="504">
          <cell r="A504" t="str">
            <v>P</v>
          </cell>
          <cell r="E504" t="str">
            <v>ORANG</v>
          </cell>
          <cell r="J504" t="str">
            <v>HARI-ORG</v>
          </cell>
          <cell r="K504" t="str">
            <v>(Rp./Org/Hr)</v>
          </cell>
          <cell r="L504" t="str">
            <v>(Rp)</v>
          </cell>
          <cell r="M504" t="str">
            <v>(Rp)</v>
          </cell>
        </row>
        <row r="505">
          <cell r="A505" t="str">
            <v>E</v>
          </cell>
          <cell r="B505" t="str">
            <v>M a n d o r</v>
          </cell>
          <cell r="F505">
            <v>1</v>
          </cell>
          <cell r="H505">
            <v>1</v>
          </cell>
          <cell r="I505" t="str">
            <v>L061</v>
          </cell>
          <cell r="J505">
            <v>1</v>
          </cell>
          <cell r="K505">
            <v>40000</v>
          </cell>
          <cell r="L505">
            <v>40000</v>
          </cell>
        </row>
        <row r="506">
          <cell r="A506" t="str">
            <v>K</v>
          </cell>
          <cell r="B506" t="str">
            <v>Operator terlatih</v>
          </cell>
          <cell r="F506">
            <v>3</v>
          </cell>
          <cell r="H506">
            <v>1</v>
          </cell>
          <cell r="I506" t="str">
            <v>L081</v>
          </cell>
          <cell r="J506">
            <v>3</v>
          </cell>
          <cell r="K506">
            <v>55000</v>
          </cell>
          <cell r="L506">
            <v>165000</v>
          </cell>
        </row>
        <row r="507">
          <cell r="A507" t="str">
            <v>E</v>
          </cell>
          <cell r="B507" t="str">
            <v>Pekerja tak terlatih</v>
          </cell>
          <cell r="F507">
            <v>10</v>
          </cell>
          <cell r="H507">
            <v>1</v>
          </cell>
          <cell r="I507" t="str">
            <v>L101</v>
          </cell>
          <cell r="J507">
            <v>10</v>
          </cell>
          <cell r="K507">
            <v>23000</v>
          </cell>
          <cell r="L507">
            <v>230000</v>
          </cell>
        </row>
        <row r="508">
          <cell r="A508" t="str">
            <v>R</v>
          </cell>
          <cell r="B508" t="str">
            <v>Pekerja semi terlatih</v>
          </cell>
          <cell r="F508">
            <v>8</v>
          </cell>
          <cell r="H508">
            <v>1</v>
          </cell>
          <cell r="I508" t="str">
            <v>L103</v>
          </cell>
          <cell r="J508">
            <v>8</v>
          </cell>
          <cell r="K508">
            <v>25000</v>
          </cell>
          <cell r="L508">
            <v>200000</v>
          </cell>
        </row>
        <row r="509">
          <cell r="A509" t="str">
            <v>J</v>
          </cell>
          <cell r="B509" t="str">
            <v>Sopir</v>
          </cell>
          <cell r="F509">
            <v>1</v>
          </cell>
          <cell r="H509">
            <v>1</v>
          </cell>
          <cell r="I509" t="str">
            <v>L091</v>
          </cell>
          <cell r="J509">
            <v>1</v>
          </cell>
          <cell r="K509">
            <v>45000</v>
          </cell>
          <cell r="L509">
            <v>45000</v>
          </cell>
        </row>
        <row r="510">
          <cell r="A510" t="str">
            <v>A</v>
          </cell>
        </row>
        <row r="511">
          <cell r="L511" t="str">
            <v>PEKERJA</v>
          </cell>
          <cell r="M511">
            <v>680000</v>
          </cell>
        </row>
        <row r="512">
          <cell r="B512" t="str">
            <v>MATERIAL</v>
          </cell>
          <cell r="E512" t="str">
            <v>JUMLAH</v>
          </cell>
          <cell r="G512" t="str">
            <v>VOLUME</v>
          </cell>
          <cell r="I512" t="str">
            <v>KODE</v>
          </cell>
          <cell r="K512" t="str">
            <v>HARGA</v>
          </cell>
          <cell r="L512" t="str">
            <v>BIAYA</v>
          </cell>
          <cell r="M512" t="str">
            <v>SUB TOTAL</v>
          </cell>
        </row>
        <row r="514">
          <cell r="A514" t="str">
            <v>M</v>
          </cell>
          <cell r="G514" t="str">
            <v>SATUAN</v>
          </cell>
          <cell r="K514" t="str">
            <v>(Rp./UNIT)</v>
          </cell>
          <cell r="L514" t="str">
            <v>(Rp)</v>
          </cell>
          <cell r="M514" t="str">
            <v>(Rp)</v>
          </cell>
        </row>
        <row r="515">
          <cell r="A515" t="str">
            <v>A</v>
          </cell>
        </row>
        <row r="516">
          <cell r="A516" t="str">
            <v>T</v>
          </cell>
          <cell r="B516" t="str">
            <v>Alat bantu</v>
          </cell>
          <cell r="F516">
            <v>4</v>
          </cell>
          <cell r="H516" t="str">
            <v>set</v>
          </cell>
          <cell r="I516" t="str">
            <v>M170</v>
          </cell>
          <cell r="K516">
            <v>105000</v>
          </cell>
          <cell r="L516">
            <v>420000</v>
          </cell>
        </row>
        <row r="517">
          <cell r="A517" t="str">
            <v>E</v>
          </cell>
          <cell r="B517" t="str">
            <v>A s p a l</v>
          </cell>
          <cell r="F517">
            <v>480</v>
          </cell>
          <cell r="H517" t="str">
            <v>kg</v>
          </cell>
          <cell r="I517" t="str">
            <v>M061</v>
          </cell>
          <cell r="K517">
            <v>4200</v>
          </cell>
          <cell r="L517">
            <v>2016000</v>
          </cell>
        </row>
        <row r="518">
          <cell r="A518" t="str">
            <v>R</v>
          </cell>
          <cell r="B518" t="str">
            <v>Minyak Bakar</v>
          </cell>
          <cell r="F518">
            <v>480</v>
          </cell>
          <cell r="H518" t="str">
            <v>ltr</v>
          </cell>
          <cell r="I518" t="str">
            <v>M065</v>
          </cell>
          <cell r="K518">
            <v>2800</v>
          </cell>
          <cell r="L518">
            <v>1344000</v>
          </cell>
        </row>
        <row r="519">
          <cell r="A519" t="str">
            <v>I</v>
          </cell>
          <cell r="B519" t="str">
            <v>Campuran Latasir</v>
          </cell>
          <cell r="F519">
            <v>60</v>
          </cell>
          <cell r="H519" t="str">
            <v>ton</v>
          </cell>
          <cell r="I519" t="str">
            <v>K023</v>
          </cell>
          <cell r="K519">
            <v>509266.66666666669</v>
          </cell>
          <cell r="L519">
            <v>30556000</v>
          </cell>
        </row>
        <row r="520">
          <cell r="A520" t="str">
            <v>A</v>
          </cell>
        </row>
        <row r="521">
          <cell r="A521" t="str">
            <v>L</v>
          </cell>
        </row>
        <row r="524">
          <cell r="L524" t="str">
            <v>MATERIAL</v>
          </cell>
          <cell r="M524">
            <v>34336000</v>
          </cell>
        </row>
        <row r="525">
          <cell r="B525" t="str">
            <v>PERALATAN</v>
          </cell>
          <cell r="E525" t="str">
            <v>JUMLAH</v>
          </cell>
          <cell r="G525" t="str">
            <v>HARI</v>
          </cell>
          <cell r="I525" t="str">
            <v>KODE</v>
          </cell>
          <cell r="J525" t="str">
            <v>JAM</v>
          </cell>
          <cell r="K525" t="str">
            <v>HARGA</v>
          </cell>
          <cell r="L525" t="str">
            <v>BIAYA</v>
          </cell>
          <cell r="M525" t="str">
            <v>SUB TOTAL</v>
          </cell>
        </row>
        <row r="526">
          <cell r="J526" t="str">
            <v>KERJA</v>
          </cell>
        </row>
        <row r="527">
          <cell r="A527" t="str">
            <v>P</v>
          </cell>
          <cell r="E527" t="str">
            <v>ALAT</v>
          </cell>
          <cell r="G527" t="str">
            <v>KERJA</v>
          </cell>
          <cell r="K527" t="str">
            <v>(Rp./JAM)</v>
          </cell>
          <cell r="L527" t="str">
            <v>(Rp)</v>
          </cell>
          <cell r="M527" t="str">
            <v>(Rp)</v>
          </cell>
        </row>
        <row r="528">
          <cell r="A528" t="str">
            <v>E</v>
          </cell>
          <cell r="B528" t="str">
            <v>Mesin Gilas Tandem 6 - 10 ton</v>
          </cell>
          <cell r="F528">
            <v>1</v>
          </cell>
          <cell r="H528">
            <v>1</v>
          </cell>
          <cell r="I528" t="str">
            <v>E081</v>
          </cell>
          <cell r="J528">
            <v>5</v>
          </cell>
          <cell r="K528">
            <v>100000</v>
          </cell>
          <cell r="L528">
            <v>500000</v>
          </cell>
        </row>
        <row r="529">
          <cell r="A529" t="str">
            <v>R</v>
          </cell>
          <cell r="B529" t="str">
            <v>Spayer Aspal 350 Ltr</v>
          </cell>
          <cell r="F529">
            <v>1</v>
          </cell>
          <cell r="H529">
            <v>1</v>
          </cell>
          <cell r="I529" t="str">
            <v>E153</v>
          </cell>
          <cell r="J529">
            <v>5</v>
          </cell>
          <cell r="K529">
            <v>50000</v>
          </cell>
          <cell r="L529">
            <v>250000</v>
          </cell>
        </row>
        <row r="530">
          <cell r="A530" t="str">
            <v>A</v>
          </cell>
          <cell r="B530" t="str">
            <v>Truck Bak Terbuka 3t</v>
          </cell>
          <cell r="F530">
            <v>1</v>
          </cell>
          <cell r="H530">
            <v>1</v>
          </cell>
          <cell r="I530" t="str">
            <v>E221</v>
          </cell>
          <cell r="J530">
            <v>5</v>
          </cell>
          <cell r="K530">
            <v>35000</v>
          </cell>
          <cell r="L530">
            <v>175000</v>
          </cell>
        </row>
        <row r="531">
          <cell r="A531" t="str">
            <v>L</v>
          </cell>
        </row>
        <row r="532">
          <cell r="A532" t="str">
            <v>A</v>
          </cell>
        </row>
        <row r="533">
          <cell r="A533" t="str">
            <v>T</v>
          </cell>
        </row>
        <row r="534">
          <cell r="A534" t="str">
            <v>A</v>
          </cell>
        </row>
        <row r="535">
          <cell r="A535" t="str">
            <v>N</v>
          </cell>
        </row>
        <row r="537">
          <cell r="L537" t="str">
            <v>PERALATAN</v>
          </cell>
          <cell r="M537">
            <v>925000</v>
          </cell>
        </row>
        <row r="538">
          <cell r="L538" t="str">
            <v>TOTAL ( Rp )</v>
          </cell>
          <cell r="M538">
            <v>35941000</v>
          </cell>
        </row>
        <row r="540">
          <cell r="D540" t="str">
            <v>VOLUME  :</v>
          </cell>
          <cell r="F540">
            <v>1600</v>
          </cell>
          <cell r="H540" t="str">
            <v>Satuan  :</v>
          </cell>
          <cell r="I540" t="str">
            <v>M2</v>
          </cell>
          <cell r="J540" t="str">
            <v>Harga Satuan</v>
          </cell>
          <cell r="K540" t="str">
            <v>Rp</v>
          </cell>
          <cell r="L540">
            <v>22463.125</v>
          </cell>
          <cell r="M540" t="str">
            <v>Per   m2</v>
          </cell>
        </row>
        <row r="544">
          <cell r="A544" t="str">
            <v>DIREKTORAT JENDRAL BINA MARGA</v>
          </cell>
        </row>
        <row r="545">
          <cell r="A545" t="str">
            <v>DIREKTORAT BINA PROGRAM JALAN</v>
          </cell>
          <cell r="E545" t="str">
            <v>ANALISA HARGA PEKERJAAN</v>
          </cell>
          <cell r="M545" t="str">
            <v>KODE</v>
          </cell>
        </row>
        <row r="546">
          <cell r="A546" t="str">
            <v>SUB. PERENCANAAN JALAN LOKAL</v>
          </cell>
          <cell r="E546" t="str">
            <v>PERANCAH (BEKISTING) UNTUK BETON BERTULANG</v>
          </cell>
        </row>
        <row r="547">
          <cell r="A547" t="str">
            <v>KABUPATEN</v>
          </cell>
          <cell r="E547" t="str">
            <v>(MENGGUNAKAN BURUH)</v>
          </cell>
          <cell r="M547" t="str">
            <v>K.710</v>
          </cell>
        </row>
        <row r="549">
          <cell r="A549" t="str">
            <v>PROPINSI</v>
          </cell>
          <cell r="C549" t="str">
            <v>:</v>
          </cell>
          <cell r="D549" t="str">
            <v>KODE</v>
          </cell>
          <cell r="E549" t="str">
            <v>KABUPATEN</v>
          </cell>
          <cell r="G549" t="str">
            <v>:</v>
          </cell>
          <cell r="J549" t="str">
            <v>KODE</v>
          </cell>
          <cell r="K549" t="str">
            <v>DISIAPKAN OLEH</v>
          </cell>
          <cell r="M549" t="str">
            <v>TANGGAL</v>
          </cell>
        </row>
        <row r="550">
          <cell r="A550" t="str">
            <v>NANGGROE ACEH DARUSSALAM                (11)</v>
          </cell>
          <cell r="E550" t="str">
            <v>ACEH UTARA</v>
          </cell>
          <cell r="J550" t="str">
            <v>( 08 )</v>
          </cell>
          <cell r="K550" t="str">
            <v>CV. ABDULLAH JALIL</v>
          </cell>
          <cell r="M550" t="str">
            <v>23 September 2005</v>
          </cell>
        </row>
        <row r="551">
          <cell r="A551" t="str">
            <v>PROSES</v>
          </cell>
          <cell r="C551" t="str">
            <v>:</v>
          </cell>
          <cell r="E551" t="str">
            <v>ANGGAPAN</v>
          </cell>
          <cell r="G551" t="str">
            <v>:</v>
          </cell>
        </row>
        <row r="552">
          <cell r="A552" t="str">
            <v>1.</v>
          </cell>
          <cell r="B552" t="str">
            <v>Pengadaan bahan oleh leveransir</v>
          </cell>
          <cell r="E552" t="str">
            <v>1.</v>
          </cell>
          <cell r="F552" t="str">
            <v>Kelompok tukang kayu memasang 100 m2 dalam 5 hari kerja</v>
          </cell>
        </row>
        <row r="553">
          <cell r="A553" t="str">
            <v>2.</v>
          </cell>
          <cell r="B553" t="str">
            <v>Tukang kayu memotong dan membuat</v>
          </cell>
          <cell r="E553" t="str">
            <v>2.</v>
          </cell>
          <cell r="F553" t="str">
            <v>1/3 material dapat dipakai kembali</v>
          </cell>
        </row>
        <row r="554">
          <cell r="B554" t="str">
            <v>acuan/perancah</v>
          </cell>
          <cell r="E554" t="str">
            <v>3.</v>
          </cell>
          <cell r="F554" t="str">
            <v>Pengadaan bahan oleh leveransir</v>
          </cell>
        </row>
        <row r="555">
          <cell r="A555" t="str">
            <v>3.</v>
          </cell>
          <cell r="B555" t="str">
            <v>Tuakng kayu membongkar acuan/peran</v>
          </cell>
          <cell r="E555" t="str">
            <v>4.</v>
          </cell>
          <cell r="F555" t="str">
            <v>Untuk 1 m3 beton digunakan 40 lbr plywood untuk : 120 cm x 240 cm x 1,7</v>
          </cell>
        </row>
        <row r="556">
          <cell r="B556" t="str">
            <v>cah setelah disetujui oleh direksi</v>
          </cell>
          <cell r="E556" t="str">
            <v>5.</v>
          </cell>
          <cell r="F556" t="str">
            <v>Tukang kayu membongkar perancah</v>
          </cell>
        </row>
        <row r="563">
          <cell r="B563" t="str">
            <v>PEKERJA</v>
          </cell>
          <cell r="E563" t="str">
            <v>JUMLAH</v>
          </cell>
          <cell r="G563" t="str">
            <v>HARI</v>
          </cell>
          <cell r="I563" t="str">
            <v>KODE</v>
          </cell>
          <cell r="J563" t="str">
            <v xml:space="preserve">JUMLAH </v>
          </cell>
          <cell r="K563" t="str">
            <v>UPAH</v>
          </cell>
          <cell r="L563" t="str">
            <v>BIAYA</v>
          </cell>
          <cell r="M563" t="str">
            <v>SUB TOTAL</v>
          </cell>
        </row>
        <row r="565">
          <cell r="A565" t="str">
            <v>P</v>
          </cell>
          <cell r="E565" t="str">
            <v>ORANG</v>
          </cell>
          <cell r="J565" t="str">
            <v>HARI-ORG</v>
          </cell>
          <cell r="K565" t="str">
            <v>(Rp./Org/Hr)</v>
          </cell>
          <cell r="L565" t="str">
            <v>(Rp)</v>
          </cell>
          <cell r="M565" t="str">
            <v>(Rp)</v>
          </cell>
        </row>
        <row r="566">
          <cell r="A566" t="str">
            <v>E</v>
          </cell>
          <cell r="B566" t="str">
            <v>M a n d o r</v>
          </cell>
          <cell r="F566">
            <v>1</v>
          </cell>
          <cell r="H566">
            <v>5</v>
          </cell>
          <cell r="I566" t="str">
            <v>L061</v>
          </cell>
          <cell r="J566">
            <v>5</v>
          </cell>
          <cell r="K566">
            <v>40000</v>
          </cell>
          <cell r="L566">
            <v>200000</v>
          </cell>
        </row>
        <row r="567">
          <cell r="A567" t="str">
            <v>K</v>
          </cell>
          <cell r="B567" t="str">
            <v>Tukang</v>
          </cell>
          <cell r="F567">
            <v>4</v>
          </cell>
          <cell r="H567">
            <v>5</v>
          </cell>
          <cell r="I567" t="str">
            <v>L079</v>
          </cell>
          <cell r="J567">
            <v>20</v>
          </cell>
          <cell r="K567">
            <v>40000</v>
          </cell>
          <cell r="L567">
            <v>800000</v>
          </cell>
        </row>
        <row r="568">
          <cell r="A568" t="str">
            <v>E</v>
          </cell>
          <cell r="B568" t="str">
            <v>Pekerja Semi terlatih</v>
          </cell>
          <cell r="F568">
            <v>3</v>
          </cell>
          <cell r="H568">
            <v>5</v>
          </cell>
          <cell r="I568" t="str">
            <v>L103</v>
          </cell>
          <cell r="J568">
            <v>15</v>
          </cell>
          <cell r="K568">
            <v>25000</v>
          </cell>
          <cell r="L568">
            <v>375000</v>
          </cell>
        </row>
        <row r="569">
          <cell r="A569" t="str">
            <v>R</v>
          </cell>
          <cell r="B569" t="str">
            <v>Pekerja tak terlatih</v>
          </cell>
          <cell r="F569">
            <v>7</v>
          </cell>
          <cell r="H569">
            <v>5</v>
          </cell>
          <cell r="I569" t="str">
            <v>L101</v>
          </cell>
          <cell r="J569">
            <v>35</v>
          </cell>
          <cell r="K569">
            <v>23000</v>
          </cell>
          <cell r="L569">
            <v>805000</v>
          </cell>
        </row>
        <row r="570">
          <cell r="A570" t="str">
            <v>J</v>
          </cell>
        </row>
        <row r="571">
          <cell r="A571" t="str">
            <v>A</v>
          </cell>
        </row>
        <row r="572">
          <cell r="L572" t="str">
            <v>PEKERJA</v>
          </cell>
          <cell r="M572">
            <v>2180000</v>
          </cell>
        </row>
        <row r="573">
          <cell r="B573" t="str">
            <v>MATERIAL</v>
          </cell>
          <cell r="E573" t="str">
            <v>JUMLAH</v>
          </cell>
          <cell r="G573" t="str">
            <v>VOLUME</v>
          </cell>
          <cell r="I573" t="str">
            <v>KODE</v>
          </cell>
          <cell r="K573" t="str">
            <v>UPAH</v>
          </cell>
          <cell r="L573" t="str">
            <v>BIAYA</v>
          </cell>
          <cell r="M573" t="str">
            <v>SUB TOTAL</v>
          </cell>
        </row>
        <row r="575">
          <cell r="A575" t="str">
            <v>M</v>
          </cell>
          <cell r="G575" t="str">
            <v>SATUAN</v>
          </cell>
          <cell r="K575" t="str">
            <v>(Rp./unit)</v>
          </cell>
          <cell r="L575" t="str">
            <v>(Rp)</v>
          </cell>
          <cell r="M575" t="str">
            <v>(Rp)</v>
          </cell>
        </row>
        <row r="576">
          <cell r="A576" t="str">
            <v>A</v>
          </cell>
          <cell r="B576" t="str">
            <v>Alat bantu</v>
          </cell>
          <cell r="F576">
            <v>3</v>
          </cell>
          <cell r="H576" t="str">
            <v>set</v>
          </cell>
          <cell r="I576" t="str">
            <v>M170</v>
          </cell>
          <cell r="K576">
            <v>105000</v>
          </cell>
          <cell r="L576">
            <v>315000</v>
          </cell>
        </row>
        <row r="577">
          <cell r="A577" t="str">
            <v>T</v>
          </cell>
          <cell r="B577" t="str">
            <v>Paku Jembatan</v>
          </cell>
          <cell r="F577">
            <v>20</v>
          </cell>
          <cell r="H577" t="str">
            <v>kg</v>
          </cell>
          <cell r="I577" t="str">
            <v>M166</v>
          </cell>
          <cell r="K577">
            <v>9000</v>
          </cell>
          <cell r="L577">
            <v>180000</v>
          </cell>
        </row>
        <row r="578">
          <cell r="A578" t="str">
            <v>E</v>
          </cell>
          <cell r="B578" t="str">
            <v>Kayu Bekisting</v>
          </cell>
          <cell r="F578">
            <v>3</v>
          </cell>
          <cell r="H578" t="str">
            <v>m3</v>
          </cell>
          <cell r="I578" t="str">
            <v>M180</v>
          </cell>
          <cell r="K578">
            <v>1650000</v>
          </cell>
          <cell r="L578">
            <v>4950000</v>
          </cell>
        </row>
        <row r="579">
          <cell r="A579" t="str">
            <v>R</v>
          </cell>
        </row>
        <row r="580">
          <cell r="A580" t="str">
            <v>I</v>
          </cell>
        </row>
        <row r="581">
          <cell r="A581" t="str">
            <v>A</v>
          </cell>
        </row>
        <row r="582">
          <cell r="A582" t="str">
            <v>L</v>
          </cell>
        </row>
        <row r="585">
          <cell r="L585" t="str">
            <v>MATERIAL</v>
          </cell>
          <cell r="M585">
            <v>5445000</v>
          </cell>
        </row>
        <row r="586">
          <cell r="B586" t="str">
            <v>PERALATAN</v>
          </cell>
          <cell r="E586" t="str">
            <v>JUMLAH</v>
          </cell>
          <cell r="G586" t="str">
            <v>HARI</v>
          </cell>
          <cell r="I586" t="str">
            <v>KODE</v>
          </cell>
          <cell r="J586" t="str">
            <v>JAM</v>
          </cell>
          <cell r="K586" t="str">
            <v>HARGA</v>
          </cell>
          <cell r="L586" t="str">
            <v>BIAYA</v>
          </cell>
          <cell r="M586" t="str">
            <v>SUB TOTAL</v>
          </cell>
        </row>
        <row r="587">
          <cell r="J587" t="str">
            <v>KERJA</v>
          </cell>
        </row>
        <row r="588">
          <cell r="A588" t="str">
            <v>P</v>
          </cell>
          <cell r="E588" t="str">
            <v>ALAT</v>
          </cell>
          <cell r="G588" t="str">
            <v>KERJA</v>
          </cell>
          <cell r="K588" t="str">
            <v>(Rp./JAM)</v>
          </cell>
          <cell r="L588" t="str">
            <v>(Rp)</v>
          </cell>
          <cell r="M588" t="str">
            <v>(Rp)</v>
          </cell>
        </row>
        <row r="589">
          <cell r="A589" t="str">
            <v>R</v>
          </cell>
        </row>
        <row r="591">
          <cell r="A591" t="str">
            <v>A</v>
          </cell>
        </row>
        <row r="592">
          <cell r="A592" t="str">
            <v>L</v>
          </cell>
        </row>
        <row r="593">
          <cell r="A593" t="str">
            <v>A</v>
          </cell>
        </row>
        <row r="594">
          <cell r="A594" t="str">
            <v>T</v>
          </cell>
        </row>
        <row r="595">
          <cell r="A595" t="str">
            <v>A</v>
          </cell>
        </row>
        <row r="596">
          <cell r="A596" t="str">
            <v>N</v>
          </cell>
        </row>
        <row r="598">
          <cell r="L598" t="str">
            <v>PERALATAN</v>
          </cell>
          <cell r="M598" t="str">
            <v>-</v>
          </cell>
        </row>
        <row r="599">
          <cell r="L599" t="str">
            <v>TOTAL ( Rp )</v>
          </cell>
          <cell r="M599">
            <v>7625000</v>
          </cell>
        </row>
        <row r="601">
          <cell r="D601" t="str">
            <v>VOLUME  :</v>
          </cell>
          <cell r="F601">
            <v>100</v>
          </cell>
          <cell r="H601" t="str">
            <v>Satuan  :</v>
          </cell>
          <cell r="I601" t="str">
            <v>m2</v>
          </cell>
          <cell r="J601" t="str">
            <v>Harga Satuan</v>
          </cell>
          <cell r="K601" t="str">
            <v>Rp</v>
          </cell>
          <cell r="L601">
            <v>76250</v>
          </cell>
          <cell r="M601" t="str">
            <v>Per m2</v>
          </cell>
        </row>
        <row r="605">
          <cell r="A605" t="str">
            <v>DIREKTORAT JENDRAL BINA MARGA</v>
          </cell>
        </row>
        <row r="606">
          <cell r="A606" t="str">
            <v>DIREKTORAT BINA PROGRAM JALAN</v>
          </cell>
          <cell r="E606" t="str">
            <v>ANALISA HARGA PEKERJAAN</v>
          </cell>
          <cell r="M606" t="str">
            <v>KODE</v>
          </cell>
        </row>
        <row r="607">
          <cell r="A607" t="str">
            <v>SUB. PERENCANAAN JALAN LOKAL</v>
          </cell>
          <cell r="E607" t="str">
            <v>PENULANGAN BETON (MEMOTONG, MEMBENGKOKKAN &amp;</v>
          </cell>
        </row>
        <row r="608">
          <cell r="A608" t="str">
            <v>KABUPATEN</v>
          </cell>
          <cell r="E608" t="str">
            <v>MEMASANG BESI TULANGAN ) (MENGGUNAKAN PEKERJA)</v>
          </cell>
          <cell r="M608" t="str">
            <v>K.715</v>
          </cell>
        </row>
        <row r="610">
          <cell r="A610" t="str">
            <v>PROPINSI</v>
          </cell>
          <cell r="C610" t="str">
            <v>:</v>
          </cell>
          <cell r="D610" t="str">
            <v>KODE</v>
          </cell>
          <cell r="E610" t="str">
            <v>KABUPATEN</v>
          </cell>
          <cell r="G610" t="str">
            <v>:</v>
          </cell>
          <cell r="J610" t="str">
            <v>KODE</v>
          </cell>
          <cell r="K610" t="str">
            <v>DISIAPKAN OLEH</v>
          </cell>
          <cell r="M610" t="str">
            <v>TANGGAL</v>
          </cell>
        </row>
        <row r="611">
          <cell r="A611" t="str">
            <v>NANGGROE ACEH DARUSSALAM                (11)</v>
          </cell>
          <cell r="E611" t="str">
            <v>ACEH UTARA</v>
          </cell>
          <cell r="J611" t="str">
            <v>( 08 )</v>
          </cell>
          <cell r="K611" t="str">
            <v>CV. ABDULLAH JALIL</v>
          </cell>
          <cell r="M611" t="str">
            <v>23 September 2005</v>
          </cell>
        </row>
        <row r="612">
          <cell r="A612" t="str">
            <v>PROSES</v>
          </cell>
          <cell r="C612" t="str">
            <v>:</v>
          </cell>
          <cell r="E612" t="str">
            <v>ANGGAPAN</v>
          </cell>
          <cell r="G612" t="str">
            <v>:</v>
          </cell>
        </row>
        <row r="613">
          <cell r="A613" t="str">
            <v>1.</v>
          </cell>
          <cell r="B613" t="str">
            <v>Pemotongan &amp; Pembengkokan &amp; Pera</v>
          </cell>
          <cell r="E613" t="str">
            <v>1.</v>
          </cell>
          <cell r="F613" t="str">
            <v>200 kg tulangan jadi disiapkan dalam 1 hari</v>
          </cell>
        </row>
        <row r="614">
          <cell r="B614" t="str">
            <v>kitan tulangan dilakukan di tempat pe-</v>
          </cell>
          <cell r="E614" t="str">
            <v>2.</v>
          </cell>
          <cell r="F614" t="str">
            <v>Besi untuk tulangan dikirim ke lapangan oleh leverensir</v>
          </cell>
        </row>
        <row r="615">
          <cell r="B615" t="str">
            <v>kerjaan bersama-sama persiapan peker</v>
          </cell>
          <cell r="E615" t="str">
            <v>3.</v>
          </cell>
          <cell r="F615" t="str">
            <v>Batang-batang tulangan dibengkokkan ditempat pekerjaan</v>
          </cell>
        </row>
        <row r="616">
          <cell r="B616" t="str">
            <v>jaan beton</v>
          </cell>
          <cell r="E616" t="str">
            <v>4.</v>
          </cell>
          <cell r="F616" t="str">
            <v>Penyusutan tulangan di hitung 10% dan pemakaian kawat baja dihitung 1%</v>
          </cell>
        </row>
        <row r="624">
          <cell r="B624" t="str">
            <v>PEKERJA</v>
          </cell>
          <cell r="E624" t="str">
            <v>JUMLAH</v>
          </cell>
          <cell r="G624" t="str">
            <v>HARI</v>
          </cell>
          <cell r="I624" t="str">
            <v>KODE</v>
          </cell>
          <cell r="J624" t="str">
            <v xml:space="preserve">JUMLAH </v>
          </cell>
          <cell r="K624" t="str">
            <v>UPAH</v>
          </cell>
          <cell r="L624" t="str">
            <v>BIAYA</v>
          </cell>
          <cell r="M624" t="str">
            <v>SUB TOTAL</v>
          </cell>
        </row>
        <row r="626">
          <cell r="A626" t="str">
            <v>P</v>
          </cell>
          <cell r="E626" t="str">
            <v>ORANG</v>
          </cell>
          <cell r="J626" t="str">
            <v>HARI-ORG</v>
          </cell>
          <cell r="K626" t="str">
            <v>(Rp./Org/Hr)</v>
          </cell>
          <cell r="L626" t="str">
            <v>(Rp)</v>
          </cell>
          <cell r="M626" t="str">
            <v>(Rp)</v>
          </cell>
        </row>
        <row r="627">
          <cell r="A627" t="str">
            <v>E</v>
          </cell>
          <cell r="B627" t="str">
            <v>M a n d o r</v>
          </cell>
          <cell r="F627">
            <v>1</v>
          </cell>
          <cell r="H627">
            <v>1</v>
          </cell>
          <cell r="I627" t="str">
            <v>L061</v>
          </cell>
          <cell r="J627">
            <v>1</v>
          </cell>
          <cell r="K627">
            <v>40000</v>
          </cell>
          <cell r="L627">
            <v>40000</v>
          </cell>
        </row>
        <row r="628">
          <cell r="A628" t="str">
            <v>K</v>
          </cell>
          <cell r="B628" t="str">
            <v>Tukang</v>
          </cell>
          <cell r="F628">
            <v>1</v>
          </cell>
          <cell r="H628">
            <v>1</v>
          </cell>
          <cell r="I628" t="str">
            <v>L079</v>
          </cell>
          <cell r="J628">
            <v>1</v>
          </cell>
          <cell r="K628">
            <v>40000</v>
          </cell>
          <cell r="L628">
            <v>40000</v>
          </cell>
        </row>
        <row r="629">
          <cell r="A629" t="str">
            <v>E</v>
          </cell>
          <cell r="B629" t="str">
            <v>Pekerja semi terlatih</v>
          </cell>
          <cell r="F629">
            <v>2</v>
          </cell>
          <cell r="H629">
            <v>1</v>
          </cell>
          <cell r="I629" t="str">
            <v>L103</v>
          </cell>
          <cell r="J629">
            <v>2</v>
          </cell>
          <cell r="K629">
            <v>25000</v>
          </cell>
          <cell r="L629">
            <v>50000</v>
          </cell>
        </row>
        <row r="630">
          <cell r="A630" t="str">
            <v>R</v>
          </cell>
          <cell r="B630" t="str">
            <v>Pekerja tak terlatih</v>
          </cell>
          <cell r="F630">
            <v>2</v>
          </cell>
          <cell r="H630">
            <v>1</v>
          </cell>
          <cell r="I630" t="str">
            <v>L101</v>
          </cell>
          <cell r="J630">
            <v>2</v>
          </cell>
          <cell r="K630">
            <v>23000</v>
          </cell>
          <cell r="L630">
            <v>46000</v>
          </cell>
        </row>
        <row r="631">
          <cell r="A631" t="str">
            <v>J</v>
          </cell>
        </row>
        <row r="632">
          <cell r="A632" t="str">
            <v>A</v>
          </cell>
        </row>
        <row r="634">
          <cell r="L634" t="str">
            <v>PEKERJA</v>
          </cell>
          <cell r="M634">
            <v>176000</v>
          </cell>
        </row>
        <row r="635">
          <cell r="B635" t="str">
            <v>MATERIAL</v>
          </cell>
          <cell r="E635" t="str">
            <v>JUMLAH</v>
          </cell>
          <cell r="G635" t="str">
            <v>VOLUME</v>
          </cell>
          <cell r="I635" t="str">
            <v>KODE</v>
          </cell>
          <cell r="K635" t="str">
            <v>UPAH</v>
          </cell>
          <cell r="L635" t="str">
            <v>BIAYA</v>
          </cell>
          <cell r="M635" t="str">
            <v>SUB TOTAL</v>
          </cell>
        </row>
        <row r="637">
          <cell r="A637" t="str">
            <v>M</v>
          </cell>
          <cell r="G637" t="str">
            <v>SATUAN</v>
          </cell>
          <cell r="K637" t="str">
            <v>(Rp./unit)</v>
          </cell>
          <cell r="L637" t="str">
            <v>(Rp)</v>
          </cell>
          <cell r="M637" t="str">
            <v>(Rp)</v>
          </cell>
        </row>
        <row r="638">
          <cell r="A638" t="str">
            <v>A</v>
          </cell>
          <cell r="B638" t="str">
            <v>Alat bantu</v>
          </cell>
          <cell r="F638">
            <v>0.2</v>
          </cell>
          <cell r="H638" t="str">
            <v>set</v>
          </cell>
          <cell r="I638" t="str">
            <v>M170</v>
          </cell>
          <cell r="K638">
            <v>105000</v>
          </cell>
          <cell r="L638">
            <v>21000</v>
          </cell>
        </row>
        <row r="639">
          <cell r="A639" t="str">
            <v>T</v>
          </cell>
          <cell r="B639" t="str">
            <v>Besi beton dan kawat beton</v>
          </cell>
          <cell r="F639">
            <v>225</v>
          </cell>
          <cell r="H639" t="str">
            <v>kg</v>
          </cell>
          <cell r="I639" t="str">
            <v>M167</v>
          </cell>
          <cell r="K639">
            <v>6500</v>
          </cell>
          <cell r="L639">
            <v>1462500</v>
          </cell>
        </row>
        <row r="640">
          <cell r="A640" t="str">
            <v>E</v>
          </cell>
        </row>
        <row r="641">
          <cell r="A641" t="str">
            <v>R</v>
          </cell>
        </row>
        <row r="642">
          <cell r="A642" t="str">
            <v>I</v>
          </cell>
        </row>
        <row r="643">
          <cell r="A643" t="str">
            <v>A</v>
          </cell>
        </row>
        <row r="644">
          <cell r="A644" t="str">
            <v>L</v>
          </cell>
        </row>
        <row r="647">
          <cell r="L647" t="str">
            <v>MATERIAL</v>
          </cell>
          <cell r="M647">
            <v>1483500</v>
          </cell>
        </row>
        <row r="648">
          <cell r="B648" t="str">
            <v>PERALATAN</v>
          </cell>
          <cell r="E648" t="str">
            <v>JUMLAH</v>
          </cell>
          <cell r="G648" t="str">
            <v>HARI</v>
          </cell>
          <cell r="I648" t="str">
            <v>KODE</v>
          </cell>
          <cell r="J648" t="str">
            <v>JAM</v>
          </cell>
          <cell r="K648" t="str">
            <v>HARGA</v>
          </cell>
          <cell r="L648" t="str">
            <v>BIAYA</v>
          </cell>
          <cell r="M648" t="str">
            <v>SUB TOTAL</v>
          </cell>
        </row>
        <row r="649">
          <cell r="J649" t="str">
            <v>KERJA</v>
          </cell>
        </row>
        <row r="650">
          <cell r="A650" t="str">
            <v>P</v>
          </cell>
          <cell r="E650" t="str">
            <v>ALAT</v>
          </cell>
          <cell r="G650" t="str">
            <v>KERJA</v>
          </cell>
          <cell r="K650" t="str">
            <v>(Rp./JAM)</v>
          </cell>
          <cell r="L650" t="str">
            <v>(Rp)</v>
          </cell>
          <cell r="M650" t="str">
            <v>(Rp)</v>
          </cell>
        </row>
        <row r="651">
          <cell r="A651" t="str">
            <v>E</v>
          </cell>
        </row>
        <row r="652">
          <cell r="A652" t="str">
            <v>R</v>
          </cell>
        </row>
        <row r="653">
          <cell r="A653" t="str">
            <v>A</v>
          </cell>
        </row>
        <row r="654">
          <cell r="A654" t="str">
            <v>L</v>
          </cell>
        </row>
        <row r="655">
          <cell r="A655" t="str">
            <v>A</v>
          </cell>
        </row>
        <row r="656">
          <cell r="A656" t="str">
            <v>T</v>
          </cell>
        </row>
        <row r="657">
          <cell r="A657" t="str">
            <v>A</v>
          </cell>
        </row>
        <row r="658">
          <cell r="A658" t="str">
            <v>N</v>
          </cell>
        </row>
        <row r="660">
          <cell r="L660" t="str">
            <v>PERALATAN</v>
          </cell>
          <cell r="M660" t="str">
            <v>-</v>
          </cell>
        </row>
        <row r="661">
          <cell r="L661" t="str">
            <v>TOTAL ( Rp )</v>
          </cell>
          <cell r="M661">
            <v>1659500</v>
          </cell>
        </row>
        <row r="663">
          <cell r="D663" t="str">
            <v>VOLUME  :</v>
          </cell>
          <cell r="F663">
            <v>200</v>
          </cell>
          <cell r="H663" t="str">
            <v>Satuan  :</v>
          </cell>
          <cell r="I663" t="str">
            <v>Kg</v>
          </cell>
          <cell r="J663" t="str">
            <v>Harga Satuan</v>
          </cell>
          <cell r="K663" t="str">
            <v>Rp</v>
          </cell>
          <cell r="L663">
            <v>8297.5</v>
          </cell>
          <cell r="M663" t="str">
            <v>Per Kg</v>
          </cell>
        </row>
        <row r="727">
          <cell r="A727" t="str">
            <v>DIREKTORAT JENDRAL BINA MARGA</v>
          </cell>
        </row>
        <row r="728">
          <cell r="A728" t="str">
            <v>DIREKTORAT BINA PROGRAM JALAN</v>
          </cell>
          <cell r="E728" t="str">
            <v>ANALISA HARGA PEKERJAAN</v>
          </cell>
          <cell r="M728" t="str">
            <v>KODE</v>
          </cell>
        </row>
        <row r="729">
          <cell r="A729" t="str">
            <v>SUB. PERENCANAAN JALAN LOKAL</v>
          </cell>
          <cell r="E729" t="str">
            <v xml:space="preserve">BETON STRUKTUR </v>
          </cell>
        </row>
        <row r="730">
          <cell r="A730" t="str">
            <v>KABUPATEN</v>
          </cell>
          <cell r="E730" t="str">
            <v>KLAS  K.225</v>
          </cell>
          <cell r="M730" t="str">
            <v>K. 722</v>
          </cell>
        </row>
        <row r="732">
          <cell r="A732" t="str">
            <v>PROPINSI</v>
          </cell>
          <cell r="C732" t="str">
            <v>:</v>
          </cell>
          <cell r="D732" t="str">
            <v>KODE</v>
          </cell>
          <cell r="E732" t="str">
            <v>KABUPATEN</v>
          </cell>
          <cell r="G732" t="str">
            <v>:</v>
          </cell>
          <cell r="J732" t="str">
            <v>KODE</v>
          </cell>
          <cell r="K732" t="str">
            <v>DISIAPKAN OLEH</v>
          </cell>
          <cell r="M732" t="str">
            <v>TANGGAL</v>
          </cell>
        </row>
        <row r="733">
          <cell r="A733" t="str">
            <v>NANGGROE ACEH DARUSSALAM                (11)</v>
          </cell>
          <cell r="E733" t="str">
            <v>ACEH UTARA</v>
          </cell>
          <cell r="J733" t="str">
            <v>( 08 )</v>
          </cell>
          <cell r="K733" t="str">
            <v>CV. ABDULLAH JALIL</v>
          </cell>
          <cell r="M733" t="str">
            <v>23 September 2005</v>
          </cell>
        </row>
        <row r="734">
          <cell r="A734" t="str">
            <v>PROSES</v>
          </cell>
          <cell r="C734" t="str">
            <v>:</v>
          </cell>
          <cell r="E734" t="str">
            <v>ANGGAPAN</v>
          </cell>
          <cell r="G734" t="str">
            <v>:</v>
          </cell>
        </row>
        <row r="735">
          <cell r="A735" t="str">
            <v>1.</v>
          </cell>
          <cell r="B735" t="str">
            <v>Material dikirim oleh leveransir</v>
          </cell>
          <cell r="E735" t="str">
            <v>1.</v>
          </cell>
          <cell r="F735" t="str">
            <v>Bahan - bahan dikirim ketempat pekerjaan oloh leveransir</v>
          </cell>
        </row>
        <row r="736">
          <cell r="A736" t="str">
            <v>2.</v>
          </cell>
          <cell r="B736" t="str">
            <v>Pencampuran Beton ditempat pekerjaan</v>
          </cell>
          <cell r="E736" t="str">
            <v>2.</v>
          </cell>
          <cell r="F736" t="str">
            <v>Dipakai agregat pecah dan tersaring</v>
          </cell>
        </row>
        <row r="737">
          <cell r="E737" t="str">
            <v>3.</v>
          </cell>
          <cell r="F737" t="str">
            <v>Hasil kerja 6 m3 per hari / 6 jam  ( 9 campuran per jam )</v>
          </cell>
        </row>
        <row r="738">
          <cell r="E738" t="str">
            <v>4.</v>
          </cell>
          <cell r="F738" t="str">
            <v>Campuran 1 Pc : 2 Ps : 3 Kr  ( 1 : 5 )</v>
          </cell>
        </row>
        <row r="739">
          <cell r="E739" t="str">
            <v>5.</v>
          </cell>
          <cell r="F739" t="str">
            <v>Dalam 1 m3 beton dibutuhkan 8.75 zak ( 40 kg / zak ) Pc ( 350 kg / m3 )</v>
          </cell>
        </row>
        <row r="740">
          <cell r="E740" t="str">
            <v>6.</v>
          </cell>
          <cell r="F740" t="str">
            <v>Setiap pencampuran memerlukan lebih kurang 30 kg semen</v>
          </cell>
        </row>
        <row r="741">
          <cell r="E741" t="str">
            <v>7.</v>
          </cell>
          <cell r="F741" t="str">
            <v>Dibutuhkan untuk alas pondasi beton</v>
          </cell>
        </row>
        <row r="745">
          <cell r="B745" t="str">
            <v>PEKERJA</v>
          </cell>
          <cell r="E745" t="str">
            <v>JUMLAH</v>
          </cell>
          <cell r="G745" t="str">
            <v>HARI</v>
          </cell>
          <cell r="I745" t="str">
            <v>KODE</v>
          </cell>
          <cell r="J745" t="str">
            <v xml:space="preserve">JUMLAH </v>
          </cell>
          <cell r="K745" t="str">
            <v>UPAH</v>
          </cell>
          <cell r="L745" t="str">
            <v>BIAYA</v>
          </cell>
          <cell r="M745" t="str">
            <v>SUB TOTAL</v>
          </cell>
        </row>
        <row r="747">
          <cell r="A747" t="str">
            <v>P</v>
          </cell>
          <cell r="E747" t="str">
            <v>ORANG</v>
          </cell>
          <cell r="J747" t="str">
            <v>HARI-ORG</v>
          </cell>
          <cell r="K747" t="str">
            <v>(Rp./Org/Hr)</v>
          </cell>
          <cell r="L747" t="str">
            <v>(Rp)</v>
          </cell>
          <cell r="M747" t="str">
            <v>(Rp)</v>
          </cell>
        </row>
        <row r="748">
          <cell r="A748" t="str">
            <v>E</v>
          </cell>
          <cell r="B748" t="str">
            <v>M a n d o r</v>
          </cell>
          <cell r="F748">
            <v>1</v>
          </cell>
          <cell r="H748">
            <v>1</v>
          </cell>
          <cell r="I748" t="str">
            <v>L061</v>
          </cell>
          <cell r="J748">
            <v>1</v>
          </cell>
          <cell r="K748">
            <v>40000</v>
          </cell>
          <cell r="L748">
            <v>40000</v>
          </cell>
        </row>
        <row r="749">
          <cell r="A749" t="str">
            <v>K</v>
          </cell>
          <cell r="B749" t="str">
            <v>T u k a n g</v>
          </cell>
          <cell r="F749">
            <v>1</v>
          </cell>
          <cell r="H749">
            <v>1</v>
          </cell>
          <cell r="I749" t="str">
            <v>L079</v>
          </cell>
          <cell r="J749">
            <v>1</v>
          </cell>
          <cell r="K749">
            <v>40000</v>
          </cell>
          <cell r="L749">
            <v>40000</v>
          </cell>
        </row>
        <row r="750">
          <cell r="A750" t="str">
            <v>E</v>
          </cell>
          <cell r="B750" t="str">
            <v>Pekerja semi terlatih</v>
          </cell>
          <cell r="F750">
            <v>2</v>
          </cell>
          <cell r="H750">
            <v>1</v>
          </cell>
          <cell r="I750" t="str">
            <v>L103</v>
          </cell>
          <cell r="J750">
            <v>2</v>
          </cell>
          <cell r="K750">
            <v>25000</v>
          </cell>
          <cell r="L750">
            <v>50000</v>
          </cell>
        </row>
        <row r="751">
          <cell r="A751" t="str">
            <v>R</v>
          </cell>
          <cell r="B751" t="str">
            <v>Pekerja tak terlatih</v>
          </cell>
          <cell r="F751">
            <v>12</v>
          </cell>
          <cell r="H751">
            <v>1</v>
          </cell>
          <cell r="I751" t="str">
            <v>L101</v>
          </cell>
          <cell r="J751">
            <v>12</v>
          </cell>
          <cell r="K751">
            <v>23000</v>
          </cell>
          <cell r="L751">
            <v>276000</v>
          </cell>
        </row>
        <row r="752">
          <cell r="A752" t="str">
            <v>J</v>
          </cell>
        </row>
        <row r="753">
          <cell r="A753" t="str">
            <v>A</v>
          </cell>
        </row>
        <row r="754">
          <cell r="L754" t="str">
            <v>PEKERJA</v>
          </cell>
          <cell r="M754">
            <v>406000</v>
          </cell>
        </row>
        <row r="755">
          <cell r="B755" t="str">
            <v>MATERIAL</v>
          </cell>
          <cell r="E755" t="str">
            <v>JUMLAH</v>
          </cell>
          <cell r="G755" t="str">
            <v>VOLUME</v>
          </cell>
          <cell r="I755" t="str">
            <v>KODE</v>
          </cell>
          <cell r="K755" t="str">
            <v>HARGA</v>
          </cell>
          <cell r="L755" t="str">
            <v>BIAYA</v>
          </cell>
          <cell r="M755" t="str">
            <v>SUB TOTAL</v>
          </cell>
        </row>
        <row r="757">
          <cell r="A757" t="str">
            <v>M</v>
          </cell>
          <cell r="G757" t="str">
            <v>SATUAN</v>
          </cell>
          <cell r="K757" t="str">
            <v>(Rp./UNIT)</v>
          </cell>
          <cell r="L757" t="str">
            <v>(Rp)</v>
          </cell>
          <cell r="M757" t="str">
            <v>(Rp)</v>
          </cell>
        </row>
        <row r="758">
          <cell r="A758" t="str">
            <v>A</v>
          </cell>
          <cell r="B758" t="str">
            <v>Alat bantu</v>
          </cell>
          <cell r="F758">
            <v>0.6</v>
          </cell>
          <cell r="H758" t="str">
            <v>set</v>
          </cell>
          <cell r="I758" t="str">
            <v>M170</v>
          </cell>
          <cell r="K758">
            <v>105000</v>
          </cell>
          <cell r="L758">
            <v>63000</v>
          </cell>
        </row>
        <row r="759">
          <cell r="A759" t="str">
            <v>T</v>
          </cell>
          <cell r="B759" t="str">
            <v>Pasir beton</v>
          </cell>
          <cell r="F759">
            <v>3</v>
          </cell>
          <cell r="H759" t="str">
            <v>m3</v>
          </cell>
          <cell r="I759" t="str">
            <v>M041</v>
          </cell>
          <cell r="K759">
            <v>75000</v>
          </cell>
          <cell r="L759">
            <v>225000</v>
          </cell>
        </row>
        <row r="760">
          <cell r="A760" t="str">
            <v>E</v>
          </cell>
          <cell r="B760" t="str">
            <v>S e m e n ( Pc )</v>
          </cell>
          <cell r="F760">
            <v>58</v>
          </cell>
          <cell r="H760" t="str">
            <v>40 kg</v>
          </cell>
          <cell r="I760" t="str">
            <v>M080</v>
          </cell>
          <cell r="K760">
            <v>29000</v>
          </cell>
          <cell r="L760">
            <v>1682000</v>
          </cell>
        </row>
        <row r="761">
          <cell r="A761" t="str">
            <v>R</v>
          </cell>
          <cell r="B761" t="str">
            <v>Kerikil pecah tersaring</v>
          </cell>
          <cell r="F761">
            <v>4.5999999999999996</v>
          </cell>
          <cell r="H761" t="str">
            <v>m3</v>
          </cell>
          <cell r="I761" t="str">
            <v>K017</v>
          </cell>
          <cell r="K761">
            <v>133800</v>
          </cell>
          <cell r="L761">
            <v>615480</v>
          </cell>
        </row>
        <row r="762">
          <cell r="A762" t="str">
            <v>I</v>
          </cell>
        </row>
        <row r="763">
          <cell r="A763" t="str">
            <v>A</v>
          </cell>
        </row>
        <row r="764">
          <cell r="A764" t="str">
            <v>L</v>
          </cell>
        </row>
        <row r="767">
          <cell r="L767" t="str">
            <v>MATERIAL</v>
          </cell>
          <cell r="M767">
            <v>2585480</v>
          </cell>
        </row>
        <row r="768">
          <cell r="B768" t="str">
            <v>PERALATAN</v>
          </cell>
          <cell r="E768" t="str">
            <v>JUMLAH</v>
          </cell>
          <cell r="G768" t="str">
            <v>HARI</v>
          </cell>
          <cell r="I768" t="str">
            <v>KODE</v>
          </cell>
          <cell r="J768" t="str">
            <v>JAM</v>
          </cell>
          <cell r="K768" t="str">
            <v>HARGA</v>
          </cell>
          <cell r="L768" t="str">
            <v>BIAYA</v>
          </cell>
          <cell r="M768" t="str">
            <v>SUB TOTAL</v>
          </cell>
        </row>
        <row r="769">
          <cell r="J769" t="str">
            <v>KERJA</v>
          </cell>
        </row>
        <row r="770">
          <cell r="A770" t="str">
            <v>P</v>
          </cell>
          <cell r="E770" t="str">
            <v>ALAT</v>
          </cell>
          <cell r="G770" t="str">
            <v>KERJA</v>
          </cell>
          <cell r="K770" t="str">
            <v>(Rp./Jam)</v>
          </cell>
          <cell r="L770" t="str">
            <v>(Rp)</v>
          </cell>
          <cell r="M770" t="str">
            <v>(Rp)</v>
          </cell>
        </row>
        <row r="771">
          <cell r="A771" t="str">
            <v>E</v>
          </cell>
          <cell r="B771" t="str">
            <v>Alat penggetar beton</v>
          </cell>
          <cell r="F771">
            <v>1</v>
          </cell>
          <cell r="H771">
            <v>1</v>
          </cell>
          <cell r="I771" t="str">
            <v>E089</v>
          </cell>
          <cell r="J771">
            <v>5</v>
          </cell>
          <cell r="K771">
            <v>27500</v>
          </cell>
          <cell r="L771">
            <v>137500</v>
          </cell>
        </row>
        <row r="772">
          <cell r="A772" t="str">
            <v>R</v>
          </cell>
          <cell r="B772" t="str">
            <v>Concrete Mixer 0,25  m3</v>
          </cell>
          <cell r="F772">
            <v>1</v>
          </cell>
          <cell r="H772">
            <v>1</v>
          </cell>
          <cell r="I772" t="str">
            <v>E252</v>
          </cell>
          <cell r="J772">
            <v>5</v>
          </cell>
          <cell r="K772">
            <v>50000</v>
          </cell>
          <cell r="L772">
            <v>250000</v>
          </cell>
        </row>
        <row r="773">
          <cell r="A773" t="str">
            <v>A</v>
          </cell>
          <cell r="B773" t="str">
            <v>Pompa air ( Ø 50 mm ) 30  m3 / jam</v>
          </cell>
          <cell r="F773">
            <v>1</v>
          </cell>
          <cell r="H773">
            <v>1</v>
          </cell>
          <cell r="I773" t="str">
            <v>E341</v>
          </cell>
          <cell r="J773">
            <v>5</v>
          </cell>
          <cell r="K773">
            <v>15000</v>
          </cell>
          <cell r="L773">
            <v>75000</v>
          </cell>
        </row>
        <row r="774">
          <cell r="A774" t="str">
            <v>L</v>
          </cell>
        </row>
        <row r="775">
          <cell r="A775" t="str">
            <v>A</v>
          </cell>
        </row>
        <row r="776">
          <cell r="A776" t="str">
            <v>T</v>
          </cell>
        </row>
        <row r="777">
          <cell r="A777" t="str">
            <v>A</v>
          </cell>
        </row>
        <row r="778">
          <cell r="A778" t="str">
            <v>N</v>
          </cell>
        </row>
        <row r="780">
          <cell r="L780" t="str">
            <v>PERALATAN</v>
          </cell>
          <cell r="M780">
            <v>462500</v>
          </cell>
        </row>
        <row r="781">
          <cell r="L781" t="str">
            <v>TOTAL ( Rp )</v>
          </cell>
          <cell r="M781">
            <v>3453980</v>
          </cell>
        </row>
        <row r="783">
          <cell r="D783" t="str">
            <v>VOLUME  :</v>
          </cell>
          <cell r="F783">
            <v>6</v>
          </cell>
          <cell r="H783" t="str">
            <v>Satuan  :</v>
          </cell>
          <cell r="I783" t="str">
            <v>m3</v>
          </cell>
          <cell r="J783" t="str">
            <v>Harga Satuan</v>
          </cell>
          <cell r="K783" t="str">
            <v>Rp</v>
          </cell>
          <cell r="L783">
            <v>575663.33333333337</v>
          </cell>
          <cell r="M783" t="str">
            <v>Per   m3</v>
          </cell>
        </row>
        <row r="968">
          <cell r="A968" t="str">
            <v>DIREKTORAT JENDRAL BINA MARGA</v>
          </cell>
        </row>
        <row r="969">
          <cell r="A969" t="str">
            <v>DIREKTORAT BINA PROGRAM JALAN</v>
          </cell>
          <cell r="E969" t="str">
            <v>ANALISA HARGA PEKERJAAN</v>
          </cell>
          <cell r="M969" t="str">
            <v>KODE</v>
          </cell>
        </row>
        <row r="970">
          <cell r="A970" t="str">
            <v>SUB. PERENCANAAN JALAN LOKAL</v>
          </cell>
          <cell r="E970" t="str">
            <v>PRODUKSI DAN MENGANGKUT LASBUTAG LATASIR</v>
          </cell>
        </row>
        <row r="971">
          <cell r="A971" t="str">
            <v>KABUPATEN</v>
          </cell>
          <cell r="E971" t="str">
            <v>(MENGGUNAKAN BURUH)</v>
          </cell>
          <cell r="M971" t="str">
            <v>K. 023</v>
          </cell>
        </row>
        <row r="973">
          <cell r="A973" t="str">
            <v>PROPINSI</v>
          </cell>
          <cell r="C973" t="str">
            <v>:</v>
          </cell>
          <cell r="D973" t="str">
            <v>KODE</v>
          </cell>
          <cell r="E973" t="str">
            <v>KABUPATEN</v>
          </cell>
          <cell r="G973" t="str">
            <v>:</v>
          </cell>
          <cell r="J973" t="str">
            <v>KODE</v>
          </cell>
          <cell r="K973" t="str">
            <v>DISIAPKAN OLEH :</v>
          </cell>
          <cell r="M973" t="str">
            <v>TANGGAL</v>
          </cell>
        </row>
        <row r="974">
          <cell r="A974" t="str">
            <v>NANGGROE ACEH DARUSSALAM                        (11)</v>
          </cell>
          <cell r="E974" t="str">
            <v>ACEH UTARA</v>
          </cell>
          <cell r="J974" t="str">
            <v>( 08 )</v>
          </cell>
          <cell r="K974" t="str">
            <v>CV. ABDULLAH JALIL</v>
          </cell>
          <cell r="M974" t="str">
            <v>23 September 2005</v>
          </cell>
        </row>
        <row r="975">
          <cell r="A975" t="str">
            <v>PROSES</v>
          </cell>
          <cell r="C975" t="str">
            <v>:</v>
          </cell>
          <cell r="E975" t="str">
            <v>ANGGAPAN</v>
          </cell>
          <cell r="G975" t="str">
            <v>:</v>
          </cell>
        </row>
        <row r="976">
          <cell r="A976" t="str">
            <v>1.</v>
          </cell>
          <cell r="B976" t="str">
            <v>Semua material dikirim oleh supplier</v>
          </cell>
          <cell r="E976" t="str">
            <v>1.</v>
          </cell>
          <cell r="F976" t="str">
            <v>Agregat dan aspal masing-masing dipanaskan sebelum dicampur</v>
          </cell>
        </row>
        <row r="977">
          <cell r="A977" t="str">
            <v>2.</v>
          </cell>
          <cell r="B977" t="str">
            <v>Produksi 100 t / hari</v>
          </cell>
          <cell r="E977" t="str">
            <v>2.</v>
          </cell>
          <cell r="F977" t="str">
            <v>Pengisian ke bin dengan shovel tangan ( skop )</v>
          </cell>
        </row>
        <row r="978">
          <cell r="A978" t="str">
            <v>3.</v>
          </cell>
          <cell r="B978" t="str">
            <v>Hasil produksi diangkut dengan truck</v>
          </cell>
          <cell r="E978" t="str">
            <v>3.</v>
          </cell>
          <cell r="F978" t="str">
            <v>Kapasitas campuran 6t /jam, bekerja 5 hari</v>
          </cell>
        </row>
        <row r="979">
          <cell r="B979" t="str">
            <v>bak terbuka ke lokasi hamparan</v>
          </cell>
          <cell r="E979" t="str">
            <v>4.</v>
          </cell>
          <cell r="F979" t="str">
            <v>Material ditimbun dekat mixer dan ditutup dari hujan</v>
          </cell>
        </row>
        <row r="980">
          <cell r="E980" t="str">
            <v>5.</v>
          </cell>
          <cell r="F980" t="str">
            <v>Produksi dimuat dengan tenaga manusia ke dalam truck muat 3 ton dikirim sejauh 10 km</v>
          </cell>
        </row>
        <row r="981">
          <cell r="E981" t="str">
            <v>6.</v>
          </cell>
          <cell r="F981" t="str">
            <v>Produksi di bongkar dengan tangan ditempat pekejaan</v>
          </cell>
        </row>
        <row r="986">
          <cell r="B986" t="str">
            <v>PEKERJA</v>
          </cell>
          <cell r="E986" t="str">
            <v>JUMLAH</v>
          </cell>
          <cell r="G986" t="str">
            <v>HARI</v>
          </cell>
          <cell r="I986" t="str">
            <v>KODE</v>
          </cell>
          <cell r="J986" t="str">
            <v xml:space="preserve">JUMLAH </v>
          </cell>
          <cell r="K986" t="str">
            <v>UPAH</v>
          </cell>
          <cell r="L986" t="str">
            <v>BIAYA</v>
          </cell>
          <cell r="M986" t="str">
            <v>SUB TOTAL</v>
          </cell>
        </row>
        <row r="988">
          <cell r="A988" t="str">
            <v>P</v>
          </cell>
          <cell r="E988" t="str">
            <v>ORANG</v>
          </cell>
          <cell r="J988" t="str">
            <v>HARI-ORG</v>
          </cell>
          <cell r="K988" t="str">
            <v>(Rp./Org/Hr)</v>
          </cell>
          <cell r="L988" t="str">
            <v>(Rp)</v>
          </cell>
          <cell r="M988" t="str">
            <v>(Rp)</v>
          </cell>
        </row>
        <row r="989">
          <cell r="A989" t="str">
            <v>E</v>
          </cell>
          <cell r="B989" t="str">
            <v>M a n d o r</v>
          </cell>
          <cell r="F989">
            <v>1</v>
          </cell>
          <cell r="H989">
            <v>1</v>
          </cell>
          <cell r="I989" t="str">
            <v>L061</v>
          </cell>
          <cell r="J989">
            <v>1</v>
          </cell>
          <cell r="K989">
            <v>40000</v>
          </cell>
          <cell r="L989">
            <v>40000</v>
          </cell>
        </row>
        <row r="990">
          <cell r="A990" t="str">
            <v>K</v>
          </cell>
          <cell r="B990" t="str">
            <v>Pekerja tak terlatih</v>
          </cell>
          <cell r="F990">
            <v>25</v>
          </cell>
          <cell r="H990">
            <v>1</v>
          </cell>
          <cell r="I990" t="str">
            <v>L101</v>
          </cell>
          <cell r="J990">
            <v>25</v>
          </cell>
          <cell r="K990">
            <v>23000</v>
          </cell>
          <cell r="L990">
            <v>575000</v>
          </cell>
        </row>
        <row r="991">
          <cell r="A991" t="str">
            <v>E</v>
          </cell>
          <cell r="B991" t="str">
            <v>Pekerja semi terlatih</v>
          </cell>
          <cell r="F991">
            <v>2</v>
          </cell>
          <cell r="H991">
            <v>1</v>
          </cell>
          <cell r="I991" t="str">
            <v>L103</v>
          </cell>
          <cell r="J991">
            <v>2</v>
          </cell>
          <cell r="K991">
            <v>25000</v>
          </cell>
          <cell r="L991">
            <v>50000</v>
          </cell>
        </row>
        <row r="992">
          <cell r="A992" t="str">
            <v>R</v>
          </cell>
          <cell r="B992" t="str">
            <v>Supir</v>
          </cell>
          <cell r="F992">
            <v>2</v>
          </cell>
          <cell r="H992">
            <v>1</v>
          </cell>
          <cell r="I992" t="str">
            <v>L091</v>
          </cell>
          <cell r="J992">
            <v>2</v>
          </cell>
          <cell r="K992">
            <v>45000</v>
          </cell>
          <cell r="L992">
            <v>90000</v>
          </cell>
        </row>
        <row r="993">
          <cell r="A993" t="str">
            <v>J</v>
          </cell>
        </row>
        <row r="994">
          <cell r="A994" t="str">
            <v>A</v>
          </cell>
        </row>
        <row r="995">
          <cell r="L995" t="str">
            <v>PEKERJA</v>
          </cell>
          <cell r="M995">
            <v>755000</v>
          </cell>
        </row>
        <row r="996">
          <cell r="B996" t="str">
            <v>MATERIAL</v>
          </cell>
          <cell r="E996" t="str">
            <v>JUMLAH</v>
          </cell>
          <cell r="G996" t="str">
            <v>VOLUME</v>
          </cell>
          <cell r="I996" t="str">
            <v>KODE</v>
          </cell>
          <cell r="K996" t="str">
            <v>HARGA</v>
          </cell>
          <cell r="L996" t="str">
            <v>BIAYA</v>
          </cell>
          <cell r="M996" t="str">
            <v>SUB TOTAL</v>
          </cell>
        </row>
        <row r="998">
          <cell r="A998" t="str">
            <v>M</v>
          </cell>
          <cell r="G998" t="str">
            <v>SATUAN</v>
          </cell>
          <cell r="K998" t="str">
            <v>(Rp./UNIT)</v>
          </cell>
          <cell r="L998" t="str">
            <v>(Rp)</v>
          </cell>
          <cell r="M998" t="str">
            <v>(Rp)</v>
          </cell>
        </row>
        <row r="999">
          <cell r="A999" t="str">
            <v>A</v>
          </cell>
          <cell r="B999" t="str">
            <v>Pasir Beton</v>
          </cell>
          <cell r="F999">
            <v>14</v>
          </cell>
          <cell r="H999" t="str">
            <v>m3</v>
          </cell>
          <cell r="I999" t="str">
            <v>M041</v>
          </cell>
          <cell r="K999">
            <v>75000</v>
          </cell>
          <cell r="L999">
            <v>1050000</v>
          </cell>
        </row>
        <row r="1000">
          <cell r="A1000" t="str">
            <v>T</v>
          </cell>
          <cell r="B1000" t="str">
            <v>Aspal</v>
          </cell>
          <cell r="F1000">
            <v>2700</v>
          </cell>
          <cell r="H1000" t="str">
            <v>kg</v>
          </cell>
          <cell r="I1000" t="str">
            <v>M061</v>
          </cell>
          <cell r="K1000">
            <v>4200</v>
          </cell>
          <cell r="L1000">
            <v>11340000</v>
          </cell>
        </row>
        <row r="1001">
          <cell r="A1001" t="str">
            <v>E</v>
          </cell>
          <cell r="B1001" t="str">
            <v>Minyak Bakar</v>
          </cell>
          <cell r="F1001">
            <v>485</v>
          </cell>
          <cell r="H1001" t="str">
            <v>Ltr</v>
          </cell>
          <cell r="I1001" t="str">
            <v>M065</v>
          </cell>
          <cell r="K1001">
            <v>2800</v>
          </cell>
          <cell r="L1001">
            <v>1358000</v>
          </cell>
        </row>
        <row r="1002">
          <cell r="A1002" t="str">
            <v>R</v>
          </cell>
          <cell r="B1002" t="str">
            <v>Alat bantu</v>
          </cell>
          <cell r="F1002">
            <v>1</v>
          </cell>
          <cell r="H1002" t="str">
            <v>Set</v>
          </cell>
          <cell r="I1002" t="str">
            <v>M170</v>
          </cell>
          <cell r="K1002">
            <v>105000</v>
          </cell>
          <cell r="L1002">
            <v>105000</v>
          </cell>
        </row>
        <row r="1003">
          <cell r="A1003" t="str">
            <v>I</v>
          </cell>
        </row>
        <row r="1004">
          <cell r="A1004" t="str">
            <v>A</v>
          </cell>
        </row>
        <row r="1005">
          <cell r="A1005" t="str">
            <v>L</v>
          </cell>
        </row>
        <row r="1008">
          <cell r="L1008" t="str">
            <v>MATERIAL</v>
          </cell>
          <cell r="M1008">
            <v>13853000</v>
          </cell>
        </row>
        <row r="1009">
          <cell r="B1009" t="str">
            <v>PERALATAN</v>
          </cell>
          <cell r="E1009" t="str">
            <v>JUMLAH</v>
          </cell>
          <cell r="G1009" t="str">
            <v>HARI</v>
          </cell>
          <cell r="I1009" t="str">
            <v>KODE</v>
          </cell>
          <cell r="J1009" t="str">
            <v>JAM</v>
          </cell>
          <cell r="K1009" t="str">
            <v>HARGA</v>
          </cell>
          <cell r="L1009" t="str">
            <v>BIAYA</v>
          </cell>
          <cell r="M1009" t="str">
            <v>SUB TOTAL</v>
          </cell>
        </row>
        <row r="1010">
          <cell r="J1010" t="str">
            <v>KERJA</v>
          </cell>
        </row>
        <row r="1011">
          <cell r="A1011" t="str">
            <v>P</v>
          </cell>
          <cell r="E1011" t="str">
            <v>ALAT</v>
          </cell>
          <cell r="G1011" t="str">
            <v>KERJA</v>
          </cell>
          <cell r="K1011" t="str">
            <v>(Rp./JAM)</v>
          </cell>
          <cell r="L1011" t="str">
            <v>(Rp)</v>
          </cell>
          <cell r="M1011" t="str">
            <v>(Rp)</v>
          </cell>
        </row>
        <row r="1012">
          <cell r="A1012" t="str">
            <v>E</v>
          </cell>
          <cell r="B1012" t="str">
            <v>Truck Bak Terbuka   3 ton</v>
          </cell>
          <cell r="F1012">
            <v>2</v>
          </cell>
          <cell r="H1012">
            <v>1</v>
          </cell>
          <cell r="I1012" t="str">
            <v>E221</v>
          </cell>
          <cell r="J1012">
            <v>12</v>
          </cell>
          <cell r="K1012">
            <v>35000</v>
          </cell>
          <cell r="L1012">
            <v>420000</v>
          </cell>
        </row>
        <row r="1013">
          <cell r="A1013" t="str">
            <v>R</v>
          </cell>
          <cell r="B1013" t="str">
            <v>Concrete Mixer  0,25  m3</v>
          </cell>
          <cell r="F1013">
            <v>1</v>
          </cell>
          <cell r="H1013">
            <v>1</v>
          </cell>
          <cell r="I1013" t="str">
            <v>E252</v>
          </cell>
          <cell r="J1013">
            <v>5</v>
          </cell>
          <cell r="K1013">
            <v>50000</v>
          </cell>
          <cell r="L1013">
            <v>250000</v>
          </cell>
        </row>
        <row r="1014">
          <cell r="A1014" t="str">
            <v>A</v>
          </cell>
        </row>
        <row r="1015">
          <cell r="A1015" t="str">
            <v>L</v>
          </cell>
        </row>
        <row r="1016">
          <cell r="A1016" t="str">
            <v>A</v>
          </cell>
        </row>
        <row r="1017">
          <cell r="A1017" t="str">
            <v>T</v>
          </cell>
        </row>
        <row r="1018">
          <cell r="A1018" t="str">
            <v>A</v>
          </cell>
        </row>
        <row r="1019">
          <cell r="A1019" t="str">
            <v>N</v>
          </cell>
        </row>
        <row r="1021">
          <cell r="L1021" t="str">
            <v>PERALATAN</v>
          </cell>
          <cell r="M1021">
            <v>670000</v>
          </cell>
        </row>
        <row r="1022">
          <cell r="L1022" t="str">
            <v>TOTAL ( Rp )</v>
          </cell>
          <cell r="M1022">
            <v>15278000</v>
          </cell>
        </row>
        <row r="1024">
          <cell r="D1024" t="str">
            <v>VOLUME  :</v>
          </cell>
          <cell r="F1024">
            <v>30</v>
          </cell>
          <cell r="H1024" t="str">
            <v>Satuan  :</v>
          </cell>
          <cell r="I1024" t="str">
            <v>ton</v>
          </cell>
          <cell r="J1024" t="str">
            <v>Harga Satuan</v>
          </cell>
          <cell r="K1024" t="str">
            <v>Rp</v>
          </cell>
          <cell r="L1024">
            <v>509266.66666666669</v>
          </cell>
          <cell r="M1024" t="str">
            <v>Per   ton</v>
          </cell>
        </row>
      </sheetData>
      <sheetData sheetId="6" refreshError="1"/>
      <sheetData sheetId="7" refreshError="1"/>
      <sheetData sheetId="8" refreshError="1"/>
    </sheetDataSet>
  </externalBook>
</externalLink>
</file>

<file path=xl/externalLinks/externalLink75.xml><?xml version="1.0" encoding="utf-8"?>
<externalLink xmlns="http://schemas.openxmlformats.org/spreadsheetml/2006/main">
  <externalBook xmlns:r="http://schemas.openxmlformats.org/officeDocument/2006/relationships" r:id="rId1">
    <sheetNames>
      <sheetName val="Meth "/>
    </sheetNames>
    <sheetDataSet>
      <sheetData sheetId="0"/>
    </sheetDataSet>
  </externalBook>
</externalLink>
</file>

<file path=xl/externalLinks/externalLink76.xml><?xml version="1.0" encoding="utf-8"?>
<externalLink xmlns="http://schemas.openxmlformats.org/spreadsheetml/2006/main">
  <externalBook xmlns:r="http://schemas.openxmlformats.org/officeDocument/2006/relationships" r:id="rId1">
    <sheetNames>
      <sheetName val="L.8 (2)"/>
      <sheetName val="DS"/>
      <sheetName val="lmp."/>
      <sheetName val="Penawaran"/>
      <sheetName val="L.14."/>
      <sheetName val="L.13."/>
      <sheetName val="L.12."/>
      <sheetName val="L.11"/>
      <sheetName val="L.10."/>
      <sheetName val="L.15"/>
      <sheetName val="L.18."/>
      <sheetName val="L.19."/>
      <sheetName val="L.17."/>
      <sheetName val="L.20"/>
      <sheetName val="L.1"/>
      <sheetName val="L.8"/>
      <sheetName val="Umum"/>
      <sheetName val="Rekap Biaya"/>
      <sheetName val="Kuantitas &amp; Harga"/>
      <sheetName val="Pekerjaan Utama"/>
      <sheetName val="%"/>
      <sheetName val="Sheet1"/>
    </sheetNames>
    <sheetDataSet>
      <sheetData sheetId="0" refreshError="1"/>
      <sheetData sheetId="1"/>
      <sheetData sheetId="2"/>
      <sheetData sheetId="3"/>
      <sheetData sheetId="4"/>
      <sheetData sheetId="5"/>
      <sheetData sheetId="6" refreshError="1"/>
      <sheetData sheetId="7" refreshError="1"/>
      <sheetData sheetId="8" refreshError="1"/>
      <sheetData sheetId="9"/>
      <sheetData sheetId="10" refreshError="1"/>
      <sheetData sheetId="11"/>
      <sheetData sheetId="12" refreshError="1"/>
      <sheetData sheetId="13" refreshError="1"/>
      <sheetData sheetId="14" refreshError="1"/>
      <sheetData sheetId="15" refreshError="1"/>
      <sheetData sheetId="16"/>
      <sheetData sheetId="17"/>
      <sheetData sheetId="18"/>
      <sheetData sheetId="19"/>
      <sheetData sheetId="20" refreshError="1"/>
      <sheetData sheetId="21" refreshError="1"/>
    </sheetDataSet>
  </externalBook>
</externalLink>
</file>

<file path=xl/externalLinks/externalLink77.xml><?xml version="1.0" encoding="utf-8"?>
<externalLink xmlns="http://schemas.openxmlformats.org/spreadsheetml/2006/main">
  <externalBook xmlns:r="http://schemas.openxmlformats.org/officeDocument/2006/relationships" r:id="rId1">
    <sheetNames>
      <sheetName val="MPU"/>
      <sheetName val="SUB KON"/>
      <sheetName val="KOMFIR AMP"/>
      <sheetName val="metode (2)"/>
      <sheetName val="Rekap Biaya"/>
      <sheetName val="Kuantitas &amp; Harga"/>
      <sheetName val="Pekerjaan Utama"/>
      <sheetName val="%"/>
      <sheetName val="Shedul"/>
      <sheetName val="Kuantitas &amp; Harga "/>
      <sheetName val="shedule asl"/>
      <sheetName val="lamp 8"/>
      <sheetName val="catat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78.xml><?xml version="1.0" encoding="utf-8"?>
<externalLink xmlns="http://schemas.openxmlformats.org/spreadsheetml/2006/main">
  <externalBook xmlns:r="http://schemas.openxmlformats.org/officeDocument/2006/relationships" r:id="rId1">
    <sheetNames>
      <sheetName val="NP"/>
      <sheetName val="Additional"/>
      <sheetName val="NP (2)"/>
      <sheetName val="NP (3)"/>
      <sheetName val="Gal_Cold Milling"/>
      <sheetName val="Gal_Jack Hammer"/>
    </sheetNames>
    <sheetDataSet>
      <sheetData sheetId="0" refreshError="1">
        <row r="841">
          <cell r="T841" t="str">
            <v>Analisa EI-323</v>
          </cell>
        </row>
        <row r="843">
          <cell r="L843" t="str">
            <v>FORMULIR STANDAR UNTUK</v>
          </cell>
        </row>
        <row r="844">
          <cell r="L844" t="str">
            <v>PEREKAMAN ANALISA MASING-MASING HARGA SATUAN</v>
          </cell>
        </row>
        <row r="845">
          <cell r="L845" t="str">
            <v xml:space="preserve">                                                                                                            </v>
          </cell>
        </row>
        <row r="848">
          <cell r="L848" t="str">
            <v>PROYEK</v>
          </cell>
          <cell r="O848" t="str">
            <v>:</v>
          </cell>
        </row>
        <row r="849">
          <cell r="L849" t="str">
            <v>No. PAKET KONTRAK</v>
          </cell>
          <cell r="O849" t="str">
            <v>:</v>
          </cell>
        </row>
        <row r="850">
          <cell r="L850" t="str">
            <v>NAMA PAKET</v>
          </cell>
          <cell r="O850" t="str">
            <v>:</v>
          </cell>
        </row>
        <row r="851">
          <cell r="L851" t="str">
            <v>PROP / KAB / KODYA</v>
          </cell>
          <cell r="O851" t="str">
            <v>:</v>
          </cell>
        </row>
        <row r="852">
          <cell r="L852" t="str">
            <v>ITEM PEMBAYARAN NO.</v>
          </cell>
          <cell r="O852" t="str">
            <v>:  3.2 (3)</v>
          </cell>
          <cell r="R852" t="str">
            <v>PERKIRAAN VOL. PEK.</v>
          </cell>
          <cell r="T852" t="str">
            <v>:</v>
          </cell>
          <cell r="U852">
            <v>54.599999999999994</v>
          </cell>
        </row>
        <row r="853">
          <cell r="L853" t="str">
            <v>JENIS PEKERJAAN</v>
          </cell>
          <cell r="O853" t="str">
            <v>:  Timbunan Pilihan</v>
          </cell>
          <cell r="R853" t="str">
            <v>TOTAL HARGA (Rp.)</v>
          </cell>
          <cell r="T853" t="str">
            <v>:</v>
          </cell>
          <cell r="U853">
            <v>5387639.7119999994</v>
          </cell>
        </row>
        <row r="854">
          <cell r="L854" t="str">
            <v>SATUAN PEMBAYARAN</v>
          </cell>
          <cell r="O854" t="str">
            <v>:  M3</v>
          </cell>
          <cell r="R854" t="str">
            <v>% THD. BIAYA PROYEK</v>
          </cell>
          <cell r="T854" t="str">
            <v>:</v>
          </cell>
          <cell r="U854">
            <v>0.99354175759007057</v>
          </cell>
        </row>
        <row r="857">
          <cell r="Q857" t="str">
            <v>PERKIRAAN</v>
          </cell>
          <cell r="R857" t="str">
            <v>HARGA</v>
          </cell>
          <cell r="S857" t="str">
            <v>JUMLAH</v>
          </cell>
        </row>
        <row r="858">
          <cell r="L858" t="str">
            <v>NO.</v>
          </cell>
          <cell r="N858" t="str">
            <v>KOMPONEN</v>
          </cell>
          <cell r="P858" t="str">
            <v>SATUAN</v>
          </cell>
          <cell r="Q858" t="str">
            <v>KUANTITAS</v>
          </cell>
          <cell r="R858" t="str">
            <v>SATUAN</v>
          </cell>
          <cell r="S858" t="str">
            <v>HARGA</v>
          </cell>
        </row>
        <row r="859">
          <cell r="R859" t="str">
            <v>(Rp.)</v>
          </cell>
          <cell r="S859" t="str">
            <v>(Rp.)</v>
          </cell>
        </row>
        <row r="862">
          <cell r="L862" t="str">
            <v>A.</v>
          </cell>
          <cell r="N862" t="str">
            <v>TENAGA</v>
          </cell>
        </row>
        <row r="864">
          <cell r="L864" t="str">
            <v>1.</v>
          </cell>
          <cell r="N864" t="str">
            <v>Pekerja</v>
          </cell>
          <cell r="O864" t="str">
            <v>(L01)</v>
          </cell>
          <cell r="P864" t="str">
            <v>Jam</v>
          </cell>
          <cell r="Q864">
            <v>7.1396697902721989E-2</v>
          </cell>
          <cell r="R864">
            <v>6428.5714285714284</v>
          </cell>
          <cell r="U864">
            <v>458.97877223178421</v>
          </cell>
        </row>
        <row r="865">
          <cell r="L865" t="str">
            <v>2.</v>
          </cell>
          <cell r="N865" t="str">
            <v>Mandor</v>
          </cell>
          <cell r="O865" t="str">
            <v>(L03)</v>
          </cell>
          <cell r="P865" t="str">
            <v>Jam</v>
          </cell>
          <cell r="Q865">
            <v>1.7849174475680497E-2</v>
          </cell>
          <cell r="R865">
            <v>8571.4285714285706</v>
          </cell>
          <cell r="U865">
            <v>152.99292407726139</v>
          </cell>
        </row>
        <row r="868">
          <cell r="Q868" t="str">
            <v xml:space="preserve">JUMLAH HARGA TENAGA   </v>
          </cell>
          <cell r="U868">
            <v>611.97169630904557</v>
          </cell>
        </row>
        <row r="870">
          <cell r="L870" t="str">
            <v>B.</v>
          </cell>
          <cell r="N870" t="str">
            <v>BAHAN</v>
          </cell>
        </row>
        <row r="872">
          <cell r="L872" t="str">
            <v>1.</v>
          </cell>
          <cell r="N872" t="str">
            <v>Bahan pilihan   (M09)</v>
          </cell>
          <cell r="O872" t="str">
            <v>(M09)</v>
          </cell>
          <cell r="P872" t="str">
            <v>M3</v>
          </cell>
          <cell r="Q872">
            <v>1.2</v>
          </cell>
          <cell r="R872">
            <v>52500</v>
          </cell>
          <cell r="U872">
            <v>63000</v>
          </cell>
        </row>
        <row r="878">
          <cell r="Q878" t="str">
            <v xml:space="preserve">JUMLAH HARGA BAHAN   </v>
          </cell>
          <cell r="U878">
            <v>63000</v>
          </cell>
        </row>
        <row r="880">
          <cell r="L880" t="str">
            <v>C.</v>
          </cell>
          <cell r="N880" t="str">
            <v>PERALATAN</v>
          </cell>
        </row>
        <row r="881">
          <cell r="L881" t="str">
            <v>1.</v>
          </cell>
          <cell r="N881" t="str">
            <v>Wheel  Loader</v>
          </cell>
          <cell r="O881" t="str">
            <v>(E15)</v>
          </cell>
          <cell r="P881" t="str">
            <v>Jam</v>
          </cell>
          <cell r="Q881">
            <v>1.7849174475680497E-2</v>
          </cell>
          <cell r="R881">
            <v>419176.054034175</v>
          </cell>
          <cell r="U881">
            <v>7481.9465244832654</v>
          </cell>
        </row>
        <row r="882">
          <cell r="L882" t="str">
            <v>2.</v>
          </cell>
          <cell r="N882" t="str">
            <v>Dump Truck</v>
          </cell>
          <cell r="O882" t="str">
            <v>(E08)</v>
          </cell>
          <cell r="P882" t="str">
            <v>Jam</v>
          </cell>
          <cell r="Q882">
            <v>0.12639585401661052</v>
          </cell>
          <cell r="R882">
            <v>151455.65683461592</v>
          </cell>
          <cell r="U882">
            <v>19143.367091257973</v>
          </cell>
        </row>
        <row r="883">
          <cell r="L883" t="str">
            <v>3.</v>
          </cell>
          <cell r="N883" t="str">
            <v>Motor Grader</v>
          </cell>
          <cell r="O883" t="str">
            <v>(E13)</v>
          </cell>
          <cell r="P883" t="str">
            <v>Jam</v>
          </cell>
          <cell r="Q883">
            <v>1.1713520749665328E-2</v>
          </cell>
          <cell r="R883">
            <v>584628.18261530821</v>
          </cell>
          <cell r="U883">
            <v>6848.0543479035432</v>
          </cell>
        </row>
        <row r="884">
          <cell r="L884" t="str">
            <v>3.</v>
          </cell>
          <cell r="N884" t="str">
            <v>Vibro Roller</v>
          </cell>
          <cell r="O884" t="str">
            <v>(E19)</v>
          </cell>
          <cell r="P884" t="str">
            <v>Jam</v>
          </cell>
          <cell r="Q884">
            <v>2.1419009370816599E-2</v>
          </cell>
          <cell r="R884">
            <v>304039.30938369827</v>
          </cell>
          <cell r="U884">
            <v>6512.2208167860408</v>
          </cell>
        </row>
        <row r="885">
          <cell r="L885" t="str">
            <v>4.</v>
          </cell>
          <cell r="N885" t="str">
            <v>Water Tanker</v>
          </cell>
          <cell r="O885" t="str">
            <v>(E23)</v>
          </cell>
          <cell r="P885" t="str">
            <v>Jam</v>
          </cell>
          <cell r="Q885">
            <v>7.0281124497991983E-3</v>
          </cell>
          <cell r="R885">
            <v>168224.26064489508</v>
          </cell>
          <cell r="U885">
            <v>1182.2990205966526</v>
          </cell>
        </row>
        <row r="886">
          <cell r="L886" t="str">
            <v>5.</v>
          </cell>
          <cell r="N886" t="str">
            <v>Alat  Bantu</v>
          </cell>
          <cell r="P886" t="str">
            <v>Ls</v>
          </cell>
          <cell r="Q886">
            <v>1</v>
          </cell>
          <cell r="R886">
            <v>80</v>
          </cell>
          <cell r="U886">
            <v>80</v>
          </cell>
        </row>
        <row r="890">
          <cell r="Q890" t="str">
            <v xml:space="preserve">JUMLAH HARGA PERALATAN   </v>
          </cell>
          <cell r="U890">
            <v>41247.887801027464</v>
          </cell>
        </row>
        <row r="892">
          <cell r="L892" t="str">
            <v>D.</v>
          </cell>
          <cell r="N892" t="str">
            <v>JUMLAH HARGA TENAGA, BAHAN DAN PERALATAN  ( A + B + C )</v>
          </cell>
          <cell r="U892">
            <v>104859.85949733651</v>
          </cell>
        </row>
        <row r="893">
          <cell r="L893" t="str">
            <v>E.</v>
          </cell>
          <cell r="N893" t="str">
            <v>OVERHEAD &amp; PROFIT</v>
          </cell>
          <cell r="P893">
            <v>10</v>
          </cell>
          <cell r="Q893" t="str">
            <v>%  x  D</v>
          </cell>
          <cell r="U893">
            <v>10485.985949733651</v>
          </cell>
        </row>
        <row r="894">
          <cell r="L894" t="str">
            <v>F.</v>
          </cell>
          <cell r="N894" t="str">
            <v>HARGA SATUAN PEKERJAAN  ( D + E )</v>
          </cell>
          <cell r="U894">
            <v>115345.84544707017</v>
          </cell>
        </row>
        <row r="895">
          <cell r="L895" t="str">
            <v>Note: 1</v>
          </cell>
          <cell r="N895" t="str">
            <v>SATUAN dapat berdasarkan atas jam operasi untuk Tenaga Kerja dan Peralatan, volume dan/atau ukuran</v>
          </cell>
        </row>
        <row r="896">
          <cell r="N896" t="str">
            <v>berat untuk bahan-bahan.</v>
          </cell>
        </row>
        <row r="897">
          <cell r="L897">
            <v>2</v>
          </cell>
          <cell r="N897" t="str">
            <v>Kuantitas satuan adalah kuantitas setiap komponen untuk menyelesaikan satu satuan pekerjaan dari nomor</v>
          </cell>
        </row>
        <row r="898">
          <cell r="N898" t="str">
            <v>mata pembayaran.</v>
          </cell>
        </row>
        <row r="899">
          <cell r="L899">
            <v>3</v>
          </cell>
          <cell r="N899" t="str">
            <v>Biaya satuan untuk peralatan sudah termasuk bahan bakar, bahan habis dipakai dan operator.</v>
          </cell>
        </row>
        <row r="900">
          <cell r="L900">
            <v>4</v>
          </cell>
          <cell r="N900" t="str">
            <v>Biaya satuan sudah termasuk pengeluaran untuk seluruh pajak yang berkaitan (tetapi tidak termasuk PPN</v>
          </cell>
        </row>
        <row r="901">
          <cell r="N901" t="str">
            <v>yang dibayar dari kontrak) dan biaya-biaya lainnya.</v>
          </cell>
        </row>
      </sheetData>
      <sheetData sheetId="1"/>
      <sheetData sheetId="2"/>
      <sheetData sheetId="3"/>
      <sheetData sheetId="4" refreshError="1"/>
      <sheetData sheetId="5" refreshError="1"/>
    </sheetDataSet>
  </externalBook>
</externalLink>
</file>

<file path=xl/externalLinks/externalLink79.xml><?xml version="1.0" encoding="utf-8"?>
<externalLink xmlns="http://schemas.openxmlformats.org/spreadsheetml/2006/main">
  <externalBook xmlns:r="http://schemas.openxmlformats.org/officeDocument/2006/relationships" r:id="rId1">
    <sheetNames>
      <sheetName val="MPU"/>
      <sheetName val="SUB KON"/>
      <sheetName val="KOMFIR AMP"/>
      <sheetName val="metode (2)"/>
      <sheetName val="Rekap Biaya"/>
      <sheetName val="Kuantitas &amp; Harga"/>
      <sheetName val="Pekerjaan Utama"/>
      <sheetName val="%"/>
      <sheetName val="Shedul"/>
      <sheetName val="Kuantitas &amp; Harga "/>
      <sheetName val="shedule asl"/>
      <sheetName val="lamp 8"/>
      <sheetName val="catatan"/>
      <sheetName val="Ranking %"/>
      <sheetName val="1-BOQ"/>
      <sheetName val="Sheet1"/>
      <sheetName val="REKAP"/>
      <sheetName val="RAB"/>
      <sheetName val="L.8 (2)"/>
      <sheetName val="DS"/>
      <sheetName val="lmp."/>
      <sheetName val="Penawaran"/>
      <sheetName val="L.14."/>
      <sheetName val="L.13."/>
      <sheetName val="L.12."/>
      <sheetName val="L.11"/>
      <sheetName val="L.10."/>
      <sheetName val="L.15"/>
      <sheetName val="L.18."/>
      <sheetName val="L.19."/>
      <sheetName val="L.17."/>
      <sheetName val="L.20"/>
      <sheetName val="L.1"/>
      <sheetName val="L.8"/>
      <sheetName val="Um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sheetData sheetId="27"/>
      <sheetData sheetId="28"/>
      <sheetData sheetId="29"/>
      <sheetData sheetId="30" refreshError="1"/>
      <sheetData sheetId="31" refreshError="1"/>
      <sheetData sheetId="32" refreshError="1"/>
      <sheetData sheetId="33" refreshError="1"/>
      <sheetData sheetId="3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TONGKE3p "/>
      <sheetName val="DON GIA"/>
      <sheetName val="TONG HOP VL_NC"/>
      <sheetName val="TNHCHINH"/>
      <sheetName val="CHITIET VL_NC_TT _1p"/>
      <sheetName val="phuluc1"/>
      <sheetName val="TONG HOP VL_NC TT"/>
      <sheetName val="_REF"/>
      <sheetName val="chitiet"/>
      <sheetName val="CHITIET VL_NC"/>
      <sheetName val="THPDMoi  _2_"/>
      <sheetName val="t_h HA THE"/>
      <sheetName val="giathanh1"/>
      <sheetName val="TONGKE_HT"/>
      <sheetName val="LKVL_CK_HT_GD1"/>
      <sheetName val="TH VL_ NC_ DDHT Thanhphuoc"/>
      <sheetName val="dongia _2_"/>
      <sheetName val="DG"/>
      <sheetName val="DONGIA"/>
      <sheetName val="chitimc"/>
      <sheetName val="dtxl"/>
      <sheetName val="gtrinh"/>
      <sheetName val="lam_moi"/>
      <sheetName val="TH XL"/>
      <sheetName val="thao_g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80.xml><?xml version="1.0" encoding="utf-8"?>
<externalLink xmlns="http://schemas.openxmlformats.org/spreadsheetml/2006/main">
  <externalBook xmlns:r="http://schemas.openxmlformats.org/officeDocument/2006/relationships" r:id="rId1">
    <sheetNames>
      <sheetName val="harga"/>
      <sheetName val="analisa"/>
      <sheetName val="rekap"/>
      <sheetName val="rab pos tiket"/>
      <sheetName val="rab pagar tembok"/>
      <sheetName val="rab reklamasi"/>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81.xml><?xml version="1.0" encoding="utf-8"?>
<externalLink xmlns="http://schemas.openxmlformats.org/spreadsheetml/2006/main">
  <externalBook xmlns:r="http://schemas.openxmlformats.org/officeDocument/2006/relationships" r:id="rId1">
    <sheetNames>
      <sheetName val="BAP II"/>
      <sheetName val="Progr I"/>
      <sheetName val="T S"/>
      <sheetName val="Add I"/>
      <sheetName val="Add I Gateb"/>
      <sheetName val="Lap Ke RT"/>
      <sheetName val="Tag II"/>
      <sheetName val="Real Siap badan"/>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82.xml><?xml version="1.0" encoding="utf-8"?>
<externalLink xmlns="http://schemas.openxmlformats.org/spreadsheetml/2006/main">
  <externalBook xmlns:r="http://schemas.openxmlformats.org/officeDocument/2006/relationships" r:id="rId1">
    <sheetNames>
      <sheetName val="Cashflow"/>
      <sheetName val="Sheet1"/>
      <sheetName val="Sheet2"/>
      <sheetName val="CS"/>
    </sheetNames>
    <sheetDataSet>
      <sheetData sheetId="0" refreshError="1"/>
      <sheetData sheetId="1"/>
      <sheetData sheetId="2" refreshError="1"/>
      <sheetData sheetId="3"/>
    </sheetDataSet>
  </externalBook>
</externalLink>
</file>

<file path=xl/externalLinks/externalLink83.xml><?xml version="1.0" encoding="utf-8"?>
<externalLink xmlns="http://schemas.openxmlformats.org/spreadsheetml/2006/main">
  <externalBook xmlns:r="http://schemas.openxmlformats.org/officeDocument/2006/relationships" r:id="rId1">
    <sheetNames>
      <sheetName val="V KLAS C"/>
      <sheetName val="Pekerjaan Utama"/>
      <sheetName val="%"/>
      <sheetName val="Kulit"/>
      <sheetName val="Rekap Biaya"/>
      <sheetName val="Kuantitas &amp; Harga"/>
      <sheetName val="sidul"/>
      <sheetName val="V penyia"/>
      <sheetName val="Marka"/>
      <sheetName val="TIMB. Pilihan"/>
      <sheetName val="V Sal."/>
      <sheetName val="Tanah Hitam"/>
      <sheetName val="V GL BIASA"/>
      <sheetName val="V GAL STRK"/>
      <sheetName val="TIMB. BIASA"/>
      <sheetName val="V KLAS C "/>
      <sheetName val="V KLAS A"/>
      <sheetName val="V PENGIKAT"/>
      <sheetName val="V AC - WC (2)"/>
      <sheetName val="V BTN BRTLG "/>
      <sheetName val="V BESI"/>
      <sheetName val="V pas batu "/>
      <sheetName val="V TROTOAR"/>
      <sheetName val="V KERB"/>
      <sheetName val="Cat Minyak"/>
      <sheetName val="Plasteran"/>
    </sheetNames>
    <sheetDataSet>
      <sheetData sheetId="0"/>
      <sheetData sheetId="1"/>
      <sheetData sheetId="2"/>
      <sheetData sheetId="3"/>
      <sheetData sheetId="4"/>
      <sheetData sheetId="5">
        <row r="27">
          <cell r="G27">
            <v>13779500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84.xml><?xml version="1.0" encoding="utf-8"?>
<externalLink xmlns="http://schemas.openxmlformats.org/spreadsheetml/2006/main">
  <externalBook xmlns:r="http://schemas.openxmlformats.org/officeDocument/2006/relationships" r:id="rId1">
    <sheetNames>
      <sheetName val="Rekapitulasi"/>
      <sheetName val="ANALISA"/>
      <sheetName val="HSAlat"/>
      <sheetName val="HSPekerja"/>
      <sheetName val="HSBahan"/>
      <sheetName val="hps"/>
      <sheetName val="hps ksng"/>
      <sheetName val="buoy"/>
      <sheetName val="Rekapksng"/>
      <sheetName val="pabrik"/>
      <sheetName val="sub"/>
      <sheetName val="Anlksg"/>
    </sheetNames>
    <sheetDataSet>
      <sheetData sheetId="0" refreshError="1"/>
      <sheetData sheetId="1">
        <row r="53">
          <cell r="H53">
            <v>474690</v>
          </cell>
        </row>
      </sheetData>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5.xml><?xml version="1.0" encoding="utf-8"?>
<externalLink xmlns="http://schemas.openxmlformats.org/spreadsheetml/2006/main">
  <externalBook xmlns:r="http://schemas.openxmlformats.org/officeDocument/2006/relationships" r:id="rId1">
    <sheetNames>
      <sheetName val="BAP II"/>
      <sheetName val="Progr I"/>
      <sheetName val="T S"/>
      <sheetName val="Add I"/>
      <sheetName val="Add I Gateb"/>
      <sheetName val="Lap Ke RT"/>
      <sheetName val="Tag II"/>
      <sheetName val="Real Siap badan"/>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86.xml><?xml version="1.0" encoding="utf-8"?>
<externalLink xmlns="http://schemas.openxmlformats.org/spreadsheetml/2006/main">
  <externalBook xmlns:r="http://schemas.openxmlformats.org/officeDocument/2006/relationships" r:id="rId1">
    <sheetNames>
      <sheetName val="Sheet2"/>
      <sheetName val="Rekapitulasi"/>
      <sheetName val="Rumus"/>
      <sheetName val="RAB"/>
      <sheetName val="Analisa"/>
      <sheetName val="Alat Berat"/>
      <sheetName val="Upah dan Bahan"/>
    </sheetNames>
    <sheetDataSet>
      <sheetData sheetId="0" refreshError="1"/>
      <sheetData sheetId="1"/>
      <sheetData sheetId="2" refreshError="1"/>
      <sheetData sheetId="3" refreshError="1"/>
      <sheetData sheetId="4" refreshError="1"/>
      <sheetData sheetId="5">
        <row r="187">
          <cell r="BP187">
            <v>200000000</v>
          </cell>
        </row>
      </sheetData>
      <sheetData sheetId="6" refreshError="1"/>
    </sheetDataSet>
  </externalBook>
</externalLink>
</file>

<file path=xl/externalLinks/externalLink87.xml><?xml version="1.0" encoding="utf-8"?>
<externalLink xmlns="http://schemas.openxmlformats.org/spreadsheetml/2006/main">
  <externalBook xmlns:r="http://schemas.openxmlformats.org/officeDocument/2006/relationships" r:id="rId1">
    <sheetNames>
      <sheetName val="KH_Q1_Q2_01"/>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88.xml><?xml version="1.0" encoding="utf-8"?>
<externalLink xmlns="http://schemas.openxmlformats.org/spreadsheetml/2006/main">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s>
    <sheetDataSet>
      <sheetData sheetId="0">
        <row r="16">
          <cell r="N16">
            <v>759</v>
          </cell>
        </row>
      </sheetData>
      <sheetData sheetId="1"/>
      <sheetData sheetId="2"/>
      <sheetData sheetId="3"/>
      <sheetData sheetId="4"/>
      <sheetData sheetId="5"/>
      <sheetData sheetId="6"/>
      <sheetData sheetId="7"/>
      <sheetData sheetId="8"/>
      <sheetData sheetId="9"/>
    </sheetDataSet>
  </externalBook>
</externalLink>
</file>

<file path=xl/externalLinks/externalLink89.xml><?xml version="1.0" encoding="utf-8"?>
<externalLink xmlns="http://schemas.openxmlformats.org/spreadsheetml/2006/main">
  <externalBook xmlns:r="http://schemas.openxmlformats.org/officeDocument/2006/relationships" r:id="rId1">
    <sheetNames>
      <sheetName val="Rek. mobilisasi"/>
      <sheetName val="Mobilisasi"/>
      <sheetName val="AGG.KLAS A"/>
      <sheetName val="REK . AGG.KLAS A"/>
      <sheetName val="Timbunan Pilihan"/>
      <sheetName val="REK . Timbunan Pilihan"/>
      <sheetName val="PRIME"/>
      <sheetName val="REK PRIME"/>
      <sheetName val="MARKA"/>
      <sheetName val="REK. MARKA"/>
      <sheetName val="Sheet3"/>
      <sheetName val="INFORMASI KEGIATAN"/>
      <sheetName val="Rekap Galian Sal Drainase (2)"/>
      <sheetName val="Pas Batu Mortar"/>
      <sheetName val="Rekap Galian Sal Drainase"/>
      <sheetName val=" Galian utk sal drainase"/>
      <sheetName val="Rekap Pasangan Batu"/>
      <sheetName val="Pas. Batu"/>
      <sheetName val="Kelas S"/>
      <sheetName val="Rek Kelas S"/>
      <sheetName val="Timbunan Biasa"/>
      <sheetName val="Rek Timbunan Bia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4">
          <cell r="A4" t="str">
            <v>PELAKSANA KEGIATAN</v>
          </cell>
        </row>
        <row r="6">
          <cell r="A6" t="str">
            <v>NAMA PAKET</v>
          </cell>
        </row>
        <row r="7">
          <cell r="A7" t="str">
            <v>KONSULTAN SUPERVISI</v>
          </cell>
        </row>
      </sheetData>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Pekerjaan Utama"/>
      <sheetName val="%"/>
      <sheetName val="Rekap Biaya Ruas I"/>
      <sheetName val="Kuantitas &amp; Harga ruas I"/>
      <sheetName val="Rekap Biaya ksg"/>
      <sheetName val="sidul BARU KOSNG"/>
      <sheetName val="sidul BARU"/>
      <sheetName val="sidul"/>
      <sheetName val="Rekap Biaya rencana"/>
      <sheetName val="Rekap Biaya (gabungan)"/>
      <sheetName val="Kuantitas &amp; Harga gabungan"/>
      <sheetName val="Rekap Biaya (gabungan) (2)"/>
      <sheetName val="Kuantitas &amp; Harga (COBA-COBA)"/>
      <sheetName val="Rekap Biaya ruas II"/>
      <sheetName val="Kuantitas &amp; Harga ruas II"/>
      <sheetName val="TULANGAN"/>
      <sheetName val="BETON K250"/>
      <sheetName val="PAS. BATU (div 3) OKE"/>
      <sheetName val="TIMBUNAN DIV 3 OKE"/>
      <sheetName val="gln struk. (DIV III) OKE"/>
      <sheetName val="Beton K250 untuk Trotoar (2)"/>
      <sheetName val="Tulangan "/>
      <sheetName val="Tulangan 2"/>
      <sheetName val="PENUTUP SALURAN"/>
      <sheetName val="PASANGAN KERAMIK"/>
      <sheetName val="KORAL SIKAT"/>
      <sheetName val="BETON K125"/>
      <sheetName val="Tulangan D10"/>
      <sheetName val="RUMPUT"/>
      <sheetName val="HUMUS"/>
      <sheetName val="AGREGAT A"/>
      <sheetName val="AGREGAT B"/>
      <sheetName val="L.POND SIRTU (DIV 5)"/>
      <sheetName val="PAS GRIL"/>
      <sheetName val="TECH COAT (DIV 6)"/>
      <sheetName val="AC-WC (DIV 6)"/>
      <sheetName val="AC-BC"/>
      <sheetName val="V PAS. BATU (DIV 7) OKE"/>
      <sheetName val="Rekap Biaya (COBA-COBA)"/>
      <sheetName val="Beton K250 untuk Trotoar"/>
      <sheetName val="Beton K250 Untuk Diatas Trotoar"/>
      <sheetName val="kreeb"/>
      <sheetName val="V GAL STRK"/>
      <sheetName val="V PENYIAPAN"/>
      <sheetName val="V RAMBAH"/>
      <sheetName val="V. SALURAN"/>
      <sheetName val="TIMB. Pilihan"/>
      <sheetName val="V Gal. Sal."/>
      <sheetName val="sidul (2)"/>
      <sheetName val="POHON"/>
      <sheetName val="LAMPU"/>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0">
          <cell r="G20">
            <v>0</v>
          </cell>
        </row>
        <row r="27">
          <cell r="G27">
            <v>1174109694.7005</v>
          </cell>
        </row>
        <row r="38">
          <cell r="G38">
            <v>196939766.21430004</v>
          </cell>
        </row>
        <row r="51">
          <cell r="G51">
            <v>65190000</v>
          </cell>
        </row>
        <row r="58">
          <cell r="G58">
            <v>0</v>
          </cell>
        </row>
        <row r="67">
          <cell r="G67">
            <v>0</v>
          </cell>
        </row>
        <row r="78">
          <cell r="G78">
            <v>1498101962.5621002</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90.xml><?xml version="1.0" encoding="utf-8"?>
<externalLink xmlns="http://schemas.openxmlformats.org/spreadsheetml/2006/main">
  <externalBook xmlns:r="http://schemas.openxmlformats.org/officeDocument/2006/relationships" r:id="rId1">
    <sheetNames>
      <sheetName val="Mobilisasi"/>
      <sheetName val="Lalu Lintas"/>
      <sheetName val="Mobilisasi (2)"/>
      <sheetName val="Lalu Lintas (2)"/>
    </sheetNames>
    <sheetDataSet>
      <sheetData sheetId="0"/>
      <sheetData sheetId="1"/>
      <sheetData sheetId="2">
        <row r="49">
          <cell r="I49">
            <v>34000000</v>
          </cell>
        </row>
      </sheetData>
      <sheetData sheetId="3">
        <row r="30">
          <cell r="I30">
            <v>600000</v>
          </cell>
        </row>
      </sheetData>
    </sheetDataSet>
  </externalBook>
</externalLink>
</file>

<file path=xl/externalLinks/externalLink91.xml><?xml version="1.0" encoding="utf-8"?>
<externalLink xmlns="http://schemas.openxmlformats.org/spreadsheetml/2006/main">
  <externalBook xmlns:r="http://schemas.openxmlformats.org/officeDocument/2006/relationships" r:id="rId1">
    <sheetNames>
      <sheetName val="TS"/>
    </sheetNames>
    <sheetDataSet>
      <sheetData sheetId="0">
        <row r="44">
          <cell r="I44">
            <v>0.1169281481313646</v>
          </cell>
          <cell r="J44">
            <v>0.1169281481313646</v>
          </cell>
          <cell r="K44">
            <v>0.77867168357371552</v>
          </cell>
          <cell r="L44">
            <v>2.4106102259625239</v>
          </cell>
          <cell r="M44">
            <v>2.4106102259625239</v>
          </cell>
          <cell r="T44">
            <v>2.4106102259625239</v>
          </cell>
          <cell r="U44">
            <v>3.9708297093344793</v>
          </cell>
          <cell r="V44">
            <v>3.9708297093344793</v>
          </cell>
          <cell r="W44">
            <v>3.9708297093344793</v>
          </cell>
          <cell r="X44">
            <v>6.9573650704413152</v>
          </cell>
          <cell r="Y44">
            <v>8.7272228338614273</v>
          </cell>
          <cell r="Z44">
            <v>8.3896258454230885</v>
          </cell>
        </row>
      </sheetData>
    </sheetDataSet>
  </externalBook>
</externalLink>
</file>

<file path=xl/externalLinks/externalLink92.xml><?xml version="1.0" encoding="utf-8"?>
<externalLink xmlns="http://schemas.openxmlformats.org/spreadsheetml/2006/main">
  <externalBook xmlns:r="http://schemas.openxmlformats.org/officeDocument/2006/relationships" r:id="rId1">
    <sheetNames>
      <sheetName val="Galian Sal Drainase"/>
      <sheetName val="Rekap Sal Drainase"/>
      <sheetName val="Galian Sal Drainase (2)"/>
    </sheetNames>
    <sheetDataSet>
      <sheetData sheetId="0" refreshError="1"/>
      <sheetData sheetId="1" refreshError="1"/>
      <sheetData sheetId="2">
        <row r="57">
          <cell r="L57">
            <v>163.28045999999998</v>
          </cell>
        </row>
      </sheetData>
    </sheetDataSet>
  </externalBook>
</externalLink>
</file>

<file path=xl/externalLinks/externalLink93.xml><?xml version="1.0" encoding="utf-8"?>
<externalLink xmlns="http://schemas.openxmlformats.org/spreadsheetml/2006/main">
  <externalBook xmlns:r="http://schemas.openxmlformats.org/officeDocument/2006/relationships" r:id="rId1">
    <sheetNames>
      <sheetName val="Mortar"/>
      <sheetName val="Rekap Mortar"/>
    </sheetNames>
    <sheetDataSet>
      <sheetData sheetId="0">
        <row r="61">
          <cell r="M61">
            <v>15.080000000000002</v>
          </cell>
        </row>
      </sheetData>
      <sheetData sheetId="1"/>
    </sheetDataSet>
  </externalBook>
</externalLink>
</file>

<file path=xl/externalLinks/externalLink94.xml><?xml version="1.0" encoding="utf-8"?>
<externalLink xmlns="http://schemas.openxmlformats.org/spreadsheetml/2006/main">
  <externalBook xmlns:r="http://schemas.openxmlformats.org/officeDocument/2006/relationships" r:id="rId1">
    <sheetNames>
      <sheetName val="Timbunan Biasa"/>
      <sheetName val="Rekap Tim Biasa"/>
    </sheetNames>
    <sheetDataSet>
      <sheetData sheetId="0" refreshError="1">
        <row r="59">
          <cell r="O59">
            <v>40.86249999999999</v>
          </cell>
        </row>
      </sheetData>
      <sheetData sheetId="1" refreshError="1"/>
    </sheetDataSet>
  </externalBook>
</externalLink>
</file>

<file path=xl/externalLinks/externalLink95.xml><?xml version="1.0" encoding="utf-8"?>
<externalLink xmlns="http://schemas.openxmlformats.org/spreadsheetml/2006/main">
  <externalBook xmlns:r="http://schemas.openxmlformats.org/officeDocument/2006/relationships" r:id="rId1">
    <sheetNames>
      <sheetName val="Timbunan Pilihan"/>
      <sheetName val="REK . Timbunan Pilihan"/>
    </sheetNames>
    <sheetDataSet>
      <sheetData sheetId="0" refreshError="1">
        <row r="53">
          <cell r="L53">
            <v>175.51875000000001</v>
          </cell>
        </row>
      </sheetData>
      <sheetData sheetId="1" refreshError="1"/>
    </sheetDataSet>
  </externalBook>
</externalLink>
</file>

<file path=xl/externalLinks/externalLink96.xml><?xml version="1.0" encoding="utf-8"?>
<externalLink xmlns="http://schemas.openxmlformats.org/spreadsheetml/2006/main">
  <externalBook xmlns:r="http://schemas.openxmlformats.org/officeDocument/2006/relationships" r:id="rId1">
    <sheetNames>
      <sheetName val="P.Bdn Jalan"/>
      <sheetName val="Rekap P.Bdn jalan"/>
    </sheetNames>
    <sheetDataSet>
      <sheetData sheetId="0" refreshError="1"/>
      <sheetData sheetId="1">
        <row r="25">
          <cell r="F25">
            <v>520</v>
          </cell>
        </row>
      </sheetData>
    </sheetDataSet>
  </externalBook>
</externalLink>
</file>

<file path=xl/externalLinks/externalLink97.xml><?xml version="1.0" encoding="utf-8"?>
<externalLink xmlns="http://schemas.openxmlformats.org/spreadsheetml/2006/main">
  <externalBook xmlns:r="http://schemas.openxmlformats.org/officeDocument/2006/relationships" r:id="rId1">
    <sheetNames>
      <sheetName val="Galian Sal Drainase"/>
      <sheetName val="Rekap Sal Drainase"/>
      <sheetName val="Galian Sal Drainase (2)"/>
      <sheetName val="Galian Sal Drainase (3)"/>
    </sheetNames>
    <sheetDataSet>
      <sheetData sheetId="0" refreshError="1"/>
      <sheetData sheetId="1" refreshError="1"/>
      <sheetData sheetId="2" refreshError="1"/>
      <sheetData sheetId="3">
        <row r="328">
          <cell r="L328">
            <v>770.46095975000003</v>
          </cell>
        </row>
      </sheetData>
    </sheetDataSet>
  </externalBook>
</externalLink>
</file>

<file path=xl/externalLinks/externalLink98.xml><?xml version="1.0" encoding="utf-8"?>
<externalLink xmlns="http://schemas.openxmlformats.org/spreadsheetml/2006/main">
  <externalBook xmlns:r="http://schemas.openxmlformats.org/officeDocument/2006/relationships" r:id="rId1">
    <sheetNames>
      <sheetName val="Mortar (2)"/>
      <sheetName val="Rekap Mortar"/>
    </sheetNames>
    <sheetDataSet>
      <sheetData sheetId="0">
        <row r="349">
          <cell r="M349">
            <v>169.08789999999999</v>
          </cell>
        </row>
      </sheetData>
      <sheetData sheetId="1" refreshError="1"/>
    </sheetDataSet>
  </externalBook>
</externalLink>
</file>

<file path=xl/externalLinks/externalLink99.xml><?xml version="1.0" encoding="utf-8"?>
<externalLink xmlns="http://schemas.openxmlformats.org/spreadsheetml/2006/main">
  <externalBook xmlns:r="http://schemas.openxmlformats.org/officeDocument/2006/relationships" r:id="rId1">
    <sheetNames>
      <sheetName val="Timbunan Biasa"/>
      <sheetName val="Rekap Tim Biasa"/>
    </sheetNames>
    <sheetDataSet>
      <sheetData sheetId="0">
        <row r="19">
          <cell r="O19">
            <v>35.188749999999999</v>
          </cell>
        </row>
        <row r="21">
          <cell r="O21">
            <v>24.666249999999998</v>
          </cell>
        </row>
        <row r="23">
          <cell r="O23">
            <v>8.2825000000000006</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FFFF00"/>
  </sheetPr>
  <dimension ref="A1:W65"/>
  <sheetViews>
    <sheetView view="pageBreakPreview" zoomScale="70" zoomScaleNormal="85" zoomScaleSheetLayoutView="70" workbookViewId="0">
      <selection activeCell="D34" sqref="D34"/>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5.7109375" style="52" hidden="1" customWidth="1"/>
    <col min="13" max="13" width="20.5703125" style="52" hidden="1" customWidth="1"/>
    <col min="14" max="14" width="8.7109375" style="52" hidden="1"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352" t="s">
        <v>0</v>
      </c>
      <c r="B1" s="353"/>
      <c r="C1" s="353"/>
      <c r="D1" s="353"/>
      <c r="E1" s="353"/>
      <c r="F1" s="354"/>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120</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327" t="s">
        <v>115</v>
      </c>
      <c r="D7" s="7"/>
      <c r="E7" s="7"/>
      <c r="F7" s="7"/>
      <c r="G7" s="350" t="s">
        <v>123</v>
      </c>
      <c r="H7" s="351"/>
      <c r="I7" s="344" t="s">
        <v>121</v>
      </c>
      <c r="J7" s="427"/>
      <c r="K7" s="427"/>
      <c r="L7" s="427"/>
      <c r="M7" s="427"/>
      <c r="N7" s="427"/>
      <c r="O7" s="428"/>
      <c r="P7" s="6" t="s">
        <v>78</v>
      </c>
      <c r="Q7" s="7"/>
      <c r="R7" s="347" t="s">
        <v>9</v>
      </c>
      <c r="S7" s="347"/>
      <c r="T7" s="9"/>
    </row>
    <row r="8" spans="1:23" s="5" customFormat="1" ht="13.5" customHeight="1" thickBot="1">
      <c r="A8" s="13" t="str">
        <f>'[89]Rekap Pasangan Batu'!$A$7</f>
        <v>KONSULTAN SUPERVISI</v>
      </c>
      <c r="B8" s="14" t="s">
        <v>16</v>
      </c>
      <c r="C8" s="328" t="s">
        <v>152</v>
      </c>
      <c r="D8" s="7"/>
      <c r="E8" s="7"/>
      <c r="F8" s="7"/>
      <c r="G8" s="425"/>
      <c r="H8" s="426"/>
      <c r="I8" s="429"/>
      <c r="J8" s="429"/>
      <c r="K8" s="429"/>
      <c r="L8" s="429"/>
      <c r="M8" s="429"/>
      <c r="N8" s="429"/>
      <c r="O8" s="430"/>
      <c r="P8" s="6" t="s">
        <v>15</v>
      </c>
      <c r="Q8" s="17"/>
      <c r="R8" s="347" t="s">
        <v>79</v>
      </c>
      <c r="S8" s="347"/>
      <c r="T8" s="9"/>
    </row>
    <row r="9" spans="1:23" ht="12.75" customHeight="1" thickTop="1">
      <c r="A9" s="381" t="s">
        <v>17</v>
      </c>
      <c r="B9" s="377" t="s">
        <v>18</v>
      </c>
      <c r="C9" s="378"/>
      <c r="D9" s="378"/>
      <c r="E9" s="378"/>
      <c r="F9" s="379"/>
      <c r="G9" s="393" t="s">
        <v>19</v>
      </c>
      <c r="H9" s="374" t="s">
        <v>20</v>
      </c>
      <c r="I9" s="377" t="s">
        <v>21</v>
      </c>
      <c r="J9" s="378"/>
      <c r="K9" s="379"/>
      <c r="L9" s="384" t="s">
        <v>80</v>
      </c>
      <c r="M9" s="385"/>
      <c r="N9" s="386"/>
      <c r="O9" s="413" t="s">
        <v>22</v>
      </c>
      <c r="P9" s="414"/>
      <c r="Q9" s="417" t="s">
        <v>23</v>
      </c>
      <c r="R9" s="414"/>
      <c r="S9" s="417" t="s">
        <v>24</v>
      </c>
      <c r="T9" s="419"/>
    </row>
    <row r="10" spans="1:23" ht="12.75" customHeight="1" thickBot="1">
      <c r="A10" s="382"/>
      <c r="B10" s="407"/>
      <c r="C10" s="408"/>
      <c r="D10" s="408"/>
      <c r="E10" s="408"/>
      <c r="F10" s="409"/>
      <c r="G10" s="394"/>
      <c r="H10" s="375"/>
      <c r="I10" s="372"/>
      <c r="J10" s="373"/>
      <c r="K10" s="380"/>
      <c r="L10" s="387"/>
      <c r="M10" s="388"/>
      <c r="N10" s="389"/>
      <c r="O10" s="415"/>
      <c r="P10" s="416"/>
      <c r="Q10" s="418"/>
      <c r="R10" s="416"/>
      <c r="S10" s="418"/>
      <c r="T10" s="420"/>
    </row>
    <row r="11" spans="1:23" ht="21" customHeight="1">
      <c r="A11" s="382"/>
      <c r="B11" s="407"/>
      <c r="C11" s="408"/>
      <c r="D11" s="408"/>
      <c r="E11" s="408"/>
      <c r="F11" s="409"/>
      <c r="G11" s="394"/>
      <c r="H11" s="375"/>
      <c r="I11" s="390" t="s">
        <v>25</v>
      </c>
      <c r="J11" s="390" t="s">
        <v>26</v>
      </c>
      <c r="K11" s="390" t="s">
        <v>27</v>
      </c>
      <c r="L11" s="370" t="s">
        <v>25</v>
      </c>
      <c r="M11" s="370" t="s">
        <v>28</v>
      </c>
      <c r="N11" s="370" t="s">
        <v>27</v>
      </c>
      <c r="O11" s="391" t="s">
        <v>25</v>
      </c>
      <c r="P11" s="370" t="s">
        <v>27</v>
      </c>
      <c r="Q11" s="423" t="s">
        <v>25</v>
      </c>
      <c r="R11" s="370" t="s">
        <v>27</v>
      </c>
      <c r="S11" s="423" t="s">
        <v>25</v>
      </c>
      <c r="T11" s="421" t="s">
        <v>27</v>
      </c>
    </row>
    <row r="12" spans="1:23" ht="24" customHeight="1" thickBot="1">
      <c r="A12" s="383"/>
      <c r="B12" s="410"/>
      <c r="C12" s="411"/>
      <c r="D12" s="411"/>
      <c r="E12" s="411"/>
      <c r="F12" s="412"/>
      <c r="G12" s="395"/>
      <c r="H12" s="376"/>
      <c r="I12" s="376"/>
      <c r="J12" s="376"/>
      <c r="K12" s="376"/>
      <c r="L12" s="371"/>
      <c r="M12" s="371"/>
      <c r="N12" s="371"/>
      <c r="O12" s="392"/>
      <c r="P12" s="371"/>
      <c r="Q12" s="424"/>
      <c r="R12" s="371"/>
      <c r="S12" s="424"/>
      <c r="T12" s="422"/>
      <c r="U12" s="334">
        <f>34000000/J15/2</f>
        <v>0.30000882378893495</v>
      </c>
    </row>
    <row r="13" spans="1:23" ht="8.25" customHeight="1" thickTop="1" thickBot="1">
      <c r="A13" s="21"/>
      <c r="B13" s="372"/>
      <c r="C13" s="373"/>
      <c r="D13" s="373"/>
      <c r="E13" s="373"/>
      <c r="F13" s="287"/>
      <c r="G13" s="22"/>
      <c r="H13" s="23"/>
      <c r="I13" s="23"/>
      <c r="J13" s="23"/>
      <c r="K13" s="23"/>
      <c r="L13" s="24"/>
      <c r="M13" s="24"/>
      <c r="N13" s="24"/>
      <c r="O13" s="25"/>
      <c r="P13" s="25"/>
      <c r="Q13" s="26"/>
      <c r="R13" s="27"/>
      <c r="S13" s="27"/>
      <c r="T13" s="28"/>
    </row>
    <row r="14" spans="1:23" ht="15" customHeight="1">
      <c r="A14" s="29"/>
      <c r="B14" s="30"/>
      <c r="C14" s="31" t="s">
        <v>29</v>
      </c>
      <c r="D14" s="32"/>
      <c r="E14" s="31"/>
      <c r="F14" s="33"/>
      <c r="G14" s="34"/>
      <c r="H14" s="35"/>
      <c r="I14" s="35"/>
      <c r="J14" s="36"/>
      <c r="K14" s="35"/>
      <c r="L14" s="37"/>
      <c r="M14" s="38"/>
      <c r="N14" s="38"/>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154"/>
      <c r="M15" s="61"/>
      <c r="N15" s="61"/>
      <c r="O15" s="62">
        <v>0</v>
      </c>
      <c r="P15" s="62">
        <f>O15/I15*K15</f>
        <v>0</v>
      </c>
      <c r="Q15" s="61">
        <v>0.30000882378893495</v>
      </c>
      <c r="R15" s="64">
        <f>Q15/I15*K15</f>
        <v>0.14049420789115349</v>
      </c>
      <c r="S15" s="64">
        <f>O15+Q15</f>
        <v>0.30000882378893495</v>
      </c>
      <c r="T15" s="65">
        <f>S15/I15*K15</f>
        <v>0.14049420789115349</v>
      </c>
      <c r="U15" s="45">
        <f>'[90]Mobilisasi (2)'!$I$49/J15</f>
        <v>0.60001764757786991</v>
      </c>
      <c r="V15" s="45"/>
      <c r="W15" s="45"/>
    </row>
    <row r="16" spans="1:23" ht="15" customHeight="1" thickBot="1">
      <c r="A16" s="139" t="s">
        <v>62</v>
      </c>
      <c r="B16" s="140"/>
      <c r="C16" s="141" t="s">
        <v>61</v>
      </c>
      <c r="D16" s="142"/>
      <c r="E16" s="141"/>
      <c r="F16" s="143"/>
      <c r="G16" s="144" t="s">
        <v>32</v>
      </c>
      <c r="H16" s="145">
        <v>3600000</v>
      </c>
      <c r="I16" s="146">
        <v>1</v>
      </c>
      <c r="J16" s="147">
        <f>H16*I16</f>
        <v>3600000</v>
      </c>
      <c r="K16" s="146">
        <f>J16/J$52*100</f>
        <v>2.9751714612244271E-2</v>
      </c>
      <c r="L16" s="148"/>
      <c r="M16" s="149"/>
      <c r="N16" s="149"/>
      <c r="O16" s="62">
        <v>0</v>
      </c>
      <c r="P16" s="63">
        <f>O16/I16*K16</f>
        <v>0</v>
      </c>
      <c r="Q16" s="149">
        <v>8.3333333333333329E-2</v>
      </c>
      <c r="R16" s="150">
        <f>Q16/I16*K16</f>
        <v>2.4793095510203559E-3</v>
      </c>
      <c r="S16" s="150">
        <f>O16+Q16</f>
        <v>8.3333333333333329E-2</v>
      </c>
      <c r="T16" s="151">
        <f>S16/I16*K16</f>
        <v>2.4793095510203559E-3</v>
      </c>
      <c r="U16" s="45">
        <f>600000/J16/2</f>
        <v>8.3333333333333329E-2</v>
      </c>
      <c r="V16" s="45"/>
      <c r="W16" s="45"/>
    </row>
    <row r="17" spans="1:23" s="52" customFormat="1" ht="15" customHeight="1" thickBot="1">
      <c r="A17" s="398" t="s">
        <v>33</v>
      </c>
      <c r="B17" s="399"/>
      <c r="C17" s="399"/>
      <c r="D17" s="399"/>
      <c r="E17" s="399"/>
      <c r="F17" s="399"/>
      <c r="G17" s="399"/>
      <c r="H17" s="399"/>
      <c r="I17" s="400"/>
      <c r="J17" s="46">
        <f>SUM(J15:J16)</f>
        <v>60265000</v>
      </c>
      <c r="K17" s="47">
        <f>SUM(K15:K16)</f>
        <v>0.49805196697413917</v>
      </c>
      <c r="L17" s="48"/>
      <c r="M17" s="46"/>
      <c r="N17" s="47"/>
      <c r="O17" s="174"/>
      <c r="P17" s="174">
        <f>SUM(P15:P16)</f>
        <v>0</v>
      </c>
      <c r="Q17" s="50"/>
      <c r="R17" s="47">
        <f>SUM(R15:R16)</f>
        <v>0.14297351744217385</v>
      </c>
      <c r="S17" s="51"/>
      <c r="T17" s="135">
        <f>SUM(T15:T16)</f>
        <v>0.14297351744217385</v>
      </c>
      <c r="U17" s="333">
        <f>Q16-U16</f>
        <v>0</v>
      </c>
      <c r="V17" s="45"/>
      <c r="W17" s="45"/>
    </row>
    <row r="18" spans="1:23" ht="15" customHeight="1">
      <c r="A18" s="105"/>
      <c r="B18" s="30"/>
      <c r="C18" s="31" t="s">
        <v>34</v>
      </c>
      <c r="D18" s="32"/>
      <c r="E18" s="31"/>
      <c r="F18" s="33"/>
      <c r="G18" s="34"/>
      <c r="H18" s="35"/>
      <c r="I18" s="35"/>
      <c r="J18" s="36"/>
      <c r="K18" s="35"/>
      <c r="L18" s="209"/>
      <c r="M18" s="35"/>
      <c r="N18" s="39"/>
      <c r="O18" s="39"/>
      <c r="P18" s="39"/>
      <c r="Q18" s="210"/>
      <c r="R18" s="35"/>
      <c r="S18" s="35"/>
      <c r="T18" s="211"/>
      <c r="U18" s="45">
        <v>1470.9625000000001</v>
      </c>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213"/>
      <c r="M19" s="62"/>
      <c r="N19" s="62"/>
      <c r="O19" s="62">
        <v>0</v>
      </c>
      <c r="P19" s="62">
        <f>O19/I19*K19</f>
        <v>0</v>
      </c>
      <c r="Q19" s="62">
        <v>0</v>
      </c>
      <c r="R19" s="60">
        <f>Q19/I19*K19</f>
        <v>0</v>
      </c>
      <c r="S19" s="60">
        <f>O19+Q19</f>
        <v>0</v>
      </c>
      <c r="T19" s="214">
        <f>S19/I19*K19</f>
        <v>0</v>
      </c>
      <c r="U19" s="45">
        <f>U18/11</f>
        <v>133.72386363636363</v>
      </c>
      <c r="V19" s="45"/>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213"/>
      <c r="M20" s="62"/>
      <c r="N20" s="62"/>
      <c r="O20" s="62">
        <v>0</v>
      </c>
      <c r="P20" s="62">
        <f>O20/I20*K20</f>
        <v>0</v>
      </c>
      <c r="Q20" s="62">
        <v>0</v>
      </c>
      <c r="R20" s="60">
        <f>Q20/I20*K20</f>
        <v>0</v>
      </c>
      <c r="S20" s="60">
        <f>O20+Q20</f>
        <v>0</v>
      </c>
      <c r="T20" s="214">
        <f>S20/I20*K20</f>
        <v>0</v>
      </c>
      <c r="U20" s="45">
        <f>250.8/9</f>
        <v>27.866666666666667</v>
      </c>
      <c r="V20" s="45"/>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22"/>
      <c r="M21" s="77"/>
      <c r="N21" s="77"/>
      <c r="O21" s="77">
        <v>0</v>
      </c>
      <c r="P21" s="77">
        <f>O21/I21*K21</f>
        <v>0</v>
      </c>
      <c r="Q21" s="77">
        <v>0</v>
      </c>
      <c r="R21" s="221">
        <f>Q21/I21*K21</f>
        <v>0</v>
      </c>
      <c r="S21" s="221">
        <f>O21+Q21</f>
        <v>0</v>
      </c>
      <c r="T21" s="223">
        <f>S21/I21*K21</f>
        <v>0</v>
      </c>
      <c r="U21" s="45"/>
      <c r="V21" s="45"/>
      <c r="W21" s="45"/>
    </row>
    <row r="22" spans="1:23" s="52" customFormat="1" ht="15" customHeight="1" thickBot="1">
      <c r="A22" s="396" t="s">
        <v>35</v>
      </c>
      <c r="B22" s="397"/>
      <c r="C22" s="397"/>
      <c r="D22" s="397"/>
      <c r="E22" s="397"/>
      <c r="F22" s="397"/>
      <c r="G22" s="397"/>
      <c r="H22" s="397"/>
      <c r="I22" s="397"/>
      <c r="J22" s="160">
        <f>SUM(J19:J21)</f>
        <v>373713468.45999998</v>
      </c>
      <c r="K22" s="74">
        <f>SUM(K19:K21)</f>
        <v>3.0885045723260758</v>
      </c>
      <c r="L22" s="161"/>
      <c r="M22" s="74"/>
      <c r="N22" s="74"/>
      <c r="O22" s="162"/>
      <c r="P22" s="74">
        <f>SUM(P19:P21)</f>
        <v>0</v>
      </c>
      <c r="Q22" s="163"/>
      <c r="R22" s="74">
        <f>SUM(R19:R21)</f>
        <v>0</v>
      </c>
      <c r="S22" s="164"/>
      <c r="T22" s="165">
        <f>SUM(T19:T21)</f>
        <v>0</v>
      </c>
      <c r="U22" s="45"/>
      <c r="V22" s="45"/>
      <c r="W22" s="45"/>
    </row>
    <row r="23" spans="1:23" ht="15" customHeight="1">
      <c r="A23" s="105"/>
      <c r="B23" s="30"/>
      <c r="C23" s="31" t="s">
        <v>36</v>
      </c>
      <c r="D23" s="32"/>
      <c r="E23" s="31"/>
      <c r="F23" s="33"/>
      <c r="G23" s="34"/>
      <c r="H23" s="35"/>
      <c r="I23" s="35"/>
      <c r="J23" s="36"/>
      <c r="K23" s="35"/>
      <c r="L23" s="53"/>
      <c r="M23" s="37"/>
      <c r="N23" s="66"/>
      <c r="O23" s="39"/>
      <c r="P23" s="77"/>
      <c r="Q23" s="40"/>
      <c r="R23" s="37"/>
      <c r="S23" s="37"/>
      <c r="T23" s="41"/>
      <c r="U23" s="45"/>
      <c r="V23" s="45"/>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213"/>
      <c r="M24" s="62"/>
      <c r="N24" s="62"/>
      <c r="O24" s="62"/>
      <c r="P24" s="62">
        <f>O24/I24*K24</f>
        <v>0</v>
      </c>
      <c r="Q24" s="62">
        <v>0</v>
      </c>
      <c r="R24" s="60">
        <f>Q24/I24*K24</f>
        <v>0</v>
      </c>
      <c r="S24" s="60">
        <f>O24+Q24</f>
        <v>0</v>
      </c>
      <c r="T24" s="214">
        <f>S24/I24*K24</f>
        <v>0</v>
      </c>
      <c r="U24" s="45"/>
      <c r="V24" s="45"/>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213"/>
      <c r="M25" s="62"/>
      <c r="N25" s="62"/>
      <c r="O25" s="62"/>
      <c r="P25" s="62">
        <f>O25/I25*K25</f>
        <v>0</v>
      </c>
      <c r="Q25" s="62">
        <v>0</v>
      </c>
      <c r="R25" s="60">
        <f>Q25/I25*K25</f>
        <v>0</v>
      </c>
      <c r="S25" s="60">
        <f>O25+Q25</f>
        <v>0</v>
      </c>
      <c r="T25" s="214">
        <f>S25/I25*K25</f>
        <v>0</v>
      </c>
      <c r="U25" s="45"/>
      <c r="V25" s="45"/>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213"/>
      <c r="M26" s="62"/>
      <c r="N26" s="62"/>
      <c r="O26" s="62"/>
      <c r="P26" s="62">
        <f>O26/I26*K26</f>
        <v>0</v>
      </c>
      <c r="Q26" s="62">
        <v>0</v>
      </c>
      <c r="R26" s="60">
        <f>Q26/I26*K26</f>
        <v>0</v>
      </c>
      <c r="S26" s="60">
        <f>O26+Q26</f>
        <v>0</v>
      </c>
      <c r="T26" s="214">
        <f>S26/I26*K26</f>
        <v>0</v>
      </c>
      <c r="U26" s="45"/>
      <c r="V26" s="45"/>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213"/>
      <c r="M27" s="62"/>
      <c r="N27" s="62"/>
      <c r="O27" s="62">
        <v>0</v>
      </c>
      <c r="P27" s="62">
        <f>O27/I27*K27</f>
        <v>0</v>
      </c>
      <c r="Q27" s="62">
        <v>0</v>
      </c>
      <c r="R27" s="60">
        <f>Q27/I27*K27</f>
        <v>0</v>
      </c>
      <c r="S27" s="60">
        <f>O27+Q27</f>
        <v>0</v>
      </c>
      <c r="T27" s="214">
        <f>S27/I27*K27</f>
        <v>0</v>
      </c>
      <c r="U27" s="45"/>
      <c r="V27" s="45"/>
      <c r="W27" s="45"/>
    </row>
    <row r="28" spans="1:23" ht="15" customHeight="1" thickBot="1">
      <c r="A28" s="224" t="s">
        <v>101</v>
      </c>
      <c r="B28" s="67"/>
      <c r="C28" s="68" t="s">
        <v>98</v>
      </c>
      <c r="D28" s="68"/>
      <c r="E28" s="68"/>
      <c r="F28" s="69"/>
      <c r="G28" s="70" t="s">
        <v>158</v>
      </c>
      <c r="H28" s="71">
        <v>1458.8</v>
      </c>
      <c r="I28" s="71">
        <v>18000</v>
      </c>
      <c r="J28" s="43">
        <f>H28*I28</f>
        <v>26258400</v>
      </c>
      <c r="K28" s="42">
        <f>J28/J$52*100</f>
        <v>0.21700900638170975</v>
      </c>
      <c r="L28" s="225"/>
      <c r="M28" s="44"/>
      <c r="N28" s="44"/>
      <c r="O28" s="44"/>
      <c r="P28" s="72">
        <f>O28/I28*K28</f>
        <v>0</v>
      </c>
      <c r="Q28" s="44">
        <v>0</v>
      </c>
      <c r="R28" s="42">
        <f>Q28/I28*K28</f>
        <v>0</v>
      </c>
      <c r="S28" s="42">
        <f>O28+Q28</f>
        <v>0</v>
      </c>
      <c r="T28" s="226">
        <f>S28/I28*K28</f>
        <v>0</v>
      </c>
      <c r="U28" s="45"/>
      <c r="V28" s="45"/>
      <c r="W28" s="45"/>
    </row>
    <row r="29" spans="1:23" s="52" customFormat="1" ht="15" customHeight="1" thickBot="1">
      <c r="A29" s="396" t="s">
        <v>38</v>
      </c>
      <c r="B29" s="397"/>
      <c r="C29" s="397"/>
      <c r="D29" s="397"/>
      <c r="E29" s="397"/>
      <c r="F29" s="397"/>
      <c r="G29" s="397"/>
      <c r="H29" s="397"/>
      <c r="I29" s="397"/>
      <c r="J29" s="46">
        <f>SUM(J24:J28)</f>
        <v>2378943829.711</v>
      </c>
      <c r="K29" s="49">
        <f>SUM(K24:K28)</f>
        <v>19.66046052781142</v>
      </c>
      <c r="L29" s="73"/>
      <c r="M29" s="74"/>
      <c r="N29" s="49"/>
      <c r="O29" s="46"/>
      <c r="P29" s="49">
        <f>SUM(P24:P28)</f>
        <v>0</v>
      </c>
      <c r="Q29" s="76"/>
      <c r="R29" s="49">
        <f>SUM(R24:R28)</f>
        <v>0</v>
      </c>
      <c r="S29" s="51"/>
      <c r="T29" s="136">
        <f>SUM(T24:T28)</f>
        <v>0</v>
      </c>
      <c r="U29" s="45"/>
      <c r="V29" s="45"/>
      <c r="W29" s="45"/>
    </row>
    <row r="30" spans="1:23" s="81" customFormat="1" ht="15" customHeight="1">
      <c r="A30" s="82"/>
      <c r="B30" s="83"/>
      <c r="C30" s="84" t="s">
        <v>89</v>
      </c>
      <c r="D30" s="85"/>
      <c r="E30" s="86"/>
      <c r="F30" s="84"/>
      <c r="G30" s="87"/>
      <c r="H30" s="88"/>
      <c r="I30" s="89"/>
      <c r="J30" s="90"/>
      <c r="K30" s="88"/>
      <c r="L30" s="91"/>
      <c r="M30" s="89"/>
      <c r="N30" s="89"/>
      <c r="O30" s="89"/>
      <c r="P30" s="89"/>
      <c r="Q30" s="92"/>
      <c r="R30" s="88"/>
      <c r="S30" s="88"/>
      <c r="T30" s="93"/>
      <c r="U30" s="80"/>
      <c r="V30" s="80"/>
      <c r="W30" s="80"/>
    </row>
    <row r="31" spans="1:23" s="81" customFormat="1" ht="15" customHeight="1" thickBot="1">
      <c r="A31" s="94" t="s">
        <v>102</v>
      </c>
      <c r="B31" s="95"/>
      <c r="C31" s="241" t="s">
        <v>41</v>
      </c>
      <c r="D31" s="96"/>
      <c r="E31" s="97"/>
      <c r="F31" s="98"/>
      <c r="G31" s="57" t="s">
        <v>156</v>
      </c>
      <c r="H31" s="99">
        <v>459583.86</v>
      </c>
      <c r="I31" s="100">
        <v>405</v>
      </c>
      <c r="J31" s="101">
        <f>H31*I31</f>
        <v>186131463.29999998</v>
      </c>
      <c r="K31" s="99">
        <f>J31/J$52*100</f>
        <v>1.5382583823502829</v>
      </c>
      <c r="L31" s="102"/>
      <c r="M31" s="100"/>
      <c r="N31" s="100"/>
      <c r="O31" s="100"/>
      <c r="P31" s="100">
        <f>O31/I31*K31</f>
        <v>0</v>
      </c>
      <c r="Q31" s="103">
        <v>0</v>
      </c>
      <c r="R31" s="99">
        <f>Q31/I31*K31</f>
        <v>0</v>
      </c>
      <c r="S31" s="99">
        <f>O31+Q31</f>
        <v>0</v>
      </c>
      <c r="T31" s="104">
        <f>S31/I31*K31</f>
        <v>0</v>
      </c>
      <c r="U31" s="80"/>
      <c r="V31" s="80"/>
      <c r="W31" s="80"/>
    </row>
    <row r="32" spans="1:23" s="52" customFormat="1" ht="15" customHeight="1" thickBot="1">
      <c r="A32" s="396" t="s">
        <v>90</v>
      </c>
      <c r="B32" s="397"/>
      <c r="C32" s="397"/>
      <c r="D32" s="397"/>
      <c r="E32" s="397"/>
      <c r="F32" s="397"/>
      <c r="G32" s="397"/>
      <c r="H32" s="397"/>
      <c r="I32" s="397"/>
      <c r="J32" s="160">
        <f>SUM(J31:J31)</f>
        <v>186131463.29999998</v>
      </c>
      <c r="K32" s="160">
        <f>SUM(K31:K31)</f>
        <v>1.5382583823502829</v>
      </c>
      <c r="L32" s="161"/>
      <c r="M32" s="74"/>
      <c r="N32" s="160"/>
      <c r="O32" s="162"/>
      <c r="P32" s="160">
        <f>SUM(P31:P31)</f>
        <v>0</v>
      </c>
      <c r="Q32" s="163"/>
      <c r="R32" s="160">
        <f>SUM(R31:R31)</f>
        <v>0</v>
      </c>
      <c r="S32" s="164"/>
      <c r="T32" s="239">
        <f>SUM(T31:T31)</f>
        <v>0</v>
      </c>
      <c r="U32" s="45"/>
      <c r="V32" s="45"/>
      <c r="W32" s="45"/>
    </row>
    <row r="33" spans="1:23" s="81" customFormat="1" ht="15" customHeight="1">
      <c r="A33" s="82"/>
      <c r="B33" s="83"/>
      <c r="C33" s="84" t="s">
        <v>39</v>
      </c>
      <c r="D33" s="85"/>
      <c r="E33" s="86"/>
      <c r="F33" s="84"/>
      <c r="G33" s="87"/>
      <c r="H33" s="88"/>
      <c r="I33" s="89"/>
      <c r="J33" s="90"/>
      <c r="K33" s="88"/>
      <c r="L33" s="91"/>
      <c r="M33" s="89"/>
      <c r="N33" s="89"/>
      <c r="O33" s="89"/>
      <c r="P33" s="89"/>
      <c r="Q33" s="92"/>
      <c r="R33" s="88"/>
      <c r="S33" s="88"/>
      <c r="T33" s="93"/>
      <c r="U33" s="80"/>
      <c r="V33" s="80"/>
      <c r="W33" s="80"/>
    </row>
    <row r="34" spans="1:23" s="81" customFormat="1" ht="15" customHeight="1" thickBot="1">
      <c r="A34" s="94" t="s">
        <v>84</v>
      </c>
      <c r="B34" s="95"/>
      <c r="C34" s="241" t="s">
        <v>40</v>
      </c>
      <c r="D34" s="96"/>
      <c r="E34" s="97"/>
      <c r="F34" s="98"/>
      <c r="G34" s="57" t="s">
        <v>156</v>
      </c>
      <c r="H34" s="99">
        <v>567411.31000000006</v>
      </c>
      <c r="I34" s="100">
        <v>3680</v>
      </c>
      <c r="J34" s="101">
        <f>H34*I34</f>
        <v>2088073620.8000002</v>
      </c>
      <c r="K34" s="99">
        <f>J34/J$52*100</f>
        <v>17.256602904276992</v>
      </c>
      <c r="L34" s="102"/>
      <c r="M34" s="100"/>
      <c r="N34" s="100"/>
      <c r="O34" s="100"/>
      <c r="P34" s="100">
        <f>O34/I34*K34</f>
        <v>0</v>
      </c>
      <c r="Q34" s="103">
        <v>0</v>
      </c>
      <c r="R34" s="99">
        <f>Q34/I34*K34</f>
        <v>0</v>
      </c>
      <c r="S34" s="99">
        <f>O34+Q34</f>
        <v>0</v>
      </c>
      <c r="T34" s="104">
        <f>S34/I34*K34</f>
        <v>0</v>
      </c>
      <c r="U34" s="80"/>
      <c r="V34" s="80"/>
      <c r="W34" s="80"/>
    </row>
    <row r="35" spans="1:23" s="52" customFormat="1" ht="15" customHeight="1" thickBot="1">
      <c r="A35" s="396" t="s">
        <v>42</v>
      </c>
      <c r="B35" s="397"/>
      <c r="C35" s="397"/>
      <c r="D35" s="397"/>
      <c r="E35" s="397"/>
      <c r="F35" s="397"/>
      <c r="G35" s="397"/>
      <c r="H35" s="397"/>
      <c r="I35" s="397"/>
      <c r="J35" s="160">
        <f>SUM(J34:J34)</f>
        <v>2088073620.8000002</v>
      </c>
      <c r="K35" s="160">
        <f>SUM(K34:K34)</f>
        <v>17.256602904276992</v>
      </c>
      <c r="L35" s="161"/>
      <c r="M35" s="74"/>
      <c r="N35" s="160"/>
      <c r="O35" s="162"/>
      <c r="P35" s="160">
        <f>SUM(P34:P34)</f>
        <v>0</v>
      </c>
      <c r="Q35" s="163"/>
      <c r="R35" s="160">
        <f>SUM(R34:R34)</f>
        <v>0</v>
      </c>
      <c r="S35" s="164"/>
      <c r="T35" s="239">
        <f>SUM(T34:T34)</f>
        <v>0</v>
      </c>
      <c r="U35" s="45"/>
      <c r="V35" s="45"/>
      <c r="W35" s="45"/>
    </row>
    <row r="36" spans="1:23" ht="15" customHeight="1">
      <c r="A36" s="105"/>
      <c r="B36" s="30"/>
      <c r="C36" s="33" t="s">
        <v>43</v>
      </c>
      <c r="D36" s="32"/>
      <c r="E36" s="31"/>
      <c r="F36" s="33"/>
      <c r="G36" s="34"/>
      <c r="H36" s="35"/>
      <c r="I36" s="39"/>
      <c r="J36" s="106"/>
      <c r="K36" s="35"/>
      <c r="L36" s="91"/>
      <c r="M36" s="38"/>
      <c r="N36" s="38"/>
      <c r="O36" s="39"/>
      <c r="P36" s="39"/>
      <c r="Q36" s="40"/>
      <c r="R36" s="37"/>
      <c r="S36" s="37"/>
      <c r="T36" s="41"/>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10"/>
      <c r="M37" s="61"/>
      <c r="N37" s="61"/>
      <c r="O37" s="62"/>
      <c r="P37" s="63">
        <f>O37/I37*K37</f>
        <v>0</v>
      </c>
      <c r="Q37" s="61">
        <v>0</v>
      </c>
      <c r="R37" s="64">
        <f>Q37/I37*K37</f>
        <v>0</v>
      </c>
      <c r="S37" s="64">
        <f>O37+Q37</f>
        <v>0</v>
      </c>
      <c r="T37" s="65">
        <f>S37/I37*K37</f>
        <v>0</v>
      </c>
      <c r="U37" s="45"/>
      <c r="V37" s="45"/>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10"/>
      <c r="M38" s="61"/>
      <c r="N38" s="61"/>
      <c r="O38" s="62"/>
      <c r="P38" s="62">
        <f>O38/I38*K38</f>
        <v>0</v>
      </c>
      <c r="Q38" s="61">
        <v>0</v>
      </c>
      <c r="R38" s="64">
        <f>Q38/I38*K38</f>
        <v>0</v>
      </c>
      <c r="S38" s="64">
        <f>O38+Q38</f>
        <v>0</v>
      </c>
      <c r="T38" s="65">
        <f>S38/I38*K38</f>
        <v>0</v>
      </c>
      <c r="U38" s="45"/>
      <c r="V38" s="45"/>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66"/>
      <c r="M39" s="157"/>
      <c r="N39" s="157"/>
      <c r="O39" s="63"/>
      <c r="P39" s="63">
        <f>O39/I39*K39</f>
        <v>0</v>
      </c>
      <c r="Q39" s="157">
        <v>0</v>
      </c>
      <c r="R39" s="158">
        <f>Q39/I39*K39</f>
        <v>0</v>
      </c>
      <c r="S39" s="158">
        <f>O39+Q39</f>
        <v>0</v>
      </c>
      <c r="T39" s="159">
        <f>S39/I39*K39</f>
        <v>0</v>
      </c>
      <c r="U39" s="45"/>
      <c r="V39" s="45"/>
      <c r="W39" s="45"/>
    </row>
    <row r="40" spans="1:23" s="52" customFormat="1" ht="15" customHeight="1" thickBot="1">
      <c r="A40" s="396" t="s">
        <v>46</v>
      </c>
      <c r="B40" s="397"/>
      <c r="C40" s="397"/>
      <c r="D40" s="397"/>
      <c r="E40" s="397"/>
      <c r="F40" s="397"/>
      <c r="G40" s="397"/>
      <c r="H40" s="397"/>
      <c r="I40" s="397"/>
      <c r="J40" s="160">
        <f>SUM(J37:J39)</f>
        <v>3312336229.2000003</v>
      </c>
      <c r="K40" s="173">
        <f>SUM(K37:K39)</f>
        <v>27.374356164154371</v>
      </c>
      <c r="L40" s="161"/>
      <c r="M40" s="74"/>
      <c r="N40" s="173"/>
      <c r="O40" s="174"/>
      <c r="P40" s="173">
        <f>SUM(P37:P39)</f>
        <v>0</v>
      </c>
      <c r="Q40" s="175"/>
      <c r="R40" s="173">
        <f>SUM(R37:R39)</f>
        <v>0</v>
      </c>
      <c r="S40" s="164"/>
      <c r="T40" s="239">
        <f>SUM(T37:T39)</f>
        <v>0</v>
      </c>
      <c r="U40" s="45"/>
      <c r="V40" s="45"/>
      <c r="W40" s="45"/>
    </row>
    <row r="41" spans="1:23" ht="15" customHeight="1">
      <c r="A41" s="105"/>
      <c r="B41" s="30"/>
      <c r="C41" s="33" t="s">
        <v>47</v>
      </c>
      <c r="D41" s="32"/>
      <c r="E41" s="31"/>
      <c r="F41" s="33"/>
      <c r="G41" s="34"/>
      <c r="H41" s="35"/>
      <c r="I41" s="39"/>
      <c r="J41" s="106"/>
      <c r="K41" s="35"/>
      <c r="L41" s="91"/>
      <c r="M41" s="38"/>
      <c r="N41" s="38"/>
      <c r="O41" s="39"/>
      <c r="P41" s="39"/>
      <c r="Q41" s="40"/>
      <c r="R41" s="37"/>
      <c r="S41" s="37"/>
      <c r="T41" s="41"/>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10"/>
      <c r="M42" s="61"/>
      <c r="N42" s="61"/>
      <c r="O42" s="62"/>
      <c r="P42" s="62">
        <f>O42/I42*K42</f>
        <v>0</v>
      </c>
      <c r="Q42" s="61">
        <v>0</v>
      </c>
      <c r="R42" s="64">
        <f>Q42/I42*K42</f>
        <v>0</v>
      </c>
      <c r="S42" s="64">
        <f>O42+Q42</f>
        <v>0</v>
      </c>
      <c r="T42" s="65">
        <f>S42/I42*K42</f>
        <v>0</v>
      </c>
      <c r="U42" s="45"/>
      <c r="V42" s="45"/>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10"/>
      <c r="M43" s="61"/>
      <c r="N43" s="61"/>
      <c r="O43" s="62"/>
      <c r="P43" s="62">
        <f>O43/I43*K43</f>
        <v>0</v>
      </c>
      <c r="Q43" s="61">
        <v>0</v>
      </c>
      <c r="R43" s="64">
        <f>Q43/I43*K43</f>
        <v>0</v>
      </c>
      <c r="S43" s="64">
        <f>O43+Q43</f>
        <v>0</v>
      </c>
      <c r="T43" s="65">
        <f>S43/I43*K43</f>
        <v>0</v>
      </c>
      <c r="U43" s="45"/>
      <c r="V43" s="45"/>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10"/>
      <c r="M44" s="61"/>
      <c r="N44" s="61"/>
      <c r="O44" s="62"/>
      <c r="P44" s="62">
        <f>O44/I44*K44</f>
        <v>0</v>
      </c>
      <c r="Q44" s="61">
        <v>0</v>
      </c>
      <c r="R44" s="64">
        <f>Q44/I44*K44</f>
        <v>0</v>
      </c>
      <c r="S44" s="64">
        <f>O44+Q44</f>
        <v>0</v>
      </c>
      <c r="T44" s="65">
        <f>S44/I44*K44</f>
        <v>0</v>
      </c>
      <c r="U44" s="45"/>
      <c r="V44" s="45"/>
      <c r="W44" s="45"/>
    </row>
    <row r="45" spans="1:23" ht="15" customHeight="1" thickBot="1">
      <c r="A45" s="107" t="s">
        <v>67</v>
      </c>
      <c r="B45" s="54"/>
      <c r="C45" s="56" t="s">
        <v>64</v>
      </c>
      <c r="D45" s="55"/>
      <c r="E45" s="55"/>
      <c r="F45" s="56"/>
      <c r="G45" s="57" t="s">
        <v>156</v>
      </c>
      <c r="H45" s="109">
        <v>644050</v>
      </c>
      <c r="I45" s="109">
        <v>250</v>
      </c>
      <c r="J45" s="155">
        <f>H45*I45</f>
        <v>161012500</v>
      </c>
      <c r="K45" s="156">
        <f>J45/J$52*100</f>
        <v>1.3306660969455504</v>
      </c>
      <c r="L45" s="166"/>
      <c r="M45" s="157"/>
      <c r="N45" s="157"/>
      <c r="O45" s="63"/>
      <c r="P45" s="63">
        <f>O45/I45*K45</f>
        <v>0</v>
      </c>
      <c r="Q45" s="157">
        <v>0</v>
      </c>
      <c r="R45" s="158">
        <f>Q45/I45*K45</f>
        <v>0</v>
      </c>
      <c r="S45" s="158">
        <f>O45+Q45</f>
        <v>0</v>
      </c>
      <c r="T45" s="159">
        <f>S45/I45*K45</f>
        <v>0</v>
      </c>
      <c r="U45" s="45"/>
      <c r="V45" s="45"/>
      <c r="W45" s="45"/>
    </row>
    <row r="46" spans="1:23" s="52" customFormat="1" ht="15" customHeight="1" thickBot="1">
      <c r="A46" s="396" t="s">
        <v>49</v>
      </c>
      <c r="B46" s="397"/>
      <c r="C46" s="397"/>
      <c r="D46" s="397"/>
      <c r="E46" s="397"/>
      <c r="F46" s="397"/>
      <c r="G46" s="397"/>
      <c r="H46" s="397"/>
      <c r="I46" s="397"/>
      <c r="J46" s="160">
        <f>SUM(J42:J45)</f>
        <v>3697889194.7216001</v>
      </c>
      <c r="K46" s="160">
        <f>SUM(K42:K45)</f>
        <v>30.560706663627453</v>
      </c>
      <c r="L46" s="161"/>
      <c r="M46" s="74"/>
      <c r="N46" s="160"/>
      <c r="O46" s="162"/>
      <c r="P46" s="162">
        <f>SUM(P42:P45)</f>
        <v>0</v>
      </c>
      <c r="Q46" s="163"/>
      <c r="R46" s="162">
        <f>SUM(R42:R45)</f>
        <v>0</v>
      </c>
      <c r="S46" s="164"/>
      <c r="T46" s="238">
        <f>SUM(T42:T45)</f>
        <v>0</v>
      </c>
      <c r="U46" s="45"/>
      <c r="V46" s="45"/>
      <c r="W46" s="45"/>
    </row>
    <row r="47" spans="1:23" ht="15" customHeight="1">
      <c r="A47" s="105"/>
      <c r="B47" s="30"/>
      <c r="C47" s="33" t="s">
        <v>50</v>
      </c>
      <c r="D47" s="32"/>
      <c r="E47" s="31"/>
      <c r="F47" s="33"/>
      <c r="G47" s="34"/>
      <c r="H47" s="35"/>
      <c r="I47" s="39"/>
      <c r="J47" s="106"/>
      <c r="K47" s="35"/>
      <c r="L47" s="91"/>
      <c r="M47" s="38"/>
      <c r="N47" s="38"/>
      <c r="O47" s="39"/>
      <c r="P47" s="39"/>
      <c r="Q47" s="40"/>
      <c r="R47" s="37"/>
      <c r="S47" s="37"/>
      <c r="T47" s="41"/>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10"/>
      <c r="M48" s="61"/>
      <c r="N48" s="61"/>
      <c r="O48" s="62"/>
      <c r="P48" s="63">
        <f>O48/I48*K48</f>
        <v>0</v>
      </c>
      <c r="Q48" s="61">
        <v>0</v>
      </c>
      <c r="R48" s="64">
        <f>Q48/I48*K48</f>
        <v>0</v>
      </c>
      <c r="S48" s="64">
        <f>O48+Q48</f>
        <v>0</v>
      </c>
      <c r="T48" s="65">
        <f>S48/I48*K48</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10"/>
      <c r="M49" s="61"/>
      <c r="N49" s="61"/>
      <c r="O49" s="62"/>
      <c r="P49" s="62">
        <f>O49/I49*K49</f>
        <v>0</v>
      </c>
      <c r="Q49" s="61">
        <v>0</v>
      </c>
      <c r="R49" s="64">
        <f>Q49/I49*K49</f>
        <v>0</v>
      </c>
      <c r="S49" s="64">
        <f>O49+Q49</f>
        <v>0</v>
      </c>
      <c r="T49" s="65">
        <f>S49/I49*K49</f>
        <v>0</v>
      </c>
      <c r="U49" s="45"/>
      <c r="V49" s="45"/>
      <c r="W49" s="45"/>
    </row>
    <row r="50" spans="1:23" ht="15" customHeight="1" thickBot="1">
      <c r="A50" s="111" t="s">
        <v>106</v>
      </c>
      <c r="B50" s="54"/>
      <c r="C50" s="112" t="s">
        <v>107</v>
      </c>
      <c r="D50" s="55"/>
      <c r="E50" s="112"/>
      <c r="F50" s="112"/>
      <c r="G50" s="108" t="s">
        <v>162</v>
      </c>
      <c r="H50" s="109">
        <v>16500</v>
      </c>
      <c r="I50" s="109">
        <v>66</v>
      </c>
      <c r="J50" s="59">
        <f>H50*I50</f>
        <v>1089000</v>
      </c>
      <c r="K50" s="60">
        <f>J50/J$52*100</f>
        <v>8.9998936702038925E-3</v>
      </c>
      <c r="L50" s="110"/>
      <c r="M50" s="61"/>
      <c r="N50" s="61"/>
      <c r="O50" s="62"/>
      <c r="P50" s="62">
        <f>O50/I50*K50</f>
        <v>0</v>
      </c>
      <c r="Q50" s="61">
        <v>0</v>
      </c>
      <c r="R50" s="64">
        <f>Q50/I50*K50</f>
        <v>0</v>
      </c>
      <c r="S50" s="64">
        <f>O50+Q50</f>
        <v>0</v>
      </c>
      <c r="T50" s="65">
        <f>S50/I50*K50</f>
        <v>0</v>
      </c>
      <c r="U50" s="45"/>
      <c r="V50" s="45"/>
      <c r="W50" s="45"/>
    </row>
    <row r="51" spans="1:23" s="52" customFormat="1" ht="15" customHeight="1" thickBot="1">
      <c r="A51" s="396" t="s">
        <v>49</v>
      </c>
      <c r="B51" s="397"/>
      <c r="C51" s="397"/>
      <c r="D51" s="397"/>
      <c r="E51" s="397"/>
      <c r="F51" s="397"/>
      <c r="G51" s="397"/>
      <c r="H51" s="397"/>
      <c r="I51" s="397"/>
      <c r="J51" s="160">
        <f>SUM(J48:J50)</f>
        <v>2790150</v>
      </c>
      <c r="K51" s="173">
        <f>SUM(K48:K50)</f>
        <v>2.3058818479264824E-2</v>
      </c>
      <c r="L51" s="161"/>
      <c r="M51" s="74"/>
      <c r="N51" s="173"/>
      <c r="O51" s="174"/>
      <c r="P51" s="173">
        <f>SUM(P48:P50)</f>
        <v>0</v>
      </c>
      <c r="Q51" s="175"/>
      <c r="R51" s="173">
        <f>SUM(R48:R50)</f>
        <v>0</v>
      </c>
      <c r="S51" s="164"/>
      <c r="T51" s="239">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121"/>
      <c r="M52" s="122"/>
      <c r="N52" s="120"/>
      <c r="O52" s="120"/>
      <c r="P52" s="120">
        <f>SUM(P14:P51)/2</f>
        <v>0</v>
      </c>
      <c r="Q52" s="78"/>
      <c r="R52" s="120">
        <f>SUM(R14:R51)/2</f>
        <v>0.14297351744217385</v>
      </c>
      <c r="S52" s="120"/>
      <c r="T52" s="335">
        <f>SUM(T14:T51)/2</f>
        <v>0.14297351744217385</v>
      </c>
      <c r="U52" s="45"/>
      <c r="V52" s="45"/>
      <c r="W52" s="45"/>
    </row>
    <row r="53" spans="1:23">
      <c r="A53" s="123"/>
      <c r="B53" s="124"/>
      <c r="C53" s="124"/>
      <c r="D53" s="124"/>
      <c r="E53" s="124"/>
      <c r="F53" s="124"/>
      <c r="G53" s="124"/>
      <c r="H53" s="124"/>
      <c r="I53" s="124"/>
      <c r="J53" s="125"/>
      <c r="K53" s="124"/>
      <c r="L53" s="124"/>
      <c r="M53" s="124"/>
      <c r="N53" s="124"/>
      <c r="O53" s="126"/>
      <c r="P53" s="126"/>
      <c r="Q53" s="127"/>
      <c r="R53" s="401" t="s">
        <v>54</v>
      </c>
      <c r="S53" s="402"/>
      <c r="T53" s="403"/>
    </row>
    <row r="54" spans="1:23" ht="15" customHeight="1">
      <c r="A54" s="182"/>
      <c r="B54" s="184"/>
      <c r="C54" s="184"/>
      <c r="D54" s="184"/>
      <c r="E54" s="184"/>
      <c r="F54" s="183"/>
      <c r="G54" s="124"/>
      <c r="H54" s="124"/>
      <c r="I54" s="124"/>
      <c r="J54" s="7"/>
      <c r="K54" s="7"/>
      <c r="L54" s="7"/>
      <c r="M54" s="7"/>
      <c r="N54" s="7"/>
      <c r="O54" s="185" t="s">
        <v>164</v>
      </c>
      <c r="P54" s="7"/>
      <c r="Q54" s="9"/>
      <c r="R54" s="404"/>
      <c r="S54" s="405"/>
      <c r="T54" s="406"/>
    </row>
    <row r="55" spans="1:23" ht="15" customHeight="1">
      <c r="A55" s="182"/>
      <c r="B55" s="183" t="s">
        <v>69</v>
      </c>
      <c r="C55" s="184"/>
      <c r="D55" s="184"/>
      <c r="E55" s="184"/>
      <c r="F55" s="124"/>
      <c r="G55" s="167" t="s">
        <v>108</v>
      </c>
      <c r="H55" s="167"/>
      <c r="I55" s="167"/>
      <c r="J55" s="167"/>
      <c r="K55" s="124"/>
      <c r="L55" s="7"/>
      <c r="M55" s="7"/>
      <c r="N55" s="7"/>
      <c r="O55" s="185" t="s">
        <v>73</v>
      </c>
      <c r="P55" s="7"/>
      <c r="Q55" s="127"/>
      <c r="R55" s="432" t="s">
        <v>55</v>
      </c>
      <c r="S55" s="433"/>
      <c r="T55" s="438">
        <f>[91]TS!$I$44</f>
        <v>0.1169281481313646</v>
      </c>
    </row>
    <row r="56" spans="1:23" ht="15" customHeight="1">
      <c r="A56" s="182"/>
      <c r="B56" s="183" t="s">
        <v>70</v>
      </c>
      <c r="C56" s="184"/>
      <c r="D56" s="184"/>
      <c r="E56" s="184"/>
      <c r="F56" s="124"/>
      <c r="G56" s="167" t="s">
        <v>109</v>
      </c>
      <c r="H56" s="167"/>
      <c r="I56" s="167"/>
      <c r="J56" s="168"/>
      <c r="K56" s="124"/>
      <c r="L56" s="7"/>
      <c r="M56" s="7"/>
      <c r="N56" s="7"/>
      <c r="O56" s="185" t="s">
        <v>74</v>
      </c>
      <c r="P56" s="7"/>
      <c r="Q56" s="127"/>
      <c r="R56" s="432"/>
      <c r="S56" s="433"/>
      <c r="T56" s="438"/>
    </row>
    <row r="57" spans="1:23" ht="15" customHeight="1">
      <c r="A57" s="186"/>
      <c r="B57" s="187"/>
      <c r="C57" s="188"/>
      <c r="D57" s="188"/>
      <c r="E57" s="188"/>
      <c r="F57" s="240"/>
      <c r="G57" s="208" t="s">
        <v>152</v>
      </c>
      <c r="H57" s="208"/>
      <c r="I57" s="208"/>
      <c r="J57" s="227"/>
      <c r="K57" s="329"/>
      <c r="L57" s="189"/>
      <c r="M57" s="189"/>
      <c r="N57" s="189"/>
      <c r="O57" s="190" t="s">
        <v>56</v>
      </c>
      <c r="P57" s="189"/>
      <c r="Q57" s="127"/>
      <c r="R57" s="439" t="s">
        <v>57</v>
      </c>
      <c r="S57" s="440"/>
      <c r="T57" s="438">
        <f>T55</f>
        <v>0.1169281481313646</v>
      </c>
    </row>
    <row r="58" spans="1:23" ht="15.75" customHeight="1">
      <c r="A58" s="186"/>
      <c r="B58" s="187"/>
      <c r="C58" s="188"/>
      <c r="D58" s="188"/>
      <c r="E58" s="188"/>
      <c r="F58" s="240"/>
      <c r="G58" s="208"/>
      <c r="H58" s="208"/>
      <c r="I58" s="208"/>
      <c r="J58" s="229"/>
      <c r="K58" s="329"/>
      <c r="L58" s="329"/>
      <c r="M58" s="330"/>
      <c r="N58" s="192"/>
      <c r="O58" s="193"/>
      <c r="P58" s="126"/>
      <c r="Q58" s="127"/>
      <c r="R58" s="441" t="s">
        <v>55</v>
      </c>
      <c r="S58" s="442"/>
      <c r="T58" s="438"/>
    </row>
    <row r="59" spans="1:23">
      <c r="A59" s="186"/>
      <c r="B59" s="187"/>
      <c r="C59" s="187"/>
      <c r="D59" s="187"/>
      <c r="E59" s="187"/>
      <c r="F59" s="240"/>
      <c r="G59" s="208"/>
      <c r="H59" s="208"/>
      <c r="I59" s="208"/>
      <c r="J59" s="231"/>
      <c r="K59" s="329"/>
      <c r="L59" s="329"/>
      <c r="M59" s="330"/>
      <c r="N59" s="192"/>
      <c r="O59" s="193"/>
      <c r="P59" s="126"/>
      <c r="Q59" s="127"/>
      <c r="R59" s="432" t="s">
        <v>58</v>
      </c>
      <c r="S59" s="433"/>
      <c r="T59" s="438">
        <f>R52</f>
        <v>0.14297351744217385</v>
      </c>
    </row>
    <row r="60" spans="1:23">
      <c r="A60" s="186"/>
      <c r="B60" s="187"/>
      <c r="C60" s="187"/>
      <c r="D60" s="187"/>
      <c r="E60" s="187"/>
      <c r="F60" s="240"/>
      <c r="G60" s="208"/>
      <c r="H60" s="208"/>
      <c r="I60" s="208"/>
      <c r="J60" s="208"/>
      <c r="K60" s="329"/>
      <c r="L60" s="329"/>
      <c r="M60" s="330"/>
      <c r="N60" s="194"/>
      <c r="O60" s="193"/>
      <c r="P60" s="126"/>
      <c r="Q60" s="127"/>
      <c r="R60" s="432"/>
      <c r="S60" s="433"/>
      <c r="T60" s="438"/>
    </row>
    <row r="61" spans="1:23" ht="15" customHeight="1">
      <c r="A61" s="197"/>
      <c r="B61" s="198"/>
      <c r="C61" s="198"/>
      <c r="D61" s="198"/>
      <c r="E61" s="198"/>
      <c r="F61" s="240"/>
      <c r="G61" s="208"/>
      <c r="H61" s="208"/>
      <c r="I61" s="208"/>
      <c r="J61" s="233"/>
      <c r="K61" s="234"/>
      <c r="L61" s="234"/>
      <c r="M61" s="195"/>
      <c r="N61" s="196"/>
      <c r="O61" s="193"/>
      <c r="P61" s="126"/>
      <c r="Q61" s="127"/>
      <c r="R61" s="439" t="s">
        <v>57</v>
      </c>
      <c r="S61" s="440"/>
      <c r="T61" s="438">
        <f>T52</f>
        <v>0.14297351744217385</v>
      </c>
    </row>
    <row r="62" spans="1:23" ht="15.75" customHeight="1">
      <c r="A62" s="197"/>
      <c r="B62" s="198" t="s">
        <v>71</v>
      </c>
      <c r="C62" s="199"/>
      <c r="D62" s="199"/>
      <c r="E62" s="199"/>
      <c r="F62" s="240"/>
      <c r="G62" s="233" t="s">
        <v>110</v>
      </c>
      <c r="H62" s="207"/>
      <c r="I62" s="235"/>
      <c r="J62" s="236"/>
      <c r="K62" s="237"/>
      <c r="L62" s="200"/>
      <c r="M62" s="200"/>
      <c r="N62" s="200"/>
      <c r="O62" s="201" t="s">
        <v>68</v>
      </c>
      <c r="P62" s="200"/>
      <c r="Q62" s="127"/>
      <c r="R62" s="441" t="s">
        <v>58</v>
      </c>
      <c r="S62" s="442"/>
      <c r="T62" s="438"/>
    </row>
    <row r="63" spans="1:23" ht="15" customHeight="1">
      <c r="A63" s="202"/>
      <c r="B63" s="203" t="s">
        <v>72</v>
      </c>
      <c r="C63" s="204"/>
      <c r="D63" s="204"/>
      <c r="E63" s="204"/>
      <c r="F63" s="124"/>
      <c r="G63" s="167" t="s">
        <v>111</v>
      </c>
      <c r="H63" s="167"/>
      <c r="I63" s="167"/>
      <c r="J63" s="168"/>
      <c r="K63" s="124"/>
      <c r="L63" s="205"/>
      <c r="M63" s="205"/>
      <c r="N63" s="205"/>
      <c r="O63" s="206" t="s">
        <v>59</v>
      </c>
      <c r="P63" s="205"/>
      <c r="Q63" s="127"/>
      <c r="R63" s="432" t="s">
        <v>60</v>
      </c>
      <c r="S63" s="433"/>
      <c r="T63" s="436">
        <f>T61-T57</f>
        <v>2.6045369310809252E-2</v>
      </c>
    </row>
    <row r="64" spans="1:23" ht="13.5" thickBot="1">
      <c r="A64" s="128"/>
      <c r="B64" s="129"/>
      <c r="C64" s="129"/>
      <c r="D64" s="129"/>
      <c r="E64" s="129"/>
      <c r="F64" s="129"/>
      <c r="G64" s="129"/>
      <c r="H64" s="129"/>
      <c r="I64" s="129"/>
      <c r="J64" s="129"/>
      <c r="K64" s="129"/>
      <c r="L64" s="129"/>
      <c r="M64" s="129"/>
      <c r="N64" s="129"/>
      <c r="O64" s="130"/>
      <c r="P64" s="130"/>
      <c r="Q64" s="131"/>
      <c r="R64" s="434"/>
      <c r="S64" s="435"/>
      <c r="T64" s="437"/>
    </row>
    <row r="65" ht="13.5" thickTop="1"/>
  </sheetData>
  <mergeCells count="57">
    <mergeCell ref="R63:S64"/>
    <mergeCell ref="T63:T64"/>
    <mergeCell ref="R55:S56"/>
    <mergeCell ref="T55:T56"/>
    <mergeCell ref="R57:S57"/>
    <mergeCell ref="T57:T58"/>
    <mergeCell ref="R58:S58"/>
    <mergeCell ref="R61:S61"/>
    <mergeCell ref="T61:T62"/>
    <mergeCell ref="R62:S62"/>
    <mergeCell ref="R59:S60"/>
    <mergeCell ref="T59:T60"/>
    <mergeCell ref="A35:I35"/>
    <mergeCell ref="A40:I40"/>
    <mergeCell ref="A46:I46"/>
    <mergeCell ref="A51:I51"/>
    <mergeCell ref="C52:E52"/>
    <mergeCell ref="R53:T54"/>
    <mergeCell ref="R7:S7"/>
    <mergeCell ref="B9:F12"/>
    <mergeCell ref="O9:P10"/>
    <mergeCell ref="Q9:R10"/>
    <mergeCell ref="S9:T10"/>
    <mergeCell ref="T11:T12"/>
    <mergeCell ref="R11:R12"/>
    <mergeCell ref="S11:S12"/>
    <mergeCell ref="Q11:Q12"/>
    <mergeCell ref="R8:S8"/>
    <mergeCell ref="J11:J12"/>
    <mergeCell ref="K11:K12"/>
    <mergeCell ref="L11:L12"/>
    <mergeCell ref="G7:H8"/>
    <mergeCell ref="I7:O8"/>
    <mergeCell ref="A32:I32"/>
    <mergeCell ref="A17:I17"/>
    <mergeCell ref="M11:M12"/>
    <mergeCell ref="N11:N12"/>
    <mergeCell ref="A22:I22"/>
    <mergeCell ref="A29:I29"/>
    <mergeCell ref="P11:P12"/>
    <mergeCell ref="B13:E13"/>
    <mergeCell ref="H9:H12"/>
    <mergeCell ref="I9:K10"/>
    <mergeCell ref="A9:A12"/>
    <mergeCell ref="L9:N10"/>
    <mergeCell ref="I11:I12"/>
    <mergeCell ref="O11:O12"/>
    <mergeCell ref="G9:G12"/>
    <mergeCell ref="I5:O6"/>
    <mergeCell ref="R6:S6"/>
    <mergeCell ref="R4:S4"/>
    <mergeCell ref="G5:H6"/>
    <mergeCell ref="A1:F1"/>
    <mergeCell ref="G1:O4"/>
    <mergeCell ref="A2:F2"/>
    <mergeCell ref="A3:F3"/>
    <mergeCell ref="R3:S3"/>
  </mergeCells>
  <printOptions horizontalCentered="1" verticalCentered="1"/>
  <pageMargins left="0.11811023622047245" right="0.11811023622047245" top="0.15748031496062992" bottom="0.15748031496062992" header="0.31496062992125984" footer="0.31496062992125984"/>
  <pageSetup paperSize="9" scale="55" orientation="landscape" horizontalDpi="4294967293" verticalDpi="4294967293" r:id="rId1"/>
  <drawing r:id="rId2"/>
</worksheet>
</file>

<file path=xl/worksheets/sheet10.xml><?xml version="1.0" encoding="utf-8"?>
<worksheet xmlns="http://schemas.openxmlformats.org/spreadsheetml/2006/main" xmlns:r="http://schemas.openxmlformats.org/officeDocument/2006/relationships">
  <dimension ref="A1:W104"/>
  <sheetViews>
    <sheetView view="pageBreakPreview" topLeftCell="A16" zoomScale="60" zoomScaleNormal="70" workbookViewId="0">
      <selection activeCell="Q28" sqref="Q28"/>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2.42578125" style="20" customWidth="1"/>
    <col min="13" max="13" width="19" style="20" customWidth="1"/>
    <col min="14" max="14" width="8.7109375" style="20"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134</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135</v>
      </c>
      <c r="J7" s="495"/>
      <c r="K7" s="495"/>
      <c r="L7" s="495"/>
      <c r="M7" s="495"/>
      <c r="N7" s="495"/>
      <c r="O7" s="490"/>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91"/>
      <c r="J8" s="491"/>
      <c r="K8" s="491"/>
      <c r="L8" s="491"/>
      <c r="M8" s="491"/>
      <c r="N8" s="491"/>
      <c r="O8" s="492"/>
      <c r="P8" s="6" t="s">
        <v>15</v>
      </c>
      <c r="Q8" s="17"/>
      <c r="R8" s="347" t="s">
        <v>79</v>
      </c>
      <c r="S8" s="347"/>
      <c r="T8" s="9"/>
    </row>
    <row r="9" spans="1:23" ht="12.75" customHeight="1" thickTop="1">
      <c r="A9" s="482" t="s">
        <v>17</v>
      </c>
      <c r="B9" s="478" t="s">
        <v>18</v>
      </c>
      <c r="C9" s="478"/>
      <c r="D9" s="478"/>
      <c r="E9" s="478"/>
      <c r="F9" s="478"/>
      <c r="G9" s="479" t="s">
        <v>19</v>
      </c>
      <c r="H9" s="478" t="s">
        <v>20</v>
      </c>
      <c r="I9" s="478" t="s">
        <v>21</v>
      </c>
      <c r="J9" s="478"/>
      <c r="K9" s="478"/>
      <c r="L9" s="478" t="s">
        <v>80</v>
      </c>
      <c r="M9" s="478"/>
      <c r="N9" s="478"/>
      <c r="O9" s="469" t="s">
        <v>22</v>
      </c>
      <c r="P9" s="469"/>
      <c r="Q9" s="469" t="s">
        <v>23</v>
      </c>
      <c r="R9" s="469"/>
      <c r="S9" s="469" t="s">
        <v>24</v>
      </c>
      <c r="T9" s="471"/>
    </row>
    <row r="10" spans="1:23" ht="12.75" customHeight="1">
      <c r="A10" s="483"/>
      <c r="B10" s="473"/>
      <c r="C10" s="473"/>
      <c r="D10" s="473"/>
      <c r="E10" s="473"/>
      <c r="F10" s="473"/>
      <c r="G10" s="480"/>
      <c r="H10" s="473"/>
      <c r="I10" s="473"/>
      <c r="J10" s="473"/>
      <c r="K10" s="473"/>
      <c r="L10" s="473"/>
      <c r="M10" s="473"/>
      <c r="N10" s="473"/>
      <c r="O10" s="470"/>
      <c r="P10" s="470"/>
      <c r="Q10" s="470"/>
      <c r="R10" s="470"/>
      <c r="S10" s="470"/>
      <c r="T10" s="472"/>
    </row>
    <row r="11" spans="1:23" ht="21" customHeight="1">
      <c r="A11" s="483"/>
      <c r="B11" s="473"/>
      <c r="C11" s="473"/>
      <c r="D11" s="473"/>
      <c r="E11" s="473"/>
      <c r="F11" s="473"/>
      <c r="G11" s="480"/>
      <c r="H11" s="473"/>
      <c r="I11" s="473" t="s">
        <v>25</v>
      </c>
      <c r="J11" s="473" t="s">
        <v>26</v>
      </c>
      <c r="K11" s="473" t="s">
        <v>27</v>
      </c>
      <c r="L11" s="473" t="s">
        <v>25</v>
      </c>
      <c r="M11" s="473" t="s">
        <v>26</v>
      </c>
      <c r="N11" s="473" t="s">
        <v>27</v>
      </c>
      <c r="O11" s="470" t="s">
        <v>25</v>
      </c>
      <c r="P11" s="475" t="s">
        <v>27</v>
      </c>
      <c r="Q11" s="470" t="s">
        <v>25</v>
      </c>
      <c r="R11" s="475" t="s">
        <v>27</v>
      </c>
      <c r="S11" s="470" t="s">
        <v>25</v>
      </c>
      <c r="T11" s="467" t="s">
        <v>27</v>
      </c>
    </row>
    <row r="12" spans="1:23" ht="24" customHeight="1" thickBot="1">
      <c r="A12" s="484"/>
      <c r="B12" s="474"/>
      <c r="C12" s="474"/>
      <c r="D12" s="474"/>
      <c r="E12" s="474"/>
      <c r="F12" s="474"/>
      <c r="G12" s="481"/>
      <c r="H12" s="474"/>
      <c r="I12" s="474"/>
      <c r="J12" s="474"/>
      <c r="K12" s="474"/>
      <c r="L12" s="474"/>
      <c r="M12" s="474"/>
      <c r="N12" s="474"/>
      <c r="O12" s="477"/>
      <c r="P12" s="476"/>
      <c r="Q12" s="477"/>
      <c r="R12" s="476"/>
      <c r="S12" s="477"/>
      <c r="T12" s="468"/>
    </row>
    <row r="13" spans="1:23" ht="8.25" customHeight="1" thickTop="1" thickBot="1">
      <c r="A13" s="21"/>
      <c r="B13" s="372"/>
      <c r="C13" s="373"/>
      <c r="D13" s="373"/>
      <c r="E13" s="373"/>
      <c r="F13" s="287"/>
      <c r="G13" s="22"/>
      <c r="H13" s="23"/>
      <c r="I13" s="23"/>
      <c r="J13" s="23"/>
      <c r="K13" s="23"/>
      <c r="L13" s="23"/>
      <c r="M13" s="23"/>
      <c r="N13" s="23"/>
      <c r="O13" s="25"/>
      <c r="P13" s="25"/>
      <c r="Q13" s="26"/>
      <c r="R13" s="27"/>
      <c r="S13" s="27"/>
      <c r="T13" s="28"/>
    </row>
    <row r="14" spans="1:23" ht="15" customHeight="1">
      <c r="A14" s="29"/>
      <c r="B14" s="30"/>
      <c r="C14" s="31" t="s">
        <v>29</v>
      </c>
      <c r="D14" s="32"/>
      <c r="E14" s="31"/>
      <c r="F14" s="33"/>
      <c r="G14" s="34"/>
      <c r="H14" s="35"/>
      <c r="I14" s="35"/>
      <c r="J14" s="36"/>
      <c r="K14" s="35"/>
      <c r="L14" s="35"/>
      <c r="M14" s="36"/>
      <c r="N14" s="35"/>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60">
        <f>'[104]REKAP ADD.01'!$I$17</f>
        <v>1</v>
      </c>
      <c r="M15" s="59">
        <f>H15*L15</f>
        <v>56665000</v>
      </c>
      <c r="N15" s="60">
        <f>M15/M$52*100</f>
        <v>0.46830025236189488</v>
      </c>
      <c r="O15" s="61">
        <f>'M.(7)'!S15</f>
        <v>0.60001764757786991</v>
      </c>
      <c r="P15" s="62">
        <f>O15/I15*K15</f>
        <v>0.28098841578230699</v>
      </c>
      <c r="Q15" s="61">
        <v>0</v>
      </c>
      <c r="R15" s="64">
        <f>Q15/L15*N15</f>
        <v>0</v>
      </c>
      <c r="S15" s="64">
        <f>O15+Q15</f>
        <v>0.60001764757786991</v>
      </c>
      <c r="T15" s="65">
        <f>IF(S15&lt;L15,S15/L15*N15,"CEK LAGI!")</f>
        <v>0.28098841578230699</v>
      </c>
      <c r="U15" s="45">
        <f>'[90]Mobilisasi (2)'!$I$49/J15</f>
        <v>0.60001764757786991</v>
      </c>
      <c r="V15" s="45"/>
      <c r="W15" s="45"/>
    </row>
    <row r="16" spans="1:23" ht="15" customHeight="1" thickBot="1">
      <c r="A16" s="307" t="s">
        <v>62</v>
      </c>
      <c r="B16" s="216"/>
      <c r="C16" s="308" t="s">
        <v>61</v>
      </c>
      <c r="D16" s="124"/>
      <c r="E16" s="308"/>
      <c r="F16" s="309"/>
      <c r="G16" s="218" t="s">
        <v>32</v>
      </c>
      <c r="H16" s="310">
        <v>3600000</v>
      </c>
      <c r="I16" s="221">
        <v>1</v>
      </c>
      <c r="J16" s="220">
        <f>H16*I16</f>
        <v>3600000</v>
      </c>
      <c r="K16" s="221">
        <f>J16/J$52*100</f>
        <v>2.9751714612244271E-2</v>
      </c>
      <c r="L16" s="221">
        <f>'[104]REKAP ADD.01'!$I$18</f>
        <v>1</v>
      </c>
      <c r="M16" s="220">
        <f>H16*L16</f>
        <v>3600000</v>
      </c>
      <c r="N16" s="221">
        <f>M16/M$52*100</f>
        <v>2.9751714612244271E-2</v>
      </c>
      <c r="O16" s="157">
        <f>'M.(7)'!S16</f>
        <v>0.16666666666666666</v>
      </c>
      <c r="P16" s="63">
        <f>O16/I16*K16</f>
        <v>4.9586191020407119E-3</v>
      </c>
      <c r="Q16" s="311">
        <v>0</v>
      </c>
      <c r="R16" s="312">
        <f>Q16/L16*N16</f>
        <v>0</v>
      </c>
      <c r="S16" s="312">
        <f>O16+Q16</f>
        <v>0.16666666666666666</v>
      </c>
      <c r="T16" s="65">
        <f>IF(S16&lt;L16,S16/L16*N16,"CEK LAGI!")</f>
        <v>4.9586191020407119E-3</v>
      </c>
      <c r="U16" s="45"/>
      <c r="V16" s="45">
        <v>1</v>
      </c>
      <c r="W16" s="45"/>
    </row>
    <row r="17" spans="1:23" s="52" customFormat="1" ht="15" customHeight="1" thickBot="1">
      <c r="A17" s="498" t="s">
        <v>33</v>
      </c>
      <c r="B17" s="499"/>
      <c r="C17" s="499"/>
      <c r="D17" s="499"/>
      <c r="E17" s="499"/>
      <c r="F17" s="499"/>
      <c r="G17" s="499"/>
      <c r="H17" s="499"/>
      <c r="I17" s="500"/>
      <c r="J17" s="290">
        <f>SUM(J15:J16)</f>
        <v>60265000</v>
      </c>
      <c r="K17" s="315">
        <f>SUM(K15:K16)</f>
        <v>0.49805196697413917</v>
      </c>
      <c r="L17" s="315"/>
      <c r="M17" s="290">
        <f>SUM(M15:M16)</f>
        <v>60265000</v>
      </c>
      <c r="N17" s="315">
        <f>SUM(N15:N16)</f>
        <v>0.49805196697413917</v>
      </c>
      <c r="O17" s="291"/>
      <c r="P17" s="315">
        <f>SUM(P15:P16)</f>
        <v>0.2859470348843477</v>
      </c>
      <c r="Q17" s="296"/>
      <c r="R17" s="315">
        <f>SUM(R15:R16)</f>
        <v>0</v>
      </c>
      <c r="S17" s="293"/>
      <c r="T17" s="316">
        <f>SUM(T15:T16)</f>
        <v>0.2859470348843477</v>
      </c>
      <c r="U17" s="45"/>
      <c r="V17" s="45">
        <v>1</v>
      </c>
      <c r="W17" s="45"/>
    </row>
    <row r="18" spans="1:23" ht="15" customHeight="1">
      <c r="A18" s="257"/>
      <c r="B18" s="258"/>
      <c r="C18" s="261" t="s">
        <v>34</v>
      </c>
      <c r="D18" s="260"/>
      <c r="E18" s="261"/>
      <c r="F18" s="259"/>
      <c r="G18" s="262"/>
      <c r="H18" s="263"/>
      <c r="I18" s="263"/>
      <c r="J18" s="283"/>
      <c r="K18" s="263"/>
      <c r="L18" s="263"/>
      <c r="M18" s="283"/>
      <c r="N18" s="263"/>
      <c r="O18" s="66">
        <f>'M.(7)'!S18</f>
        <v>0</v>
      </c>
      <c r="P18" s="245"/>
      <c r="Q18" s="313"/>
      <c r="R18" s="263"/>
      <c r="S18" s="263"/>
      <c r="T18" s="314"/>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58">
        <v>2178.9</v>
      </c>
      <c r="M19" s="59">
        <f>H19*L19</f>
        <v>134268110.433</v>
      </c>
      <c r="N19" s="60">
        <f>M19/M$52*100</f>
        <v>1.1096406953133096</v>
      </c>
      <c r="O19" s="61">
        <f>'M.(7)'!S19</f>
        <v>933.74141974999998</v>
      </c>
      <c r="P19" s="62">
        <f>O19/I19*K19</f>
        <v>0.47552318979954411</v>
      </c>
      <c r="Q19" s="62">
        <v>0</v>
      </c>
      <c r="R19" s="60">
        <f>Q19/L19*N19</f>
        <v>0</v>
      </c>
      <c r="S19" s="60">
        <f>O19+Q19</f>
        <v>933.74141974999998</v>
      </c>
      <c r="T19" s="65">
        <f>IF(S19&lt;L19,S19/L19*N19,"CEK LAGI!")</f>
        <v>0.47552318979954417</v>
      </c>
      <c r="U19" s="45"/>
      <c r="V19" s="45">
        <v>2178.9</v>
      </c>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58">
        <v>489.78</v>
      </c>
      <c r="M20" s="59">
        <f>H20*L20</f>
        <v>263870086.80059999</v>
      </c>
      <c r="N20" s="60">
        <f>M20/M$52*100</f>
        <v>2.1807187547776596</v>
      </c>
      <c r="O20" s="61">
        <f>'M.(7)'!S20</f>
        <v>184.1679</v>
      </c>
      <c r="P20" s="62">
        <f>O20/I20*K20</f>
        <v>0.81999753676756215</v>
      </c>
      <c r="Q20" s="62">
        <f>'[105]Rekap Mortar'!$H$38*0.25</f>
        <v>9.0076499999999999</v>
      </c>
      <c r="R20" s="60">
        <f>Q20/L20*N20</f>
        <v>4.0106070667387375E-2</v>
      </c>
      <c r="S20" s="60">
        <f>O20+Q20</f>
        <v>193.17555000000002</v>
      </c>
      <c r="T20" s="65">
        <f>IF(S20&lt;L20,S20/L20*N20,"CEK LAGI!")</f>
        <v>0.86010360743494951</v>
      </c>
      <c r="U20" s="45"/>
      <c r="V20" s="45">
        <v>489.78</v>
      </c>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19">
        <v>20</v>
      </c>
      <c r="M21" s="220">
        <f>H21*L21</f>
        <v>26784605.399999999</v>
      </c>
      <c r="N21" s="221">
        <f>M21/M$52*100</f>
        <v>0.22135775996177134</v>
      </c>
      <c r="O21" s="157">
        <f>'M.(7)'!S21</f>
        <v>8</v>
      </c>
      <c r="P21" s="77">
        <f>O21/I21*K21</f>
        <v>8.8543103984708549E-2</v>
      </c>
      <c r="Q21" s="77">
        <v>5</v>
      </c>
      <c r="R21" s="221">
        <f>Q21/L21*N21</f>
        <v>5.5339439990442836E-2</v>
      </c>
      <c r="S21" s="221">
        <f>O21+Q21</f>
        <v>13</v>
      </c>
      <c r="T21" s="65">
        <f>IF(S21&lt;L21,S21/L21*N21,"CEK LAGI!")</f>
        <v>0.14388254397515138</v>
      </c>
      <c r="U21" s="45"/>
      <c r="V21" s="45">
        <v>20</v>
      </c>
      <c r="W21" s="45"/>
    </row>
    <row r="22" spans="1:23" s="52" customFormat="1" ht="15" customHeight="1" thickBot="1">
      <c r="A22" s="496" t="s">
        <v>35</v>
      </c>
      <c r="B22" s="497"/>
      <c r="C22" s="497"/>
      <c r="D22" s="497"/>
      <c r="E22" s="497"/>
      <c r="F22" s="497"/>
      <c r="G22" s="497"/>
      <c r="H22" s="497"/>
      <c r="I22" s="497"/>
      <c r="J22" s="290">
        <f>SUM(J19:J21)</f>
        <v>373713468.45999998</v>
      </c>
      <c r="K22" s="297">
        <f>SUM(K19:K21)</f>
        <v>3.0885045723260758</v>
      </c>
      <c r="L22" s="297"/>
      <c r="M22" s="290">
        <f>SUM(M19:M21)</f>
        <v>424922802.6336</v>
      </c>
      <c r="N22" s="297">
        <f>SUM(N19:N21)</f>
        <v>3.511717210052741</v>
      </c>
      <c r="O22" s="291"/>
      <c r="P22" s="297">
        <f>SUM(P19:P21)</f>
        <v>1.3840638305518147</v>
      </c>
      <c r="Q22" s="292"/>
      <c r="R22" s="297">
        <f>SUM(R19:R21)</f>
        <v>9.5445510657830218E-2</v>
      </c>
      <c r="S22" s="293"/>
      <c r="T22" s="298">
        <f>SUM(T19:T21)</f>
        <v>1.4795093412096452</v>
      </c>
      <c r="U22" s="45"/>
      <c r="V22" s="45"/>
      <c r="W22" s="45"/>
    </row>
    <row r="23" spans="1:23" ht="15" customHeight="1">
      <c r="A23" s="257"/>
      <c r="B23" s="258"/>
      <c r="C23" s="261" t="s">
        <v>36</v>
      </c>
      <c r="D23" s="260"/>
      <c r="E23" s="261"/>
      <c r="F23" s="259"/>
      <c r="G23" s="262"/>
      <c r="H23" s="263"/>
      <c r="I23" s="263"/>
      <c r="J23" s="283"/>
      <c r="K23" s="263"/>
      <c r="L23" s="263"/>
      <c r="M23" s="283"/>
      <c r="N23" s="263"/>
      <c r="O23" s="66"/>
      <c r="P23" s="77"/>
      <c r="Q23" s="266"/>
      <c r="R23" s="267"/>
      <c r="S23" s="267"/>
      <c r="T23" s="268"/>
      <c r="U23" s="45"/>
      <c r="V23" s="45">
        <v>8813.67</v>
      </c>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58">
        <v>11550.74</v>
      </c>
      <c r="M24" s="59">
        <f>H24*L24</f>
        <v>599525104.17139995</v>
      </c>
      <c r="N24" s="60">
        <f>M24/M$52*100</f>
        <v>4.9546943894954198</v>
      </c>
      <c r="O24" s="61">
        <f>'M.(7)'!S24</f>
        <v>3822.7148269750346</v>
      </c>
      <c r="P24" s="62">
        <f>O24/I24*K24</f>
        <v>1.6397550032166042</v>
      </c>
      <c r="Q24" s="62">
        <f>'[102]vol galian'!$J$105*0.147</f>
        <v>1667.4750135469735</v>
      </c>
      <c r="R24" s="60">
        <f>Q24/L24*N24</f>
        <v>0.71526405184819231</v>
      </c>
      <c r="S24" s="60">
        <f>O24+Q24</f>
        <v>5490.1898405220081</v>
      </c>
      <c r="T24" s="65">
        <f>IF(S24&lt;L24,S24/L24*N24,"CEK LAGI!")</f>
        <v>2.3550190550647967</v>
      </c>
      <c r="U24" s="336">
        <v>10819.338</v>
      </c>
      <c r="V24" s="45">
        <v>1</v>
      </c>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58">
        <v>1</v>
      </c>
      <c r="M25" s="59">
        <f>H25*L25</f>
        <v>337180.75</v>
      </c>
      <c r="N25" s="60">
        <f>M25/M$52*100</f>
        <v>2.7865848463173564E-3</v>
      </c>
      <c r="O25" s="61">
        <f>'M.(7)'!S25</f>
        <v>0</v>
      </c>
      <c r="P25" s="62">
        <f>O25/I25*K25</f>
        <v>0</v>
      </c>
      <c r="Q25" s="62">
        <v>0</v>
      </c>
      <c r="R25" s="60">
        <f>Q25/L25*N25</f>
        <v>0</v>
      </c>
      <c r="S25" s="60">
        <f>O25+Q25</f>
        <v>0</v>
      </c>
      <c r="T25" s="65">
        <f>IF(S25&lt;L25,S25/L25*N25,"CEK LAGI!")</f>
        <v>0</v>
      </c>
      <c r="U25" s="45"/>
      <c r="V25" s="45">
        <v>4106.25</v>
      </c>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58">
        <v>4470</v>
      </c>
      <c r="M26" s="59">
        <f>H26*L26</f>
        <v>206960955.29999998</v>
      </c>
      <c r="N26" s="60">
        <f>M26/M$52*100</f>
        <v>1.71040091054529</v>
      </c>
      <c r="O26" s="61">
        <f>'M.(7)'!S26</f>
        <v>108.99999999999997</v>
      </c>
      <c r="P26" s="62">
        <f>O26/I26*K26</f>
        <v>4.1707762695623395E-2</v>
      </c>
      <c r="Q26" s="62">
        <v>0</v>
      </c>
      <c r="R26" s="60">
        <f>Q26/L26*N26</f>
        <v>0</v>
      </c>
      <c r="S26" s="60">
        <f>O26+Q26</f>
        <v>108.99999999999997</v>
      </c>
      <c r="T26" s="65">
        <f>IF(S26&lt;L26,S26/L26*N26,"CEK LAGI!")</f>
        <v>4.1707762695623388E-2</v>
      </c>
      <c r="U26" s="45"/>
      <c r="V26" s="45">
        <v>7056</v>
      </c>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58">
        <v>7056</v>
      </c>
      <c r="M27" s="59">
        <f>H27*L27</f>
        <v>1401656971.6800001</v>
      </c>
      <c r="N27" s="60">
        <f>M27/M$52*100</f>
        <v>11.583805057134978</v>
      </c>
      <c r="O27" s="61">
        <f>'M.(7)'!S27</f>
        <v>1069.8687499999999</v>
      </c>
      <c r="P27" s="62">
        <f>O27/I27*K27</f>
        <v>1.7563989564513427</v>
      </c>
      <c r="Q27" s="62">
        <f>'[106]Timbunan Pilihan'!$L$287*0.29</f>
        <v>856.01837499999988</v>
      </c>
      <c r="R27" s="60">
        <f>Q27/L27*N27</f>
        <v>1.4053217093715227</v>
      </c>
      <c r="S27" s="60">
        <f>O27+Q27</f>
        <v>1925.8871249999997</v>
      </c>
      <c r="T27" s="65">
        <f>IF(S27&lt;L27,S27/L27*N27,"CEK LAGI!")</f>
        <v>3.1617206658228656</v>
      </c>
      <c r="U27" s="45"/>
      <c r="V27" s="45">
        <v>25220</v>
      </c>
      <c r="W27" s="45"/>
    </row>
    <row r="28" spans="1:23" ht="15" customHeight="1" thickBot="1">
      <c r="A28" s="224" t="s">
        <v>101</v>
      </c>
      <c r="B28" s="67"/>
      <c r="C28" s="68" t="s">
        <v>98</v>
      </c>
      <c r="D28" s="68"/>
      <c r="E28" s="68"/>
      <c r="F28" s="69"/>
      <c r="G28" s="70" t="s">
        <v>158</v>
      </c>
      <c r="H28" s="71">
        <v>1458.8</v>
      </c>
      <c r="I28" s="71">
        <v>18000</v>
      </c>
      <c r="J28" s="155">
        <f>H28*I28</f>
        <v>26258400</v>
      </c>
      <c r="K28" s="156">
        <f>J28/J$52*100</f>
        <v>0.21700900638170975</v>
      </c>
      <c r="L28" s="71">
        <v>25220</v>
      </c>
      <c r="M28" s="155">
        <f>H28*L28</f>
        <v>36790936</v>
      </c>
      <c r="N28" s="156">
        <f>M28/M$52*100</f>
        <v>0.30405373005259551</v>
      </c>
      <c r="O28" s="157">
        <f>'M.(7)'!S28</f>
        <v>4160</v>
      </c>
      <c r="P28" s="77">
        <f>O28/I28*K28</f>
        <v>5.0153192585995141E-2</v>
      </c>
      <c r="Q28" s="63">
        <f>'[107]Rekap P.Bdn jalan'!$F$41*0.22</f>
        <v>1344.2</v>
      </c>
      <c r="R28" s="156">
        <f>Q28/L28*N28</f>
        <v>1.6205750354349679E-2</v>
      </c>
      <c r="S28" s="156">
        <f>O28+Q28</f>
        <v>5504.2</v>
      </c>
      <c r="T28" s="65">
        <f>IF(S28&lt;L28,S28/L28*N28,"CEK LAGI!")</f>
        <v>6.6358942940344806E-2</v>
      </c>
      <c r="U28" s="45"/>
      <c r="V28" s="45"/>
      <c r="W28" s="45"/>
    </row>
    <row r="29" spans="1:23" s="52" customFormat="1" ht="15" customHeight="1" thickBot="1">
      <c r="A29" s="496" t="s">
        <v>38</v>
      </c>
      <c r="B29" s="497"/>
      <c r="C29" s="497"/>
      <c r="D29" s="497"/>
      <c r="E29" s="497"/>
      <c r="F29" s="497"/>
      <c r="G29" s="497"/>
      <c r="H29" s="497"/>
      <c r="I29" s="497"/>
      <c r="J29" s="290">
        <f>SUM(J24:J28)</f>
        <v>2378943829.711</v>
      </c>
      <c r="K29" s="297">
        <f>SUM(K24:K28)</f>
        <v>19.66046052781142</v>
      </c>
      <c r="L29" s="297"/>
      <c r="M29" s="290">
        <f>SUM(M24:M28)</f>
        <v>2245271147.9014001</v>
      </c>
      <c r="N29" s="297">
        <f>SUM(N24:N28)</f>
        <v>18.555740672074599</v>
      </c>
      <c r="O29" s="291"/>
      <c r="P29" s="297">
        <f>SUM(P24:P28)</f>
        <v>3.4880149149495656</v>
      </c>
      <c r="Q29" s="292"/>
      <c r="R29" s="297">
        <f>SUM(R24:R28)</f>
        <v>2.1367915115740646</v>
      </c>
      <c r="S29" s="293"/>
      <c r="T29" s="298">
        <f>SUM(T24:T28)</f>
        <v>5.6248064265236302</v>
      </c>
      <c r="U29" s="45"/>
      <c r="V29" s="45">
        <v>1845</v>
      </c>
      <c r="W29" s="45"/>
    </row>
    <row r="30" spans="1:23" s="81" customFormat="1" ht="15" customHeight="1">
      <c r="A30" s="269"/>
      <c r="B30" s="270"/>
      <c r="C30" s="271" t="s">
        <v>89</v>
      </c>
      <c r="D30" s="272"/>
      <c r="E30" s="273"/>
      <c r="F30" s="271"/>
      <c r="G30" s="274"/>
      <c r="H30" s="275"/>
      <c r="I30" s="276"/>
      <c r="J30" s="277"/>
      <c r="K30" s="275"/>
      <c r="L30" s="276"/>
      <c r="M30" s="277"/>
      <c r="N30" s="275"/>
      <c r="O30" s="66"/>
      <c r="P30" s="276"/>
      <c r="Q30" s="278"/>
      <c r="R30" s="275"/>
      <c r="S30" s="275"/>
      <c r="T30" s="279"/>
      <c r="U30" s="80"/>
      <c r="V30" s="80"/>
      <c r="W30" s="80"/>
    </row>
    <row r="31" spans="1:23" s="81" customFormat="1" ht="15" customHeight="1" thickBot="1">
      <c r="A31" s="94" t="s">
        <v>102</v>
      </c>
      <c r="B31" s="95"/>
      <c r="C31" s="241" t="s">
        <v>41</v>
      </c>
      <c r="D31" s="96"/>
      <c r="E31" s="97"/>
      <c r="F31" s="98"/>
      <c r="G31" s="70" t="s">
        <v>156</v>
      </c>
      <c r="H31" s="99">
        <v>459583.86</v>
      </c>
      <c r="I31" s="100">
        <v>405</v>
      </c>
      <c r="J31" s="101">
        <f>H31*I31</f>
        <v>186131463.29999998</v>
      </c>
      <c r="K31" s="99">
        <f>J31/J$52*100</f>
        <v>1.5382583823502829</v>
      </c>
      <c r="L31" s="100">
        <v>1912.5</v>
      </c>
      <c r="M31" s="101">
        <f>H31*L31</f>
        <v>878954132.25</v>
      </c>
      <c r="N31" s="99">
        <f>M31/M$52*100</f>
        <v>7.2639979166541133</v>
      </c>
      <c r="O31" s="157">
        <f>'M.(7)'!S31</f>
        <v>0</v>
      </c>
      <c r="P31" s="100">
        <f>O31/I31*K31</f>
        <v>0</v>
      </c>
      <c r="Q31" s="103">
        <v>0</v>
      </c>
      <c r="R31" s="99">
        <f>Q31/I31*K31</f>
        <v>0</v>
      </c>
      <c r="S31" s="99">
        <f>O31+Q31</f>
        <v>0</v>
      </c>
      <c r="T31" s="65">
        <f>IF(S31&lt;L31,S31/L31*N31,"CEK LAGI!")</f>
        <v>0</v>
      </c>
      <c r="U31" s="80"/>
      <c r="V31" s="80">
        <v>4559</v>
      </c>
      <c r="W31" s="80"/>
    </row>
    <row r="32" spans="1:23" s="52" customFormat="1" ht="15" customHeight="1" thickBot="1">
      <c r="A32" s="496" t="s">
        <v>90</v>
      </c>
      <c r="B32" s="497"/>
      <c r="C32" s="497"/>
      <c r="D32" s="497"/>
      <c r="E32" s="497"/>
      <c r="F32" s="497"/>
      <c r="G32" s="497"/>
      <c r="H32" s="497"/>
      <c r="I32" s="497"/>
      <c r="J32" s="290">
        <f>SUM(J31:J31)</f>
        <v>186131463.29999998</v>
      </c>
      <c r="K32" s="290">
        <f>SUM(K31:K31)</f>
        <v>1.5382583823502829</v>
      </c>
      <c r="L32" s="290"/>
      <c r="M32" s="290">
        <f>SUM(M31:M31)</f>
        <v>878954132.25</v>
      </c>
      <c r="N32" s="290">
        <f>SUM(N31:N31)</f>
        <v>7.2639979166541133</v>
      </c>
      <c r="O32" s="291"/>
      <c r="P32" s="290">
        <f>SUM(P31:P31)</f>
        <v>0</v>
      </c>
      <c r="Q32" s="292"/>
      <c r="R32" s="290">
        <f>SUM(R31:R31)</f>
        <v>0</v>
      </c>
      <c r="S32" s="293"/>
      <c r="T32" s="294">
        <f>SUM(T31:T31)</f>
        <v>0</v>
      </c>
      <c r="U32" s="45"/>
      <c r="V32" s="45"/>
      <c r="W32" s="45"/>
    </row>
    <row r="33" spans="1:23" s="81" customFormat="1" ht="15" customHeight="1">
      <c r="A33" s="269"/>
      <c r="B33" s="270"/>
      <c r="C33" s="271" t="s">
        <v>39</v>
      </c>
      <c r="D33" s="272"/>
      <c r="E33" s="273"/>
      <c r="F33" s="271"/>
      <c r="G33" s="274"/>
      <c r="H33" s="275"/>
      <c r="I33" s="276"/>
      <c r="J33" s="277"/>
      <c r="K33" s="275"/>
      <c r="L33" s="276"/>
      <c r="M33" s="277"/>
      <c r="N33" s="275"/>
      <c r="O33" s="66"/>
      <c r="P33" s="276"/>
      <c r="Q33" s="278"/>
      <c r="R33" s="275"/>
      <c r="S33" s="275"/>
      <c r="T33" s="279"/>
      <c r="U33" s="80"/>
      <c r="V33" s="80">
        <v>24007.500000000004</v>
      </c>
      <c r="W33" s="80"/>
    </row>
    <row r="34" spans="1:23" s="81" customFormat="1" ht="15" customHeight="1" thickBot="1">
      <c r="A34" s="94" t="s">
        <v>84</v>
      </c>
      <c r="B34" s="95"/>
      <c r="C34" s="241" t="s">
        <v>40</v>
      </c>
      <c r="D34" s="96"/>
      <c r="E34" s="97"/>
      <c r="F34" s="98"/>
      <c r="G34" s="70" t="s">
        <v>156</v>
      </c>
      <c r="H34" s="99">
        <v>567411.31000000006</v>
      </c>
      <c r="I34" s="100">
        <v>3680</v>
      </c>
      <c r="J34" s="101">
        <f>H34*I34</f>
        <v>2088073620.8000002</v>
      </c>
      <c r="K34" s="99">
        <f>J34/J$52*100</f>
        <v>17.256602904276992</v>
      </c>
      <c r="L34" s="100">
        <v>4559</v>
      </c>
      <c r="M34" s="101">
        <f>H34*L34</f>
        <v>2586828162.2900004</v>
      </c>
      <c r="N34" s="99">
        <f>M34/M$52*100</f>
        <v>21.378492565380114</v>
      </c>
      <c r="O34" s="157">
        <f>'M.(7)'!S34</f>
        <v>0</v>
      </c>
      <c r="P34" s="100">
        <f>O34/I34*K34</f>
        <v>0</v>
      </c>
      <c r="Q34" s="103">
        <f>'[108]Aggregat Kls A'!$L$284*0.267</f>
        <v>534.79432500000007</v>
      </c>
      <c r="R34" s="99">
        <f>Q34/L34*N34</f>
        <v>2.5078079624961567</v>
      </c>
      <c r="S34" s="99">
        <f>O34+Q34</f>
        <v>534.79432500000007</v>
      </c>
      <c r="T34" s="65">
        <f>IF(S34&lt;L34,S34/L34*N34,"CEK LAGI!")</f>
        <v>2.5078079624961567</v>
      </c>
      <c r="U34" s="80"/>
      <c r="V34" s="80">
        <v>2485.06</v>
      </c>
      <c r="W34" s="80"/>
    </row>
    <row r="35" spans="1:23" s="52" customFormat="1" ht="15" customHeight="1" thickBot="1">
      <c r="A35" s="496" t="s">
        <v>42</v>
      </c>
      <c r="B35" s="497"/>
      <c r="C35" s="497"/>
      <c r="D35" s="497"/>
      <c r="E35" s="497"/>
      <c r="F35" s="497"/>
      <c r="G35" s="497"/>
      <c r="H35" s="497"/>
      <c r="I35" s="497"/>
      <c r="J35" s="290">
        <f>SUM(J34:J34)</f>
        <v>2088073620.8000002</v>
      </c>
      <c r="K35" s="290">
        <f>SUM(K34:K34)</f>
        <v>17.256602904276992</v>
      </c>
      <c r="L35" s="290"/>
      <c r="M35" s="290">
        <f>SUM(M34:M34)</f>
        <v>2586828162.2900004</v>
      </c>
      <c r="N35" s="290">
        <f>SUM(N34:N34)</f>
        <v>21.378492565380114</v>
      </c>
      <c r="O35" s="291"/>
      <c r="P35" s="290">
        <f>SUM(P34:P34)</f>
        <v>0</v>
      </c>
      <c r="Q35" s="292"/>
      <c r="R35" s="290">
        <f>SUM(R34:R34)</f>
        <v>2.5078079624961567</v>
      </c>
      <c r="S35" s="293"/>
      <c r="T35" s="294">
        <f>SUM(T34:T34)</f>
        <v>2.5078079624961567</v>
      </c>
      <c r="U35" s="45">
        <f>SUM(U36:U39)</f>
        <v>1</v>
      </c>
      <c r="V35" s="45">
        <v>298.57</v>
      </c>
      <c r="W35" s="45"/>
    </row>
    <row r="36" spans="1:23" ht="15" customHeight="1">
      <c r="A36" s="257"/>
      <c r="B36" s="258"/>
      <c r="C36" s="259" t="s">
        <v>43</v>
      </c>
      <c r="D36" s="260"/>
      <c r="E36" s="261"/>
      <c r="F36" s="259"/>
      <c r="G36" s="262"/>
      <c r="H36" s="263"/>
      <c r="I36" s="245"/>
      <c r="J36" s="264"/>
      <c r="K36" s="263"/>
      <c r="L36" s="245"/>
      <c r="M36" s="264"/>
      <c r="N36" s="263"/>
      <c r="O36" s="66"/>
      <c r="P36" s="245"/>
      <c r="Q36" s="266"/>
      <c r="R36" s="267"/>
      <c r="S36" s="267"/>
      <c r="T36" s="268"/>
      <c r="U36" s="45">
        <v>0.26700000000000002</v>
      </c>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09">
        <v>24007.500000000004</v>
      </c>
      <c r="M37" s="59">
        <f>H37*L37</f>
        <v>390053933.77500004</v>
      </c>
      <c r="N37" s="60">
        <f>M37/M$52*100</f>
        <v>3.2235481447380634</v>
      </c>
      <c r="O37" s="61">
        <f>'M.(7)'!S37</f>
        <v>0</v>
      </c>
      <c r="P37" s="63">
        <f>O37/I37*K37</f>
        <v>0</v>
      </c>
      <c r="Q37" s="61">
        <v>0</v>
      </c>
      <c r="R37" s="64">
        <f>Q37/I37*K37</f>
        <v>0</v>
      </c>
      <c r="S37" s="64">
        <f>O37+Q37</f>
        <v>0</v>
      </c>
      <c r="T37" s="65">
        <f>IF(S37&lt;L37,S37/L37*N37,"CEK LAGI!")</f>
        <v>0</v>
      </c>
      <c r="U37" s="45">
        <v>0.32100000000000001</v>
      </c>
      <c r="V37" s="45">
        <v>450</v>
      </c>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09">
        <v>2485.06</v>
      </c>
      <c r="M38" s="59">
        <f>H38*L38</f>
        <v>3771880130.9535999</v>
      </c>
      <c r="N38" s="60">
        <f>M38/M$52*100</f>
        <v>31.172194779923906</v>
      </c>
      <c r="O38" s="61">
        <f>'M.(7)'!S38</f>
        <v>0</v>
      </c>
      <c r="P38" s="62">
        <f>O38/I38*K38</f>
        <v>0</v>
      </c>
      <c r="Q38" s="61">
        <v>0</v>
      </c>
      <c r="R38" s="64">
        <f>Q38/I38*K38</f>
        <v>0</v>
      </c>
      <c r="S38" s="64">
        <f>O38+Q38</f>
        <v>0</v>
      </c>
      <c r="T38" s="65">
        <f>IF(S38&lt;L38,S38/L38*N38,"CEK LAGI!")</f>
        <v>0</v>
      </c>
      <c r="U38" s="45">
        <v>0.21759999999999999</v>
      </c>
      <c r="V38" s="45">
        <v>1</v>
      </c>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69">
        <v>298.57</v>
      </c>
      <c r="M39" s="155">
        <f>H39*L39</f>
        <v>19407050</v>
      </c>
      <c r="N39" s="156">
        <f>M39/M$52*100</f>
        <v>0.16038694807376533</v>
      </c>
      <c r="O39" s="157">
        <f>'M.(7)'!S39</f>
        <v>0</v>
      </c>
      <c r="P39" s="63">
        <f>O39/I39*K39</f>
        <v>0</v>
      </c>
      <c r="Q39" s="157">
        <v>0</v>
      </c>
      <c r="R39" s="158">
        <f>Q39/I39*K39</f>
        <v>0</v>
      </c>
      <c r="S39" s="158">
        <f>O39+Q39</f>
        <v>0</v>
      </c>
      <c r="T39" s="65">
        <f>IF(S39&lt;L39,S39/L39*N39,"CEK LAGI!")</f>
        <v>0</v>
      </c>
      <c r="U39" s="45">
        <v>0.19439999999999991</v>
      </c>
      <c r="V39" s="45">
        <v>1675.2657045070905</v>
      </c>
      <c r="W39" s="45"/>
    </row>
    <row r="40" spans="1:23" s="52" customFormat="1" ht="15" customHeight="1" thickBot="1">
      <c r="A40" s="496" t="s">
        <v>46</v>
      </c>
      <c r="B40" s="497"/>
      <c r="C40" s="497"/>
      <c r="D40" s="497"/>
      <c r="E40" s="497"/>
      <c r="F40" s="497"/>
      <c r="G40" s="497"/>
      <c r="H40" s="497"/>
      <c r="I40" s="497"/>
      <c r="J40" s="290">
        <f>SUM(J37:J39)</f>
        <v>3312336229.2000003</v>
      </c>
      <c r="K40" s="295">
        <f>SUM(K37:K39)</f>
        <v>27.374356164154371</v>
      </c>
      <c r="L40" s="295"/>
      <c r="M40" s="290">
        <f>SUM(M37:M39)</f>
        <v>4181341114.7286</v>
      </c>
      <c r="N40" s="295">
        <f>SUM(N37:N39)</f>
        <v>34.556129872735731</v>
      </c>
      <c r="O40" s="291"/>
      <c r="P40" s="295">
        <f>SUM(P37:P39)</f>
        <v>0</v>
      </c>
      <c r="Q40" s="296"/>
      <c r="R40" s="295">
        <f>SUM(R37:R39)</f>
        <v>0</v>
      </c>
      <c r="S40" s="293"/>
      <c r="T40" s="294">
        <f>SUM(T37:T39)</f>
        <v>0</v>
      </c>
      <c r="U40" s="45"/>
      <c r="V40" s="45">
        <v>50</v>
      </c>
      <c r="W40" s="45"/>
    </row>
    <row r="41" spans="1:23" ht="15" customHeight="1">
      <c r="A41" s="257"/>
      <c r="B41" s="258"/>
      <c r="C41" s="259" t="s">
        <v>47</v>
      </c>
      <c r="D41" s="260"/>
      <c r="E41" s="261"/>
      <c r="F41" s="259"/>
      <c r="G41" s="262"/>
      <c r="H41" s="263"/>
      <c r="I41" s="245"/>
      <c r="J41" s="264"/>
      <c r="K41" s="263"/>
      <c r="L41" s="245"/>
      <c r="M41" s="264"/>
      <c r="N41" s="263"/>
      <c r="O41" s="66"/>
      <c r="P41" s="245"/>
      <c r="Q41" s="266"/>
      <c r="R41" s="267"/>
      <c r="S41" s="267"/>
      <c r="T41" s="268"/>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09">
        <v>360</v>
      </c>
      <c r="M42" s="59">
        <f>H42*L42</f>
        <v>710200036.79999995</v>
      </c>
      <c r="N42" s="60">
        <f>M42/M$52*100</f>
        <v>5.8693524479108277</v>
      </c>
      <c r="O42" s="61">
        <f>'M.(7)'!S42</f>
        <v>0</v>
      </c>
      <c r="P42" s="62">
        <f>O42/I42*K42</f>
        <v>0</v>
      </c>
      <c r="Q42" s="61">
        <v>0</v>
      </c>
      <c r="R42" s="64">
        <f>Q42/I42*K42</f>
        <v>0</v>
      </c>
      <c r="S42" s="64">
        <f>O42+Q42</f>
        <v>0</v>
      </c>
      <c r="T42" s="65">
        <f>IF(S42&lt;L42,S42/L42*N42,"CEK LAGI!")</f>
        <v>0</v>
      </c>
      <c r="U42" s="45"/>
      <c r="V42" s="45">
        <v>48</v>
      </c>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09">
        <v>901.56</v>
      </c>
      <c r="M43" s="59">
        <f>H43*L43</f>
        <v>13209657.119999999</v>
      </c>
      <c r="N43" s="60">
        <f>M43/M$52*100</f>
        <v>0.10916943021106683</v>
      </c>
      <c r="O43" s="61">
        <f>'M.(7)'!S43</f>
        <v>0</v>
      </c>
      <c r="P43" s="62">
        <f>O43/I43*K43</f>
        <v>0</v>
      </c>
      <c r="Q43" s="61">
        <v>0</v>
      </c>
      <c r="R43" s="64">
        <f>Q43/I43*K43</f>
        <v>0</v>
      </c>
      <c r="S43" s="64">
        <f>O43+Q43</f>
        <v>0</v>
      </c>
      <c r="T43" s="65">
        <f>IF(S43&lt;L43,S43/L43*N43,"CEK LAGI!")</f>
        <v>0</v>
      </c>
      <c r="U43" s="45"/>
      <c r="V43" s="45">
        <v>65</v>
      </c>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09">
        <v>1631.9807265411432</v>
      </c>
      <c r="M44" s="59">
        <f>H44*L44</f>
        <v>964158252.46900177</v>
      </c>
      <c r="N44" s="60">
        <f>M44/M$52*100</f>
        <v>7.9681558801383074</v>
      </c>
      <c r="O44" s="61">
        <f>'M.(7)'!S44</f>
        <v>178.114125</v>
      </c>
      <c r="P44" s="62">
        <f>O44/I44*K44</f>
        <v>0.86964330483388186</v>
      </c>
      <c r="Q44" s="61">
        <f>'[109]Pas Batu'!$L$670*0.25</f>
        <v>137.43341610424329</v>
      </c>
      <c r="R44" s="64">
        <f>Q44/I44*K44</f>
        <v>0.6710194948070749</v>
      </c>
      <c r="S44" s="64">
        <f>O44+Q44</f>
        <v>315.54754110424329</v>
      </c>
      <c r="T44" s="65">
        <f>IF(S44&lt;L44,S44/L44*N44,"CEK LAGI!")</f>
        <v>1.5406627996409568</v>
      </c>
      <c r="U44" s="45">
        <v>25</v>
      </c>
      <c r="V44" s="45">
        <v>66</v>
      </c>
      <c r="W44" s="45"/>
    </row>
    <row r="45" spans="1:23" ht="15" customHeight="1" thickBot="1">
      <c r="A45" s="299" t="s">
        <v>67</v>
      </c>
      <c r="B45" s="67"/>
      <c r="C45" s="69" t="s">
        <v>64</v>
      </c>
      <c r="D45" s="68"/>
      <c r="E45" s="68"/>
      <c r="F45" s="69"/>
      <c r="G45" s="70" t="s">
        <v>156</v>
      </c>
      <c r="H45" s="169">
        <v>644050</v>
      </c>
      <c r="I45" s="169">
        <v>250</v>
      </c>
      <c r="J45" s="155">
        <f>H45*I45</f>
        <v>161012500</v>
      </c>
      <c r="K45" s="156">
        <f>J45/J$52*100</f>
        <v>1.3306660969455504</v>
      </c>
      <c r="L45" s="169">
        <v>50</v>
      </c>
      <c r="M45" s="155">
        <f>H45*L45</f>
        <v>32202500</v>
      </c>
      <c r="N45" s="156">
        <f>M45/M$52*100</f>
        <v>0.26613321938911005</v>
      </c>
      <c r="O45" s="157">
        <f>'M.(7)'!S45</f>
        <v>0</v>
      </c>
      <c r="P45" s="63">
        <f>O45/I45*K45</f>
        <v>0</v>
      </c>
      <c r="Q45" s="157"/>
      <c r="R45" s="158">
        <f>Q45/I45*K45</f>
        <v>0</v>
      </c>
      <c r="S45" s="158">
        <f>O45+Q45</f>
        <v>0</v>
      </c>
      <c r="T45" s="65">
        <f>IF(S45&lt;L45,S45/L45*N45,"CEK LAGI!")</f>
        <v>0</v>
      </c>
      <c r="U45" s="45">
        <v>26</v>
      </c>
      <c r="V45" s="45"/>
      <c r="W45" s="45"/>
    </row>
    <row r="46" spans="1:23" s="52" customFormat="1" ht="15" customHeight="1" thickBot="1">
      <c r="A46" s="496" t="s">
        <v>49</v>
      </c>
      <c r="B46" s="497"/>
      <c r="C46" s="497"/>
      <c r="D46" s="497"/>
      <c r="E46" s="497"/>
      <c r="F46" s="497"/>
      <c r="G46" s="497"/>
      <c r="H46" s="497"/>
      <c r="I46" s="497"/>
      <c r="J46" s="290">
        <f>SUM(J42:J45)</f>
        <v>3697889194.7216001</v>
      </c>
      <c r="K46" s="290">
        <f>SUM(K42:K45)</f>
        <v>30.560706663627453</v>
      </c>
      <c r="L46" s="290"/>
      <c r="M46" s="290">
        <f>SUM(M42:M45)</f>
        <v>1719770446.3890018</v>
      </c>
      <c r="N46" s="290">
        <f>SUM(N42:N45)</f>
        <v>14.21281097764931</v>
      </c>
      <c r="O46" s="291"/>
      <c r="P46" s="300">
        <f>SUM(P42:P45)</f>
        <v>0.86964330483388186</v>
      </c>
      <c r="Q46" s="292"/>
      <c r="R46" s="300">
        <f>SUM(R42:R45)</f>
        <v>0.6710194948070749</v>
      </c>
      <c r="S46" s="293"/>
      <c r="T46" s="301">
        <f>SUM(T42:T45)</f>
        <v>1.5406627996409568</v>
      </c>
      <c r="U46" s="45">
        <v>27</v>
      </c>
      <c r="V46" s="45"/>
      <c r="W46" s="45"/>
    </row>
    <row r="47" spans="1:23" ht="15" customHeight="1">
      <c r="A47" s="257"/>
      <c r="B47" s="258"/>
      <c r="C47" s="259" t="s">
        <v>50</v>
      </c>
      <c r="D47" s="260"/>
      <c r="E47" s="261"/>
      <c r="F47" s="259"/>
      <c r="G47" s="262"/>
      <c r="H47" s="263"/>
      <c r="I47" s="245"/>
      <c r="J47" s="264"/>
      <c r="K47" s="263"/>
      <c r="L47" s="245"/>
      <c r="M47" s="264"/>
      <c r="N47" s="263"/>
      <c r="O47" s="66"/>
      <c r="P47" s="245"/>
      <c r="Q47" s="266"/>
      <c r="R47" s="267"/>
      <c r="S47" s="267"/>
      <c r="T47" s="268"/>
      <c r="U47" s="45"/>
      <c r="V47" s="45">
        <f>100-U44-U45-U46</f>
        <v>22</v>
      </c>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09">
        <v>48</v>
      </c>
      <c r="M48" s="59">
        <f>H48*L48</f>
        <v>950400</v>
      </c>
      <c r="N48" s="60">
        <f>M48/M$52*100</f>
        <v>7.854452657632488E-3</v>
      </c>
      <c r="O48" s="61">
        <f>'M.(7)'!S48</f>
        <v>0</v>
      </c>
      <c r="P48" s="63">
        <f>O48/I48*K48</f>
        <v>0</v>
      </c>
      <c r="Q48" s="61">
        <v>0</v>
      </c>
      <c r="R48" s="64">
        <f>Q48/I48*K48</f>
        <v>0</v>
      </c>
      <c r="S48" s="64">
        <f>O48+Q48</f>
        <v>0</v>
      </c>
      <c r="T48" s="65">
        <f>IF(S48&lt;L48,S48/L48*N48,"CEK LAGI!")</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09">
        <v>65</v>
      </c>
      <c r="M49" s="59">
        <f>H49*L49</f>
        <v>750750</v>
      </c>
      <c r="N49" s="60">
        <f>M49/M$52*100</f>
        <v>6.2044721514284409E-3</v>
      </c>
      <c r="O49" s="61">
        <f>'M.(7)'!S49</f>
        <v>0</v>
      </c>
      <c r="P49" s="62">
        <f>O49/I49*K49</f>
        <v>0</v>
      </c>
      <c r="Q49" s="61">
        <v>0</v>
      </c>
      <c r="R49" s="64">
        <f>Q49/I49*K49</f>
        <v>0</v>
      </c>
      <c r="S49" s="64">
        <f>O49+Q49</f>
        <v>0</v>
      </c>
      <c r="T49" s="65">
        <f>IF(S49&lt;L49,S49/L49*N49,"CEK LAGI!")</f>
        <v>0</v>
      </c>
      <c r="U49" s="45"/>
      <c r="V49" s="45"/>
      <c r="W49" s="45"/>
    </row>
    <row r="50" spans="1:23" ht="15" customHeight="1" thickBot="1">
      <c r="A50" s="170" t="s">
        <v>106</v>
      </c>
      <c r="B50" s="67"/>
      <c r="C50" s="171" t="s">
        <v>107</v>
      </c>
      <c r="D50" s="68"/>
      <c r="E50" s="171"/>
      <c r="F50" s="171"/>
      <c r="G50" s="172" t="s">
        <v>162</v>
      </c>
      <c r="H50" s="169">
        <v>16500</v>
      </c>
      <c r="I50" s="169">
        <v>66</v>
      </c>
      <c r="J50" s="155">
        <f>H50*I50</f>
        <v>1089000</v>
      </c>
      <c r="K50" s="156">
        <f>J50/J$52*100</f>
        <v>8.9998936702038925E-3</v>
      </c>
      <c r="L50" s="169">
        <v>66</v>
      </c>
      <c r="M50" s="155">
        <f>H50*L50</f>
        <v>1089000</v>
      </c>
      <c r="N50" s="156">
        <f>M50/M$52*100</f>
        <v>8.9998936702038925E-3</v>
      </c>
      <c r="O50" s="157">
        <f>'M.(7)'!S50</f>
        <v>0</v>
      </c>
      <c r="P50" s="63">
        <f>O50/I50*K50</f>
        <v>0</v>
      </c>
      <c r="Q50" s="157">
        <v>0</v>
      </c>
      <c r="R50" s="158">
        <f>Q50/I50*K50</f>
        <v>0</v>
      </c>
      <c r="S50" s="158">
        <f>O50+Q50</f>
        <v>0</v>
      </c>
      <c r="T50" s="65">
        <f>IF(S50&lt;L50,S50/L50*N50,"CEK LAGI!")</f>
        <v>0</v>
      </c>
      <c r="U50" s="45"/>
      <c r="V50" s="45"/>
      <c r="W50" s="45"/>
    </row>
    <row r="51" spans="1:23" s="52" customFormat="1" ht="15" customHeight="1" thickBot="1">
      <c r="A51" s="496" t="s">
        <v>49</v>
      </c>
      <c r="B51" s="497"/>
      <c r="C51" s="497"/>
      <c r="D51" s="497"/>
      <c r="E51" s="497"/>
      <c r="F51" s="497"/>
      <c r="G51" s="497"/>
      <c r="H51" s="497"/>
      <c r="I51" s="497"/>
      <c r="J51" s="290">
        <f>SUM(J48:J50)</f>
        <v>2790150</v>
      </c>
      <c r="K51" s="295">
        <f>SUM(K48:K50)</f>
        <v>2.3058818479264824E-2</v>
      </c>
      <c r="L51" s="295"/>
      <c r="M51" s="290">
        <f>SUM(M48:M50)</f>
        <v>2790150</v>
      </c>
      <c r="N51" s="295">
        <f>SUM(N48:N50)</f>
        <v>2.3058818479264824E-2</v>
      </c>
      <c r="O51" s="291"/>
      <c r="P51" s="295">
        <f>SUM(P48:P50)</f>
        <v>0</v>
      </c>
      <c r="Q51" s="296"/>
      <c r="R51" s="295">
        <f>SUM(R48:R50)</f>
        <v>0</v>
      </c>
      <c r="S51" s="293"/>
      <c r="T51" s="294">
        <f>SUM(T48:T50)</f>
        <v>0</v>
      </c>
      <c r="U51" s="45"/>
      <c r="V51" s="45"/>
      <c r="W51" s="45"/>
    </row>
    <row r="52" spans="1:23" ht="16.5" customHeight="1" thickBot="1">
      <c r="A52" s="302"/>
      <c r="B52" s="303"/>
      <c r="C52" s="501" t="s">
        <v>53</v>
      </c>
      <c r="D52" s="501"/>
      <c r="E52" s="501"/>
      <c r="F52" s="304"/>
      <c r="G52" s="142"/>
      <c r="H52" s="72"/>
      <c r="I52" s="146"/>
      <c r="J52" s="242">
        <f>SUM(J14:J51)/2</f>
        <v>12100142956.1926</v>
      </c>
      <c r="K52" s="242">
        <f>SUM(K14:K51)/2</f>
        <v>99.999999999999986</v>
      </c>
      <c r="L52" s="146"/>
      <c r="M52" s="242">
        <f>SUM(M14:M51)/2</f>
        <v>12100142956.1926</v>
      </c>
      <c r="N52" s="242">
        <f>SUM(N14:N51)/2</f>
        <v>100.00000000000001</v>
      </c>
      <c r="O52" s="289"/>
      <c r="P52" s="242">
        <f>SUM(P14:P51)/2</f>
        <v>6.0276690852196104</v>
      </c>
      <c r="Q52" s="305"/>
      <c r="R52" s="242">
        <f>SUM(R14:R51)/2</f>
        <v>5.4110644795351268</v>
      </c>
      <c r="S52" s="242"/>
      <c r="T52" s="306">
        <f>SUM(T14:T51)/2</f>
        <v>11.438733564754735</v>
      </c>
      <c r="U52" s="45"/>
      <c r="V52" s="45"/>
      <c r="W52" s="45"/>
    </row>
    <row r="53" spans="1:23">
      <c r="A53" s="123"/>
      <c r="B53" s="124"/>
      <c r="C53" s="124"/>
      <c r="D53" s="124"/>
      <c r="E53" s="124"/>
      <c r="F53" s="124"/>
      <c r="G53" s="124"/>
      <c r="H53" s="124"/>
      <c r="I53" s="124"/>
      <c r="J53" s="125"/>
      <c r="K53" s="124"/>
      <c r="L53" s="124"/>
      <c r="M53" s="125"/>
      <c r="N53" s="124"/>
      <c r="O53" s="126"/>
      <c r="P53" s="126"/>
      <c r="Q53" s="127"/>
      <c r="R53" s="401" t="s">
        <v>54</v>
      </c>
      <c r="S53" s="402"/>
      <c r="T53" s="403"/>
    </row>
    <row r="54" spans="1:23" ht="15" customHeight="1">
      <c r="A54" s="176"/>
      <c r="B54" s="177"/>
      <c r="C54" s="177"/>
      <c r="D54" s="177"/>
      <c r="E54" s="177"/>
      <c r="F54" s="178"/>
      <c r="G54" s="124"/>
      <c r="H54" s="124"/>
      <c r="I54" s="124"/>
      <c r="J54" s="179"/>
      <c r="K54" s="179"/>
      <c r="L54" s="124"/>
      <c r="M54" s="179"/>
      <c r="N54" s="179"/>
      <c r="O54" s="180" t="s">
        <v>148</v>
      </c>
      <c r="P54" s="179"/>
      <c r="Q54" s="181"/>
      <c r="R54" s="404"/>
      <c r="S54" s="405"/>
      <c r="T54" s="406"/>
    </row>
    <row r="55" spans="1:23" ht="15" customHeight="1">
      <c r="A55" s="182"/>
      <c r="B55" s="183" t="s">
        <v>69</v>
      </c>
      <c r="C55" s="184"/>
      <c r="D55" s="184"/>
      <c r="E55" s="184"/>
      <c r="F55" s="124"/>
      <c r="G55" s="167" t="s">
        <v>108</v>
      </c>
      <c r="H55" s="167"/>
      <c r="I55" s="167"/>
      <c r="J55" s="167"/>
      <c r="K55" s="124"/>
      <c r="L55" s="167"/>
      <c r="M55" s="167"/>
      <c r="N55" s="124"/>
      <c r="O55" s="185" t="s">
        <v>73</v>
      </c>
      <c r="P55" s="7"/>
      <c r="Q55" s="127"/>
      <c r="R55" s="432" t="s">
        <v>55</v>
      </c>
      <c r="S55" s="433"/>
      <c r="T55" s="438">
        <f>[91]TS!$V$44</f>
        <v>3.9708297093344793</v>
      </c>
    </row>
    <row r="56" spans="1:23" ht="15" customHeight="1">
      <c r="A56" s="182"/>
      <c r="B56" s="183" t="s">
        <v>70</v>
      </c>
      <c r="C56" s="184"/>
      <c r="D56" s="184"/>
      <c r="E56" s="184"/>
      <c r="F56" s="124"/>
      <c r="G56" s="167" t="s">
        <v>109</v>
      </c>
      <c r="H56" s="167"/>
      <c r="I56" s="167"/>
      <c r="J56" s="168"/>
      <c r="K56" s="124"/>
      <c r="L56" s="167"/>
      <c r="M56" s="168"/>
      <c r="N56" s="124"/>
      <c r="O56" s="185" t="s">
        <v>74</v>
      </c>
      <c r="P56" s="7"/>
      <c r="Q56" s="127"/>
      <c r="R56" s="432"/>
      <c r="S56" s="433"/>
      <c r="T56" s="438"/>
    </row>
    <row r="57" spans="1:23" ht="15" customHeight="1">
      <c r="A57" s="186"/>
      <c r="B57" s="187"/>
      <c r="C57" s="188"/>
      <c r="D57" s="188"/>
      <c r="E57" s="188"/>
      <c r="F57" s="240"/>
      <c r="G57" s="208" t="s">
        <v>152</v>
      </c>
      <c r="H57" s="208"/>
      <c r="I57" s="208"/>
      <c r="J57" s="227"/>
      <c r="K57" s="228"/>
      <c r="L57" s="208"/>
      <c r="M57" s="227"/>
      <c r="N57" s="228"/>
      <c r="O57" s="190" t="s">
        <v>56</v>
      </c>
      <c r="P57" s="189"/>
      <c r="Q57" s="127"/>
      <c r="R57" s="439" t="s">
        <v>57</v>
      </c>
      <c r="S57" s="440"/>
      <c r="T57" s="438">
        <f>'M.(7)'!T57:T58+'M.(8)'!T55</f>
        <v>16.186018076392976</v>
      </c>
    </row>
    <row r="58" spans="1:23" ht="15.75" customHeight="1">
      <c r="A58" s="186"/>
      <c r="B58" s="187"/>
      <c r="C58" s="188"/>
      <c r="D58" s="188"/>
      <c r="E58" s="188"/>
      <c r="F58" s="240"/>
      <c r="G58" s="208"/>
      <c r="H58" s="208"/>
      <c r="I58" s="208"/>
      <c r="J58" s="229"/>
      <c r="K58" s="228"/>
      <c r="L58" s="208"/>
      <c r="M58" s="229"/>
      <c r="N58" s="228"/>
      <c r="O58" s="193"/>
      <c r="P58" s="126"/>
      <c r="Q58" s="127"/>
      <c r="R58" s="441" t="s">
        <v>55</v>
      </c>
      <c r="S58" s="442"/>
      <c r="T58" s="438"/>
    </row>
    <row r="59" spans="1:23">
      <c r="A59" s="230"/>
      <c r="B59" s="187"/>
      <c r="C59" s="187"/>
      <c r="D59" s="187"/>
      <c r="E59" s="187"/>
      <c r="F59" s="240"/>
      <c r="G59" s="208"/>
      <c r="H59" s="208"/>
      <c r="I59" s="208"/>
      <c r="J59" s="231"/>
      <c r="K59" s="228"/>
      <c r="L59" s="208"/>
      <c r="M59" s="231"/>
      <c r="N59" s="228"/>
      <c r="O59" s="193"/>
      <c r="P59" s="126"/>
      <c r="Q59" s="127"/>
      <c r="R59" s="432" t="s">
        <v>58</v>
      </c>
      <c r="S59" s="433"/>
      <c r="T59" s="438">
        <f>R52</f>
        <v>5.4110644795351268</v>
      </c>
    </row>
    <row r="60" spans="1:23">
      <c r="A60" s="230"/>
      <c r="B60" s="187"/>
      <c r="C60" s="187"/>
      <c r="D60" s="187"/>
      <c r="E60" s="187"/>
      <c r="F60" s="240"/>
      <c r="G60" s="208"/>
      <c r="H60" s="208"/>
      <c r="I60" s="208"/>
      <c r="J60" s="208"/>
      <c r="K60" s="228"/>
      <c r="L60" s="208"/>
      <c r="M60" s="208"/>
      <c r="N60" s="228"/>
      <c r="O60" s="193"/>
      <c r="P60" s="126"/>
      <c r="Q60" s="127"/>
      <c r="R60" s="432"/>
      <c r="S60" s="433"/>
      <c r="T60" s="438"/>
    </row>
    <row r="61" spans="1:23" ht="15" customHeight="1">
      <c r="A61" s="232"/>
      <c r="B61" s="198"/>
      <c r="C61" s="198"/>
      <c r="D61" s="198"/>
      <c r="E61" s="198"/>
      <c r="F61" s="240"/>
      <c r="G61" s="208"/>
      <c r="H61" s="208"/>
      <c r="I61" s="208"/>
      <c r="J61" s="233"/>
      <c r="K61" s="234"/>
      <c r="L61" s="208"/>
      <c r="M61" s="233"/>
      <c r="N61" s="234"/>
      <c r="O61" s="193"/>
      <c r="P61" s="126"/>
      <c r="Q61" s="127"/>
      <c r="R61" s="439" t="s">
        <v>57</v>
      </c>
      <c r="S61" s="440"/>
      <c r="T61" s="438">
        <f>T52</f>
        <v>11.438733564754735</v>
      </c>
    </row>
    <row r="62" spans="1:23" ht="15.75" customHeight="1">
      <c r="A62" s="197"/>
      <c r="B62" s="198" t="s">
        <v>71</v>
      </c>
      <c r="C62" s="199"/>
      <c r="D62" s="199"/>
      <c r="E62" s="199"/>
      <c r="F62" s="240"/>
      <c r="G62" s="233" t="s">
        <v>110</v>
      </c>
      <c r="H62" s="207"/>
      <c r="I62" s="235"/>
      <c r="J62" s="236"/>
      <c r="K62" s="237"/>
      <c r="L62" s="235"/>
      <c r="M62" s="236"/>
      <c r="N62" s="237"/>
      <c r="O62" s="201" t="s">
        <v>68</v>
      </c>
      <c r="P62" s="200"/>
      <c r="Q62" s="127"/>
      <c r="R62" s="441" t="s">
        <v>58</v>
      </c>
      <c r="S62" s="442"/>
      <c r="T62" s="438"/>
    </row>
    <row r="63" spans="1:23" ht="15" customHeight="1">
      <c r="A63" s="202"/>
      <c r="B63" s="203" t="s">
        <v>72</v>
      </c>
      <c r="C63" s="204"/>
      <c r="D63" s="204"/>
      <c r="E63" s="204"/>
      <c r="F63" s="124"/>
      <c r="G63" s="167" t="s">
        <v>111</v>
      </c>
      <c r="H63" s="167"/>
      <c r="I63" s="167"/>
      <c r="J63" s="168"/>
      <c r="K63" s="124"/>
      <c r="L63" s="167"/>
      <c r="M63" s="168"/>
      <c r="N63" s="124"/>
      <c r="O63" s="206" t="s">
        <v>59</v>
      </c>
      <c r="P63" s="205"/>
      <c r="Q63" s="127"/>
      <c r="R63" s="432" t="s">
        <v>60</v>
      </c>
      <c r="S63" s="433"/>
      <c r="T63" s="436">
        <f>T61-T57</f>
        <v>-4.7472845116382416</v>
      </c>
    </row>
    <row r="64" spans="1:23" ht="13.5" thickBot="1">
      <c r="A64" s="128"/>
      <c r="B64" s="129"/>
      <c r="C64" s="129"/>
      <c r="D64" s="129"/>
      <c r="E64" s="129"/>
      <c r="F64" s="129"/>
      <c r="G64" s="129"/>
      <c r="H64" s="129"/>
      <c r="I64" s="129"/>
      <c r="J64" s="129"/>
      <c r="K64" s="129"/>
      <c r="L64" s="129"/>
      <c r="M64" s="129"/>
      <c r="N64" s="129"/>
      <c r="O64" s="130"/>
      <c r="P64" s="130"/>
      <c r="Q64" s="131"/>
      <c r="R64" s="434"/>
      <c r="S64" s="435"/>
      <c r="T64" s="437"/>
    </row>
    <row r="65" spans="9:10" ht="13.5" thickTop="1"/>
    <row r="69" spans="9:10">
      <c r="I69" s="20">
        <v>1</v>
      </c>
      <c r="J69" s="20" t="b">
        <f>I69=L15</f>
        <v>1</v>
      </c>
    </row>
    <row r="70" spans="9:10">
      <c r="I70" s="20">
        <v>1</v>
      </c>
      <c r="J70" s="20" t="b">
        <f t="shared" ref="J70:J104" si="0">I70=L16</f>
        <v>1</v>
      </c>
    </row>
    <row r="71" spans="9:10">
      <c r="J71" s="20" t="b">
        <f t="shared" si="0"/>
        <v>1</v>
      </c>
    </row>
    <row r="72" spans="9:10">
      <c r="J72" s="20" t="b">
        <f t="shared" si="0"/>
        <v>1</v>
      </c>
    </row>
    <row r="73" spans="9:10">
      <c r="I73" s="20">
        <v>2178.9</v>
      </c>
      <c r="J73" s="20" t="b">
        <f t="shared" si="0"/>
        <v>1</v>
      </c>
    </row>
    <row r="74" spans="9:10">
      <c r="I74" s="20">
        <v>489.78</v>
      </c>
      <c r="J74" s="20" t="b">
        <f t="shared" si="0"/>
        <v>1</v>
      </c>
    </row>
    <row r="75" spans="9:10">
      <c r="I75" s="20">
        <v>20</v>
      </c>
      <c r="J75" s="20" t="b">
        <f t="shared" si="0"/>
        <v>1</v>
      </c>
    </row>
    <row r="76" spans="9:10">
      <c r="J76" s="20" t="b">
        <f t="shared" si="0"/>
        <v>1</v>
      </c>
    </row>
    <row r="77" spans="9:10">
      <c r="J77" s="20" t="b">
        <f t="shared" si="0"/>
        <v>1</v>
      </c>
    </row>
    <row r="78" spans="9:10">
      <c r="I78" s="20">
        <v>11550.74</v>
      </c>
      <c r="J78" s="20" t="b">
        <f t="shared" si="0"/>
        <v>1</v>
      </c>
    </row>
    <row r="79" spans="9:10">
      <c r="I79" s="20">
        <v>1</v>
      </c>
      <c r="J79" s="20" t="b">
        <f t="shared" si="0"/>
        <v>1</v>
      </c>
    </row>
    <row r="80" spans="9:10">
      <c r="I80" s="20">
        <v>4470</v>
      </c>
      <c r="J80" s="20" t="b">
        <f t="shared" si="0"/>
        <v>1</v>
      </c>
    </row>
    <row r="81" spans="9:10">
      <c r="I81" s="20">
        <v>7056</v>
      </c>
      <c r="J81" s="20" t="b">
        <f t="shared" si="0"/>
        <v>1</v>
      </c>
    </row>
    <row r="82" spans="9:10">
      <c r="I82" s="20">
        <v>25220</v>
      </c>
      <c r="J82" s="20" t="b">
        <f t="shared" si="0"/>
        <v>1</v>
      </c>
    </row>
    <row r="83" spans="9:10">
      <c r="J83" s="20" t="b">
        <f t="shared" si="0"/>
        <v>1</v>
      </c>
    </row>
    <row r="84" spans="9:10">
      <c r="J84" s="20" t="b">
        <f t="shared" si="0"/>
        <v>1</v>
      </c>
    </row>
    <row r="85" spans="9:10">
      <c r="I85" s="20">
        <v>1912.5</v>
      </c>
      <c r="J85" s="20" t="b">
        <f t="shared" si="0"/>
        <v>1</v>
      </c>
    </row>
    <row r="86" spans="9:10">
      <c r="J86" s="20" t="b">
        <f t="shared" si="0"/>
        <v>1</v>
      </c>
    </row>
    <row r="87" spans="9:10">
      <c r="J87" s="20" t="b">
        <f t="shared" si="0"/>
        <v>1</v>
      </c>
    </row>
    <row r="88" spans="9:10">
      <c r="I88" s="20">
        <v>4559</v>
      </c>
      <c r="J88" s="20" t="b">
        <f t="shared" si="0"/>
        <v>1</v>
      </c>
    </row>
    <row r="89" spans="9:10">
      <c r="J89" s="20" t="b">
        <f t="shared" si="0"/>
        <v>1</v>
      </c>
    </row>
    <row r="90" spans="9:10">
      <c r="J90" s="20" t="b">
        <f t="shared" si="0"/>
        <v>1</v>
      </c>
    </row>
    <row r="91" spans="9:10">
      <c r="I91" s="20">
        <v>24007.500000000004</v>
      </c>
      <c r="J91" s="20" t="b">
        <f t="shared" si="0"/>
        <v>1</v>
      </c>
    </row>
    <row r="92" spans="9:10">
      <c r="I92" s="20">
        <v>2485.06</v>
      </c>
      <c r="J92" s="20" t="b">
        <f t="shared" si="0"/>
        <v>1</v>
      </c>
    </row>
    <row r="93" spans="9:10">
      <c r="I93" s="20">
        <v>298.57</v>
      </c>
      <c r="J93" s="20" t="b">
        <f t="shared" si="0"/>
        <v>1</v>
      </c>
    </row>
    <row r="94" spans="9:10">
      <c r="J94" s="20" t="b">
        <f t="shared" si="0"/>
        <v>1</v>
      </c>
    </row>
    <row r="95" spans="9:10">
      <c r="J95" s="20" t="b">
        <f t="shared" si="0"/>
        <v>1</v>
      </c>
    </row>
    <row r="96" spans="9:10">
      <c r="I96" s="20">
        <v>360</v>
      </c>
      <c r="J96" s="20" t="b">
        <f t="shared" si="0"/>
        <v>1</v>
      </c>
    </row>
    <row r="97" spans="9:10">
      <c r="I97" s="20">
        <v>901.56</v>
      </c>
      <c r="J97" s="20" t="b">
        <f t="shared" si="0"/>
        <v>1</v>
      </c>
    </row>
    <row r="98" spans="9:10">
      <c r="I98" s="20">
        <v>1631.9807265411432</v>
      </c>
      <c r="J98" s="20" t="b">
        <f t="shared" si="0"/>
        <v>1</v>
      </c>
    </row>
    <row r="99" spans="9:10">
      <c r="I99" s="20">
        <v>50</v>
      </c>
      <c r="J99" s="20" t="b">
        <f t="shared" si="0"/>
        <v>1</v>
      </c>
    </row>
    <row r="100" spans="9:10">
      <c r="J100" s="20" t="b">
        <f t="shared" si="0"/>
        <v>1</v>
      </c>
    </row>
    <row r="101" spans="9:10">
      <c r="J101" s="20" t="b">
        <f t="shared" si="0"/>
        <v>1</v>
      </c>
    </row>
    <row r="102" spans="9:10">
      <c r="I102" s="20">
        <v>48</v>
      </c>
      <c r="J102" s="20" t="b">
        <f t="shared" si="0"/>
        <v>1</v>
      </c>
    </row>
    <row r="103" spans="9:10">
      <c r="I103" s="20">
        <v>65</v>
      </c>
      <c r="J103" s="20" t="b">
        <f t="shared" si="0"/>
        <v>1</v>
      </c>
    </row>
    <row r="104" spans="9:10">
      <c r="I104" s="20">
        <v>66</v>
      </c>
      <c r="J104" s="20" t="b">
        <f t="shared" si="0"/>
        <v>1</v>
      </c>
    </row>
  </sheetData>
  <mergeCells count="57">
    <mergeCell ref="R63:S64"/>
    <mergeCell ref="T63:T64"/>
    <mergeCell ref="R57:S57"/>
    <mergeCell ref="T57:T58"/>
    <mergeCell ref="R58:S58"/>
    <mergeCell ref="R59:S60"/>
    <mergeCell ref="T59:T60"/>
    <mergeCell ref="R61:S61"/>
    <mergeCell ref="T61:T62"/>
    <mergeCell ref="R62:S62"/>
    <mergeCell ref="A46:I46"/>
    <mergeCell ref="A51:I51"/>
    <mergeCell ref="C52:E52"/>
    <mergeCell ref="R53:T54"/>
    <mergeCell ref="R55:S56"/>
    <mergeCell ref="T55:T56"/>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R6:S6"/>
    <mergeCell ref="G7:H8"/>
    <mergeCell ref="I7:O8"/>
    <mergeCell ref="R7:S7"/>
    <mergeCell ref="R8:S8"/>
    <mergeCell ref="A1:F1"/>
    <mergeCell ref="G1:O4"/>
    <mergeCell ref="A2:F2"/>
    <mergeCell ref="A3:F3"/>
    <mergeCell ref="R3:S3"/>
    <mergeCell ref="R4:S4"/>
  </mergeCells>
  <printOptions horizontalCentered="1" verticalCentered="1"/>
  <pageMargins left="0.11811023622047245" right="0.11811023622047245" top="0.15748031496062992" bottom="0.15748031496062992" header="0.31496062992125984" footer="0.31496062992125984"/>
  <pageSetup paperSize="9" scale="50" orientation="landscape" horizontalDpi="4294967293" verticalDpi="4294967293" r:id="rId1"/>
  <colBreaks count="1" manualBreakCount="1">
    <brk id="20" max="1048575" man="1"/>
  </colBreaks>
  <drawing r:id="rId2"/>
</worksheet>
</file>

<file path=xl/worksheets/sheet11.xml><?xml version="1.0" encoding="utf-8"?>
<worksheet xmlns="http://schemas.openxmlformats.org/spreadsheetml/2006/main" xmlns:r="http://schemas.openxmlformats.org/officeDocument/2006/relationships">
  <dimension ref="A1:W103"/>
  <sheetViews>
    <sheetView view="pageBreakPreview" topLeftCell="B1" zoomScale="60" zoomScaleNormal="70" workbookViewId="0">
      <selection activeCell="Q28" sqref="Q28"/>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2.42578125" style="20" customWidth="1"/>
    <col min="13" max="13" width="19" style="20" customWidth="1"/>
    <col min="14" max="14" width="8.7109375" style="20"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136</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138</v>
      </c>
      <c r="J7" s="495"/>
      <c r="K7" s="495"/>
      <c r="L7" s="495"/>
      <c r="M7" s="495"/>
      <c r="N7" s="495"/>
      <c r="O7" s="490"/>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91"/>
      <c r="J8" s="491"/>
      <c r="K8" s="491"/>
      <c r="L8" s="491"/>
      <c r="M8" s="491"/>
      <c r="N8" s="491"/>
      <c r="O8" s="492"/>
      <c r="P8" s="6" t="s">
        <v>15</v>
      </c>
      <c r="Q8" s="17"/>
      <c r="R8" s="347" t="s">
        <v>79</v>
      </c>
      <c r="S8" s="347"/>
      <c r="T8" s="9"/>
    </row>
    <row r="9" spans="1:23" ht="12.75" customHeight="1" thickTop="1">
      <c r="A9" s="381" t="s">
        <v>17</v>
      </c>
      <c r="B9" s="377" t="s">
        <v>18</v>
      </c>
      <c r="C9" s="378"/>
      <c r="D9" s="378"/>
      <c r="E9" s="378"/>
      <c r="F9" s="379"/>
      <c r="G9" s="393" t="s">
        <v>19</v>
      </c>
      <c r="H9" s="374" t="s">
        <v>20</v>
      </c>
      <c r="I9" s="377" t="s">
        <v>21</v>
      </c>
      <c r="J9" s="378"/>
      <c r="K9" s="379"/>
      <c r="L9" s="377" t="s">
        <v>80</v>
      </c>
      <c r="M9" s="378"/>
      <c r="N9" s="379"/>
      <c r="O9" s="413" t="s">
        <v>22</v>
      </c>
      <c r="P9" s="414"/>
      <c r="Q9" s="417" t="s">
        <v>23</v>
      </c>
      <c r="R9" s="414"/>
      <c r="S9" s="417" t="s">
        <v>24</v>
      </c>
      <c r="T9" s="419"/>
    </row>
    <row r="10" spans="1:23" ht="12.75" customHeight="1" thickBot="1">
      <c r="A10" s="382"/>
      <c r="B10" s="407"/>
      <c r="C10" s="408"/>
      <c r="D10" s="408"/>
      <c r="E10" s="408"/>
      <c r="F10" s="409"/>
      <c r="G10" s="394"/>
      <c r="H10" s="375"/>
      <c r="I10" s="372"/>
      <c r="J10" s="373"/>
      <c r="K10" s="380"/>
      <c r="L10" s="372"/>
      <c r="M10" s="373"/>
      <c r="N10" s="380"/>
      <c r="O10" s="415"/>
      <c r="P10" s="416"/>
      <c r="Q10" s="418"/>
      <c r="R10" s="416"/>
      <c r="S10" s="418"/>
      <c r="T10" s="420"/>
    </row>
    <row r="11" spans="1:23" ht="21" customHeight="1">
      <c r="A11" s="382"/>
      <c r="B11" s="407"/>
      <c r="C11" s="408"/>
      <c r="D11" s="408"/>
      <c r="E11" s="408"/>
      <c r="F11" s="409"/>
      <c r="G11" s="394"/>
      <c r="H11" s="375"/>
      <c r="I11" s="390" t="s">
        <v>25</v>
      </c>
      <c r="J11" s="390" t="s">
        <v>26</v>
      </c>
      <c r="K11" s="390" t="s">
        <v>27</v>
      </c>
      <c r="L11" s="390" t="s">
        <v>25</v>
      </c>
      <c r="M11" s="390" t="s">
        <v>26</v>
      </c>
      <c r="N11" s="390" t="s">
        <v>27</v>
      </c>
      <c r="O11" s="391" t="s">
        <v>25</v>
      </c>
      <c r="P11" s="370" t="s">
        <v>27</v>
      </c>
      <c r="Q11" s="423" t="s">
        <v>25</v>
      </c>
      <c r="R11" s="370" t="s">
        <v>27</v>
      </c>
      <c r="S11" s="423" t="s">
        <v>25</v>
      </c>
      <c r="T11" s="421" t="s">
        <v>27</v>
      </c>
    </row>
    <row r="12" spans="1:23" ht="24" customHeight="1" thickBot="1">
      <c r="A12" s="383"/>
      <c r="B12" s="410"/>
      <c r="C12" s="411"/>
      <c r="D12" s="411"/>
      <c r="E12" s="411"/>
      <c r="F12" s="412"/>
      <c r="G12" s="395"/>
      <c r="H12" s="376"/>
      <c r="I12" s="376"/>
      <c r="J12" s="376"/>
      <c r="K12" s="376"/>
      <c r="L12" s="376"/>
      <c r="M12" s="376"/>
      <c r="N12" s="376"/>
      <c r="O12" s="392"/>
      <c r="P12" s="371"/>
      <c r="Q12" s="424"/>
      <c r="R12" s="371"/>
      <c r="S12" s="424"/>
      <c r="T12" s="422"/>
    </row>
    <row r="13" spans="1:23" ht="8.25" customHeight="1" thickTop="1" thickBot="1">
      <c r="A13" s="21"/>
      <c r="B13" s="372"/>
      <c r="C13" s="373"/>
      <c r="D13" s="373"/>
      <c r="E13" s="373"/>
      <c r="F13" s="287"/>
      <c r="G13" s="22"/>
      <c r="H13" s="23"/>
      <c r="I13" s="23"/>
      <c r="J13" s="23"/>
      <c r="K13" s="23"/>
      <c r="L13" s="23"/>
      <c r="M13" s="23"/>
      <c r="N13" s="23"/>
      <c r="O13" s="25"/>
      <c r="P13" s="25"/>
      <c r="Q13" s="26"/>
      <c r="R13" s="27"/>
      <c r="S13" s="27"/>
      <c r="T13" s="28"/>
    </row>
    <row r="14" spans="1:23" ht="15" customHeight="1">
      <c r="A14" s="29"/>
      <c r="B14" s="30"/>
      <c r="C14" s="31" t="s">
        <v>29</v>
      </c>
      <c r="D14" s="32"/>
      <c r="E14" s="31"/>
      <c r="F14" s="33"/>
      <c r="G14" s="34"/>
      <c r="H14" s="35"/>
      <c r="I14" s="35"/>
      <c r="J14" s="36"/>
      <c r="K14" s="35"/>
      <c r="L14" s="35"/>
      <c r="M14" s="36"/>
      <c r="N14" s="35"/>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60">
        <v>1</v>
      </c>
      <c r="M15" s="59">
        <f>H15*L15</f>
        <v>56665000</v>
      </c>
      <c r="N15" s="60">
        <f>M15/M$52*100</f>
        <v>0.46830025236189488</v>
      </c>
      <c r="O15" s="61">
        <f>'M.(8)'!S15</f>
        <v>0.60001764757786991</v>
      </c>
      <c r="P15" s="62">
        <f>O15/I15*K15</f>
        <v>0.28098841578230699</v>
      </c>
      <c r="Q15" s="61">
        <v>0</v>
      </c>
      <c r="R15" s="64">
        <f>Q15/L15*N15</f>
        <v>0</v>
      </c>
      <c r="S15" s="64">
        <f>O15+Q15</f>
        <v>0.60001764757786991</v>
      </c>
      <c r="T15" s="65">
        <f>IF(S15&lt;L15,S15/L15*N15,"CEK LAGI!")</f>
        <v>0.28098841578230699</v>
      </c>
      <c r="U15" s="45">
        <f>'[90]Mobilisasi (2)'!$I$49/J15</f>
        <v>0.60001764757786991</v>
      </c>
      <c r="V15" s="45"/>
      <c r="W15" s="45"/>
    </row>
    <row r="16" spans="1:23" ht="15" customHeight="1" thickBot="1">
      <c r="A16" s="139" t="s">
        <v>62</v>
      </c>
      <c r="B16" s="140"/>
      <c r="C16" s="141" t="s">
        <v>61</v>
      </c>
      <c r="D16" s="142"/>
      <c r="E16" s="141"/>
      <c r="F16" s="143"/>
      <c r="G16" s="144" t="s">
        <v>32</v>
      </c>
      <c r="H16" s="145">
        <v>3600000</v>
      </c>
      <c r="I16" s="146">
        <v>1</v>
      </c>
      <c r="J16" s="147">
        <f>H16*I16</f>
        <v>3600000</v>
      </c>
      <c r="K16" s="146">
        <f>J16/J$52*100</f>
        <v>2.9751714612244271E-2</v>
      </c>
      <c r="L16" s="221">
        <v>1</v>
      </c>
      <c r="M16" s="220">
        <f>H16*L16</f>
        <v>3600000</v>
      </c>
      <c r="N16" s="221">
        <f>M16/M$52*100</f>
        <v>2.9751714612244271E-2</v>
      </c>
      <c r="O16" s="157">
        <f>'M.(8)'!S16</f>
        <v>0.16666666666666666</v>
      </c>
      <c r="P16" s="63">
        <f>O16/I16*K16</f>
        <v>4.9586191020407119E-3</v>
      </c>
      <c r="Q16" s="311">
        <v>0</v>
      </c>
      <c r="R16" s="312">
        <f>Q16/L16*N16</f>
        <v>0</v>
      </c>
      <c r="S16" s="312">
        <f>O16+Q16</f>
        <v>0.16666666666666666</v>
      </c>
      <c r="T16" s="65">
        <f>IF(S16&lt;L16,S16/L16*N16,"CEK LAGI!")</f>
        <v>4.9586191020407119E-3</v>
      </c>
      <c r="U16" s="45"/>
      <c r="V16" s="45">
        <v>1</v>
      </c>
      <c r="W16" s="45"/>
    </row>
    <row r="17" spans="1:23" s="52" customFormat="1" ht="15" customHeight="1" thickBot="1">
      <c r="A17" s="398" t="s">
        <v>33</v>
      </c>
      <c r="B17" s="451"/>
      <c r="C17" s="451"/>
      <c r="D17" s="451"/>
      <c r="E17" s="451"/>
      <c r="F17" s="451"/>
      <c r="G17" s="451"/>
      <c r="H17" s="451"/>
      <c r="I17" s="452"/>
      <c r="J17" s="46">
        <f>SUM(J15:J16)</f>
        <v>60265000</v>
      </c>
      <c r="K17" s="47">
        <f>SUM(K15:K16)</f>
        <v>0.49805196697413917</v>
      </c>
      <c r="L17" s="315"/>
      <c r="M17" s="290">
        <f>SUM(M15:M16)</f>
        <v>60265000</v>
      </c>
      <c r="N17" s="315">
        <f>SUM(N15:N16)</f>
        <v>0.49805196697413917</v>
      </c>
      <c r="O17" s="296"/>
      <c r="P17" s="315">
        <f>SUM(P15:P16)</f>
        <v>0.2859470348843477</v>
      </c>
      <c r="Q17" s="296"/>
      <c r="R17" s="323">
        <f>SUM(R15:R16)</f>
        <v>0</v>
      </c>
      <c r="S17" s="293"/>
      <c r="T17" s="316">
        <f>SUM(T15:T16)</f>
        <v>0.2859470348843477</v>
      </c>
      <c r="U17" s="45"/>
      <c r="V17" s="45">
        <v>1</v>
      </c>
      <c r="W17" s="45"/>
    </row>
    <row r="18" spans="1:23" ht="15" customHeight="1">
      <c r="A18" s="105"/>
      <c r="B18" s="30"/>
      <c r="C18" s="31" t="s">
        <v>34</v>
      </c>
      <c r="D18" s="32"/>
      <c r="E18" s="31"/>
      <c r="F18" s="33"/>
      <c r="G18" s="34"/>
      <c r="H18" s="35"/>
      <c r="I18" s="35"/>
      <c r="J18" s="36"/>
      <c r="K18" s="35"/>
      <c r="L18" s="263"/>
      <c r="M18" s="283"/>
      <c r="N18" s="263"/>
      <c r="O18" s="66"/>
      <c r="P18" s="245"/>
      <c r="Q18" s="313"/>
      <c r="R18" s="263"/>
      <c r="S18" s="263"/>
      <c r="T18" s="314"/>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58">
        <v>2178.9</v>
      </c>
      <c r="M19" s="59">
        <f>H19*L19</f>
        <v>134268110.433</v>
      </c>
      <c r="N19" s="60">
        <f>M19/M$52*100</f>
        <v>1.1096406953133096</v>
      </c>
      <c r="O19" s="61">
        <f>'M.(8)'!S19</f>
        <v>933.74141974999998</v>
      </c>
      <c r="P19" s="62">
        <f>O19/I19*K19</f>
        <v>0.47552318979954411</v>
      </c>
      <c r="Q19" s="62">
        <v>0</v>
      </c>
      <c r="R19" s="60">
        <f>Q19/L19*N19</f>
        <v>0</v>
      </c>
      <c r="S19" s="60">
        <f>O19+Q19</f>
        <v>933.74141974999998</v>
      </c>
      <c r="T19" s="65">
        <f>IF(S19&lt;L19,S19/L19*N19,"CEK LAGI!")</f>
        <v>0.47552318979954417</v>
      </c>
      <c r="U19" s="45">
        <v>2140.25</v>
      </c>
      <c r="V19" s="45">
        <v>2178.9</v>
      </c>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58">
        <v>489.78</v>
      </c>
      <c r="M20" s="59">
        <f>H20*L20</f>
        <v>263870086.80059999</v>
      </c>
      <c r="N20" s="60">
        <f>M20/M$52*100</f>
        <v>2.1807187547776596</v>
      </c>
      <c r="O20" s="61">
        <f>'M.(8)'!S20</f>
        <v>193.17555000000002</v>
      </c>
      <c r="P20" s="62">
        <f>O20/I20*K20</f>
        <v>0.86010360743494974</v>
      </c>
      <c r="Q20" s="62">
        <f>'[105]Rekap Mortar'!$H$38*0.26</f>
        <v>9.3679559999999995</v>
      </c>
      <c r="R20" s="60">
        <f>Q20/L20*N20</f>
        <v>4.1710313494082871E-2</v>
      </c>
      <c r="S20" s="60">
        <f>O20+Q20</f>
        <v>202.54350600000001</v>
      </c>
      <c r="T20" s="65">
        <f>IF(S20&lt;L20,S20/L20*N20,"CEK LAGI!")</f>
        <v>0.90181392092903234</v>
      </c>
      <c r="U20" s="45">
        <v>250.8</v>
      </c>
      <c r="V20" s="45">
        <v>489.78</v>
      </c>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19">
        <v>20</v>
      </c>
      <c r="M21" s="220">
        <f>H21*L21</f>
        <v>26784605.399999999</v>
      </c>
      <c r="N21" s="221">
        <f>M21/M$52*100</f>
        <v>0.22135775996177134</v>
      </c>
      <c r="O21" s="157">
        <f>'M.(8)'!S21</f>
        <v>13</v>
      </c>
      <c r="P21" s="77">
        <f>O21/I21*K21</f>
        <v>0.14388254397515138</v>
      </c>
      <c r="Q21" s="77">
        <v>4</v>
      </c>
      <c r="R21" s="221">
        <f>Q21/L21*N21</f>
        <v>4.4271551992354274E-2</v>
      </c>
      <c r="S21" s="221">
        <f>O21+Q21</f>
        <v>17</v>
      </c>
      <c r="T21" s="65">
        <f>IF(S21&lt;L21,S21/L21*N21,"CEK LAGI!")</f>
        <v>0.18815409596750562</v>
      </c>
      <c r="U21" s="45"/>
      <c r="V21" s="45">
        <v>20</v>
      </c>
      <c r="W21" s="45"/>
    </row>
    <row r="22" spans="1:23" s="52" customFormat="1" ht="15" customHeight="1" thickBot="1">
      <c r="A22" s="396" t="s">
        <v>35</v>
      </c>
      <c r="B22" s="397"/>
      <c r="C22" s="397"/>
      <c r="D22" s="397"/>
      <c r="E22" s="397"/>
      <c r="F22" s="397"/>
      <c r="G22" s="397"/>
      <c r="H22" s="397"/>
      <c r="I22" s="397"/>
      <c r="J22" s="160">
        <f>SUM(J19:J21)</f>
        <v>373713468.45999998</v>
      </c>
      <c r="K22" s="74">
        <f>SUM(K19:K21)</f>
        <v>3.0885045723260758</v>
      </c>
      <c r="L22" s="297"/>
      <c r="M22" s="290">
        <f>SUM(M19:M21)</f>
        <v>424922802.6336</v>
      </c>
      <c r="N22" s="297">
        <f>SUM(N19:N21)</f>
        <v>3.511717210052741</v>
      </c>
      <c r="O22" s="296"/>
      <c r="P22" s="297">
        <f>SUM(P19:P21)</f>
        <v>1.4795093412096454</v>
      </c>
      <c r="Q22" s="292"/>
      <c r="R22" s="293">
        <f>SUM(R19:R21)</f>
        <v>8.5981865486437145E-2</v>
      </c>
      <c r="S22" s="293"/>
      <c r="T22" s="298">
        <f>SUM(T19:T21)</f>
        <v>1.5654912066960822</v>
      </c>
      <c r="U22" s="45"/>
      <c r="V22" s="45"/>
      <c r="W22" s="45"/>
    </row>
    <row r="23" spans="1:23" ht="15" customHeight="1">
      <c r="A23" s="105"/>
      <c r="B23" s="30"/>
      <c r="C23" s="31" t="s">
        <v>36</v>
      </c>
      <c r="D23" s="32"/>
      <c r="E23" s="31"/>
      <c r="F23" s="33"/>
      <c r="G23" s="34"/>
      <c r="H23" s="35"/>
      <c r="I23" s="35"/>
      <c r="J23" s="36"/>
      <c r="K23" s="35"/>
      <c r="L23" s="263"/>
      <c r="M23" s="283"/>
      <c r="N23" s="263"/>
      <c r="O23" s="66"/>
      <c r="P23" s="77"/>
      <c r="Q23" s="266"/>
      <c r="R23" s="267"/>
      <c r="S23" s="267"/>
      <c r="T23" s="268"/>
      <c r="U23" s="45"/>
      <c r="V23" s="45">
        <v>8813.67</v>
      </c>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58">
        <v>11550.74</v>
      </c>
      <c r="M24" s="59">
        <f>H24*L24</f>
        <v>599525104.17139995</v>
      </c>
      <c r="N24" s="60">
        <f>M24/M$52*100</f>
        <v>4.9546943894954198</v>
      </c>
      <c r="O24" s="61">
        <f>'M.(8)'!S24</f>
        <v>5490.1898405220081</v>
      </c>
      <c r="P24" s="62">
        <f>O24/I24*K24</f>
        <v>2.3550190550647967</v>
      </c>
      <c r="Q24" s="62">
        <f>'[102]vol galian'!$J$105*0.21</f>
        <v>2382.1071622099621</v>
      </c>
      <c r="R24" s="60">
        <f>Q24/L24*N24</f>
        <v>1.0218057883545604</v>
      </c>
      <c r="S24" s="60">
        <f>O24+Q24</f>
        <v>7872.2970027319698</v>
      </c>
      <c r="T24" s="65">
        <f>IF(S24&lt;L24,S24/L24*N24,"CEK LAGI!")</f>
        <v>3.3768248434193566</v>
      </c>
      <c r="U24" s="45"/>
      <c r="V24" s="45">
        <v>1</v>
      </c>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58">
        <v>1</v>
      </c>
      <c r="M25" s="59">
        <f>H25*L25</f>
        <v>337180.75</v>
      </c>
      <c r="N25" s="60">
        <f>M25/M$52*100</f>
        <v>2.7865848463173564E-3</v>
      </c>
      <c r="O25" s="61">
        <f>'M.(8)'!S25</f>
        <v>0</v>
      </c>
      <c r="P25" s="62">
        <f>O25/I25*K25</f>
        <v>0</v>
      </c>
      <c r="Q25" s="62">
        <v>0</v>
      </c>
      <c r="R25" s="60">
        <f>Q25/L25*N25</f>
        <v>0</v>
      </c>
      <c r="S25" s="60">
        <f>O25+Q25</f>
        <v>0</v>
      </c>
      <c r="T25" s="65">
        <f>IF(S25&lt;L25,S25/L25*N25,"CEK LAGI!")</f>
        <v>0</v>
      </c>
      <c r="U25" s="45"/>
      <c r="V25" s="45">
        <v>4106.25</v>
      </c>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58">
        <v>4470</v>
      </c>
      <c r="M26" s="59">
        <f>H26*L26</f>
        <v>206960955.29999998</v>
      </c>
      <c r="N26" s="60">
        <f>M26/M$52*100</f>
        <v>1.71040091054529</v>
      </c>
      <c r="O26" s="61">
        <f>'M.(8)'!S26</f>
        <v>108.99999999999997</v>
      </c>
      <c r="P26" s="62">
        <f>O26/I26*K26</f>
        <v>4.1707762695623395E-2</v>
      </c>
      <c r="Q26" s="62">
        <v>0</v>
      </c>
      <c r="R26" s="60">
        <f>Q26/L26*N26</f>
        <v>0</v>
      </c>
      <c r="S26" s="60">
        <f>O26+Q26</f>
        <v>108.99999999999997</v>
      </c>
      <c r="T26" s="65">
        <f>IF(S26&lt;L26,S26/L26*N26,"CEK LAGI!")</f>
        <v>4.1707762695623388E-2</v>
      </c>
      <c r="U26" s="45"/>
      <c r="V26" s="45">
        <v>7056</v>
      </c>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58">
        <v>7056</v>
      </c>
      <c r="M27" s="59">
        <f>H27*L27</f>
        <v>1401656971.6800001</v>
      </c>
      <c r="N27" s="60">
        <f>M27/M$52*100</f>
        <v>11.583805057134978</v>
      </c>
      <c r="O27" s="61">
        <f>'M.(8)'!S27</f>
        <v>1925.8871249999997</v>
      </c>
      <c r="P27" s="62">
        <f>O27/I27*K27</f>
        <v>3.1617206658228652</v>
      </c>
      <c r="Q27" s="62">
        <f>'[106]Timbunan Pilihan'!$L$287*0.25</f>
        <v>737.94687499999998</v>
      </c>
      <c r="R27" s="60">
        <f>Q27/L27*N27</f>
        <v>1.21148423221683</v>
      </c>
      <c r="S27" s="60">
        <f>O27+Q27</f>
        <v>2663.8339999999998</v>
      </c>
      <c r="T27" s="65">
        <f>IF(S27&lt;L27,S27/L27*N27,"CEK LAGI!")</f>
        <v>4.3732048980396963</v>
      </c>
      <c r="U27" s="45"/>
      <c r="V27" s="45">
        <v>25220</v>
      </c>
      <c r="W27" s="45"/>
    </row>
    <row r="28" spans="1:23" ht="15" customHeight="1" thickBot="1">
      <c r="A28" s="224" t="s">
        <v>101</v>
      </c>
      <c r="B28" s="67"/>
      <c r="C28" s="68" t="s">
        <v>98</v>
      </c>
      <c r="D28" s="68"/>
      <c r="E28" s="68"/>
      <c r="F28" s="69"/>
      <c r="G28" s="70" t="s">
        <v>158</v>
      </c>
      <c r="H28" s="71">
        <v>1458.8</v>
      </c>
      <c r="I28" s="71">
        <v>18000</v>
      </c>
      <c r="J28" s="43">
        <f>H28*I28</f>
        <v>26258400</v>
      </c>
      <c r="K28" s="42">
        <f>J28/J$52*100</f>
        <v>0.21700900638170975</v>
      </c>
      <c r="L28" s="71">
        <v>25220</v>
      </c>
      <c r="M28" s="155">
        <f>H28*L28</f>
        <v>36790936</v>
      </c>
      <c r="N28" s="156">
        <f>M28/M$52*100</f>
        <v>0.30405373005259551</v>
      </c>
      <c r="O28" s="157">
        <f>'M.(8)'!S28</f>
        <v>5504.2</v>
      </c>
      <c r="P28" s="77">
        <f>O28/I28*K28</f>
        <v>6.635894294034482E-2</v>
      </c>
      <c r="Q28" s="63">
        <f>'[107]Rekap P.Bdn jalan'!$F$41*0.27</f>
        <v>1649.7</v>
      </c>
      <c r="R28" s="156">
        <f>Q28/L28*N28</f>
        <v>1.9888875434883699E-2</v>
      </c>
      <c r="S28" s="156">
        <f>O28+Q28</f>
        <v>7153.9</v>
      </c>
      <c r="T28" s="65">
        <f>IF(S28&lt;L28,S28/L28*N28,"CEK LAGI!")</f>
        <v>8.6247818375228505E-2</v>
      </c>
      <c r="U28" s="45"/>
      <c r="V28" s="45"/>
      <c r="W28" s="45"/>
    </row>
    <row r="29" spans="1:23" s="52" customFormat="1" ht="15" customHeight="1" thickBot="1">
      <c r="A29" s="396" t="s">
        <v>38</v>
      </c>
      <c r="B29" s="397"/>
      <c r="C29" s="397"/>
      <c r="D29" s="397"/>
      <c r="E29" s="397"/>
      <c r="F29" s="397"/>
      <c r="G29" s="397"/>
      <c r="H29" s="397"/>
      <c r="I29" s="397"/>
      <c r="J29" s="46">
        <f>SUM(J24:J28)</f>
        <v>2378943829.711</v>
      </c>
      <c r="K29" s="49">
        <f>SUM(K24:K28)</f>
        <v>19.66046052781142</v>
      </c>
      <c r="L29" s="297"/>
      <c r="M29" s="290">
        <f>SUM(M24:M28)</f>
        <v>2245271147.9014001</v>
      </c>
      <c r="N29" s="297">
        <f>SUM(N24:N28)</f>
        <v>18.555740672074599</v>
      </c>
      <c r="O29" s="296"/>
      <c r="P29" s="297">
        <f>SUM(P24:P28)</f>
        <v>5.6248064265236293</v>
      </c>
      <c r="Q29" s="292"/>
      <c r="R29" s="293">
        <f>SUM(R24:R28)</f>
        <v>2.2531788960062737</v>
      </c>
      <c r="S29" s="293"/>
      <c r="T29" s="298">
        <f>SUM(T24:T28)</f>
        <v>7.8779853225299048</v>
      </c>
      <c r="U29" s="45"/>
      <c r="V29" s="45">
        <v>1845</v>
      </c>
      <c r="W29" s="45"/>
    </row>
    <row r="30" spans="1:23" s="81" customFormat="1" ht="15" customHeight="1">
      <c r="A30" s="82"/>
      <c r="B30" s="83"/>
      <c r="C30" s="84" t="s">
        <v>89</v>
      </c>
      <c r="D30" s="85"/>
      <c r="E30" s="86"/>
      <c r="F30" s="84"/>
      <c r="G30" s="87"/>
      <c r="H30" s="88"/>
      <c r="I30" s="89"/>
      <c r="J30" s="90"/>
      <c r="K30" s="88"/>
      <c r="L30" s="276"/>
      <c r="M30" s="277"/>
      <c r="N30" s="275"/>
      <c r="O30" s="66"/>
      <c r="P30" s="276"/>
      <c r="Q30" s="278"/>
      <c r="R30" s="275"/>
      <c r="S30" s="275"/>
      <c r="T30" s="279"/>
      <c r="U30" s="80"/>
      <c r="V30" s="80"/>
      <c r="W30" s="80"/>
    </row>
    <row r="31" spans="1:23" s="81" customFormat="1" ht="15" customHeight="1" thickBot="1">
      <c r="A31" s="94" t="s">
        <v>102</v>
      </c>
      <c r="B31" s="95"/>
      <c r="C31" s="241" t="s">
        <v>41</v>
      </c>
      <c r="D31" s="96"/>
      <c r="E31" s="97"/>
      <c r="F31" s="98"/>
      <c r="G31" s="57" t="s">
        <v>156</v>
      </c>
      <c r="H31" s="99">
        <v>459583.86</v>
      </c>
      <c r="I31" s="100">
        <v>405</v>
      </c>
      <c r="J31" s="101">
        <f>H31*I31</f>
        <v>186131463.29999998</v>
      </c>
      <c r="K31" s="99">
        <f>J31/J$52*100</f>
        <v>1.5382583823502829</v>
      </c>
      <c r="L31" s="100">
        <v>1912.5</v>
      </c>
      <c r="M31" s="101">
        <f>H31*L31</f>
        <v>878954132.25</v>
      </c>
      <c r="N31" s="99">
        <f>M31/M$52*100</f>
        <v>7.2639979166541133</v>
      </c>
      <c r="O31" s="157">
        <f>'M.(8)'!S31</f>
        <v>0</v>
      </c>
      <c r="P31" s="100">
        <f>O31/I31*K31</f>
        <v>0</v>
      </c>
      <c r="Q31" s="103">
        <v>0</v>
      </c>
      <c r="R31" s="99">
        <f>Q31/I31*K31</f>
        <v>0</v>
      </c>
      <c r="S31" s="99">
        <f>O31+Q31</f>
        <v>0</v>
      </c>
      <c r="T31" s="65">
        <f>IF(S31&lt;L31,S31/L31*N31,"CEK LAGI!")</f>
        <v>0</v>
      </c>
      <c r="U31" s="80"/>
      <c r="V31" s="80">
        <v>4559</v>
      </c>
      <c r="W31" s="80"/>
    </row>
    <row r="32" spans="1:23" s="52" customFormat="1" ht="15" customHeight="1" thickBot="1">
      <c r="A32" s="396" t="s">
        <v>90</v>
      </c>
      <c r="B32" s="397"/>
      <c r="C32" s="397"/>
      <c r="D32" s="397"/>
      <c r="E32" s="397"/>
      <c r="F32" s="397"/>
      <c r="G32" s="397"/>
      <c r="H32" s="397"/>
      <c r="I32" s="397"/>
      <c r="J32" s="160">
        <f>SUM(J31:J31)</f>
        <v>186131463.29999998</v>
      </c>
      <c r="K32" s="160">
        <f>SUM(K31:K31)</f>
        <v>1.5382583823502829</v>
      </c>
      <c r="L32" s="290"/>
      <c r="M32" s="290">
        <f>SUM(M31:M31)</f>
        <v>878954132.25</v>
      </c>
      <c r="N32" s="290">
        <f>SUM(N31:N31)</f>
        <v>7.2639979166541133</v>
      </c>
      <c r="O32" s="296"/>
      <c r="P32" s="290">
        <f>SUM(P31:P31)</f>
        <v>0</v>
      </c>
      <c r="Q32" s="292"/>
      <c r="R32" s="324">
        <f>SUM(R31:R31)</f>
        <v>0</v>
      </c>
      <c r="S32" s="293"/>
      <c r="T32" s="294">
        <f>SUM(T31:T31)</f>
        <v>0</v>
      </c>
      <c r="U32" s="45"/>
      <c r="V32" s="45"/>
      <c r="W32" s="45"/>
    </row>
    <row r="33" spans="1:23" s="81" customFormat="1" ht="15" customHeight="1">
      <c r="A33" s="82"/>
      <c r="B33" s="83"/>
      <c r="C33" s="84" t="s">
        <v>39</v>
      </c>
      <c r="D33" s="85"/>
      <c r="E33" s="86"/>
      <c r="F33" s="84"/>
      <c r="G33" s="87"/>
      <c r="H33" s="88"/>
      <c r="I33" s="89"/>
      <c r="J33" s="90"/>
      <c r="K33" s="88"/>
      <c r="L33" s="276"/>
      <c r="M33" s="277"/>
      <c r="N33" s="275"/>
      <c r="O33" s="66"/>
      <c r="P33" s="276"/>
      <c r="Q33" s="278"/>
      <c r="R33" s="275"/>
      <c r="S33" s="275"/>
      <c r="T33" s="279"/>
      <c r="U33" s="80"/>
      <c r="V33" s="80">
        <v>24007.500000000004</v>
      </c>
      <c r="W33" s="80"/>
    </row>
    <row r="34" spans="1:23" s="81" customFormat="1" ht="15" customHeight="1" thickBot="1">
      <c r="A34" s="94" t="s">
        <v>84</v>
      </c>
      <c r="B34" s="95"/>
      <c r="C34" s="241" t="s">
        <v>40</v>
      </c>
      <c r="D34" s="96"/>
      <c r="E34" s="97"/>
      <c r="F34" s="98"/>
      <c r="G34" s="57" t="s">
        <v>156</v>
      </c>
      <c r="H34" s="99">
        <v>567411.31000000006</v>
      </c>
      <c r="I34" s="100">
        <v>3680</v>
      </c>
      <c r="J34" s="101">
        <f>H34*I34</f>
        <v>2088073620.8000002</v>
      </c>
      <c r="K34" s="99">
        <f>J34/J$52*100</f>
        <v>17.256602904276992</v>
      </c>
      <c r="L34" s="100">
        <v>4559</v>
      </c>
      <c r="M34" s="101">
        <f>H34*L34</f>
        <v>2586828162.2900004</v>
      </c>
      <c r="N34" s="99">
        <f>M34/M$52*100</f>
        <v>21.378492565380114</v>
      </c>
      <c r="O34" s="157">
        <f>'M.(8)'!S34</f>
        <v>534.79432500000007</v>
      </c>
      <c r="P34" s="100">
        <f>O34/I34*K34</f>
        <v>2.5078079624961562</v>
      </c>
      <c r="Q34" s="103">
        <f>'[108]Aggregat Kls A'!$L$284*0.321</f>
        <v>642.9549750000001</v>
      </c>
      <c r="R34" s="99">
        <f>Q34/L34*N34</f>
        <v>3.0150050785066154</v>
      </c>
      <c r="S34" s="99">
        <f>O34+Q34</f>
        <v>1177.7493000000002</v>
      </c>
      <c r="T34" s="65">
        <f>IF(S34&lt;L34,S34/L34*N34,"CEK LAGI!")</f>
        <v>5.5228130410027712</v>
      </c>
      <c r="U34" s="80"/>
      <c r="V34" s="80">
        <v>2485.06</v>
      </c>
      <c r="W34" s="80"/>
    </row>
    <row r="35" spans="1:23" s="52" customFormat="1" ht="15" customHeight="1" thickBot="1">
      <c r="A35" s="396" t="s">
        <v>42</v>
      </c>
      <c r="B35" s="397"/>
      <c r="C35" s="397"/>
      <c r="D35" s="397"/>
      <c r="E35" s="397"/>
      <c r="F35" s="397"/>
      <c r="G35" s="397"/>
      <c r="H35" s="397"/>
      <c r="I35" s="397"/>
      <c r="J35" s="160">
        <f>SUM(J34:J34)</f>
        <v>2088073620.8000002</v>
      </c>
      <c r="K35" s="160">
        <f>SUM(K34:K34)</f>
        <v>17.256602904276992</v>
      </c>
      <c r="L35" s="290"/>
      <c r="M35" s="290">
        <f>SUM(M34:M34)</f>
        <v>2586828162.2900004</v>
      </c>
      <c r="N35" s="290">
        <f>SUM(N34:N34)</f>
        <v>21.378492565380114</v>
      </c>
      <c r="O35" s="296"/>
      <c r="P35" s="290">
        <f>SUM(P34:P34)</f>
        <v>2.5078079624961562</v>
      </c>
      <c r="Q35" s="292"/>
      <c r="R35" s="324">
        <f>SUM(R34:R34)</f>
        <v>3.0150050785066154</v>
      </c>
      <c r="S35" s="293"/>
      <c r="T35" s="294">
        <f>SUM(T34:T34)</f>
        <v>5.5228130410027712</v>
      </c>
      <c r="U35" s="45"/>
      <c r="V35" s="45">
        <v>298.57</v>
      </c>
      <c r="W35" s="45"/>
    </row>
    <row r="36" spans="1:23" ht="15" customHeight="1">
      <c r="A36" s="105"/>
      <c r="B36" s="30"/>
      <c r="C36" s="33" t="s">
        <v>43</v>
      </c>
      <c r="D36" s="32"/>
      <c r="E36" s="31"/>
      <c r="F36" s="33"/>
      <c r="G36" s="34"/>
      <c r="H36" s="35"/>
      <c r="I36" s="39"/>
      <c r="J36" s="106"/>
      <c r="K36" s="35"/>
      <c r="L36" s="245"/>
      <c r="M36" s="264"/>
      <c r="N36" s="263"/>
      <c r="O36" s="66"/>
      <c r="P36" s="245"/>
      <c r="Q36" s="266"/>
      <c r="R36" s="267"/>
      <c r="S36" s="267"/>
      <c r="T36" s="268"/>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09">
        <v>24007.500000000004</v>
      </c>
      <c r="M37" s="59">
        <f>H37*L37</f>
        <v>390053933.77500004</v>
      </c>
      <c r="N37" s="60">
        <f>M37/M$52*100</f>
        <v>3.2235481447380634</v>
      </c>
      <c r="O37" s="61">
        <f>'M.(8)'!S37</f>
        <v>0</v>
      </c>
      <c r="P37" s="63">
        <f>O37/I37*K37</f>
        <v>0</v>
      </c>
      <c r="Q37" s="61">
        <v>0</v>
      </c>
      <c r="R37" s="64">
        <f>Q37/I37*K37</f>
        <v>0</v>
      </c>
      <c r="S37" s="64">
        <f>O37+Q37</f>
        <v>0</v>
      </c>
      <c r="T37" s="65">
        <f>IF(S37&lt;L37,S37/L37*N37,"CEK LAGI!")</f>
        <v>0</v>
      </c>
      <c r="U37" s="45"/>
      <c r="V37" s="45">
        <v>450</v>
      </c>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09">
        <v>2485.06</v>
      </c>
      <c r="M38" s="59">
        <f>H38*L38</f>
        <v>3771880130.9535999</v>
      </c>
      <c r="N38" s="60">
        <f>M38/M$52*100</f>
        <v>31.172194779923906</v>
      </c>
      <c r="O38" s="61">
        <f>'M.(8)'!S38</f>
        <v>0</v>
      </c>
      <c r="P38" s="62">
        <f>O38/I38*K38</f>
        <v>0</v>
      </c>
      <c r="Q38" s="61">
        <v>0</v>
      </c>
      <c r="R38" s="64">
        <f>Q38/I38*K38</f>
        <v>0</v>
      </c>
      <c r="S38" s="64">
        <f>O38+Q38</f>
        <v>0</v>
      </c>
      <c r="T38" s="65">
        <f>IF(S38&lt;L38,S38/L38*N38,"CEK LAGI!")</f>
        <v>0</v>
      </c>
      <c r="U38" s="45"/>
      <c r="V38" s="45">
        <v>1</v>
      </c>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69">
        <v>298.57</v>
      </c>
      <c r="M39" s="155">
        <f>H39*L39</f>
        <v>19407050</v>
      </c>
      <c r="N39" s="156">
        <f>M39/M$52*100</f>
        <v>0.16038694807376533</v>
      </c>
      <c r="O39" s="157">
        <f>'M.(8)'!S39</f>
        <v>0</v>
      </c>
      <c r="P39" s="63">
        <f>O39/I39*K39</f>
        <v>0</v>
      </c>
      <c r="Q39" s="157">
        <v>0</v>
      </c>
      <c r="R39" s="158">
        <f>Q39/I39*K39</f>
        <v>0</v>
      </c>
      <c r="S39" s="158">
        <f>O39+Q39</f>
        <v>0</v>
      </c>
      <c r="T39" s="65">
        <f>IF(S39&lt;L39,S39/L39*N39,"CEK LAGI!")</f>
        <v>0</v>
      </c>
      <c r="U39" s="45"/>
      <c r="V39" s="45">
        <v>1675.2657045070905</v>
      </c>
      <c r="W39" s="45"/>
    </row>
    <row r="40" spans="1:23" s="52" customFormat="1" ht="15" customHeight="1" thickBot="1">
      <c r="A40" s="396" t="s">
        <v>46</v>
      </c>
      <c r="B40" s="397"/>
      <c r="C40" s="397"/>
      <c r="D40" s="397"/>
      <c r="E40" s="397"/>
      <c r="F40" s="397"/>
      <c r="G40" s="397"/>
      <c r="H40" s="397"/>
      <c r="I40" s="397"/>
      <c r="J40" s="160">
        <f>SUM(J37:J39)</f>
        <v>3312336229.2000003</v>
      </c>
      <c r="K40" s="173">
        <f>SUM(K37:K39)</f>
        <v>27.374356164154371</v>
      </c>
      <c r="L40" s="290"/>
      <c r="M40" s="290">
        <f>SUM(M37:M39)</f>
        <v>4181341114.7286</v>
      </c>
      <c r="N40" s="290">
        <f>SUM(N37:N39)</f>
        <v>34.556129872735731</v>
      </c>
      <c r="O40" s="296"/>
      <c r="P40" s="290">
        <f>SUM(P37:P39)</f>
        <v>0</v>
      </c>
      <c r="Q40" s="296"/>
      <c r="R40" s="324">
        <f>SUM(R37:R39)</f>
        <v>0</v>
      </c>
      <c r="S40" s="293"/>
      <c r="T40" s="294">
        <f>SUM(T37:T39)</f>
        <v>0</v>
      </c>
      <c r="U40" s="45"/>
      <c r="V40" s="45">
        <v>50</v>
      </c>
      <c r="W40" s="45"/>
    </row>
    <row r="41" spans="1:23" ht="15" customHeight="1">
      <c r="A41" s="105"/>
      <c r="B41" s="30"/>
      <c r="C41" s="33" t="s">
        <v>47</v>
      </c>
      <c r="D41" s="32"/>
      <c r="E41" s="31"/>
      <c r="F41" s="33"/>
      <c r="G41" s="34"/>
      <c r="H41" s="35"/>
      <c r="I41" s="39"/>
      <c r="J41" s="106"/>
      <c r="K41" s="35"/>
      <c r="L41" s="245"/>
      <c r="M41" s="264"/>
      <c r="N41" s="263"/>
      <c r="O41" s="66"/>
      <c r="P41" s="245"/>
      <c r="Q41" s="266"/>
      <c r="R41" s="267"/>
      <c r="S41" s="267"/>
      <c r="T41" s="268"/>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09">
        <v>360</v>
      </c>
      <c r="M42" s="59">
        <f>H42*L42</f>
        <v>710200036.79999995</v>
      </c>
      <c r="N42" s="60">
        <f>M42/M$52*100</f>
        <v>5.8693524479108277</v>
      </c>
      <c r="O42" s="61">
        <f>'M.(8)'!S42</f>
        <v>0</v>
      </c>
      <c r="P42" s="62">
        <f>O42/I42*K42</f>
        <v>0</v>
      </c>
      <c r="Q42" s="61">
        <v>0</v>
      </c>
      <c r="R42" s="64">
        <f>Q42/I42*K42</f>
        <v>0</v>
      </c>
      <c r="S42" s="64">
        <f>O42+Q42</f>
        <v>0</v>
      </c>
      <c r="T42" s="65">
        <f>IF(S42&lt;L42,S42/L42*N42,"CEK LAGI!")</f>
        <v>0</v>
      </c>
      <c r="U42" s="45"/>
      <c r="V42" s="45">
        <v>48</v>
      </c>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09">
        <v>901.56</v>
      </c>
      <c r="M43" s="59">
        <f>H43*L43</f>
        <v>13209657.119999999</v>
      </c>
      <c r="N43" s="60">
        <f>M43/M$52*100</f>
        <v>0.10916943021106683</v>
      </c>
      <c r="O43" s="61">
        <f>'M.(8)'!S43</f>
        <v>0</v>
      </c>
      <c r="P43" s="62">
        <f>O43/I43*K43</f>
        <v>0</v>
      </c>
      <c r="Q43" s="61">
        <v>0</v>
      </c>
      <c r="R43" s="64">
        <f>Q43/I43*K43</f>
        <v>0</v>
      </c>
      <c r="S43" s="64">
        <f>O43+Q43</f>
        <v>0</v>
      </c>
      <c r="T43" s="65">
        <f>IF(S43&lt;L43,S43/L43*N43,"CEK LAGI!")</f>
        <v>0</v>
      </c>
      <c r="U43" s="45"/>
      <c r="V43" s="45">
        <v>65</v>
      </c>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09">
        <v>1631.9807265411432</v>
      </c>
      <c r="M44" s="59">
        <f>H44*L44</f>
        <v>964158252.46900177</v>
      </c>
      <c r="N44" s="60">
        <f>M44/M$52*100</f>
        <v>7.9681558801383074</v>
      </c>
      <c r="O44" s="61">
        <f>'M.(8)'!S44</f>
        <v>315.54754110424329</v>
      </c>
      <c r="P44" s="62">
        <f>O44/I44*K44</f>
        <v>1.5406627996409568</v>
      </c>
      <c r="Q44" s="61">
        <f>'[109]Pas Batu'!$L$670*0.26</f>
        <v>142.93075274841303</v>
      </c>
      <c r="R44" s="64">
        <f>Q44/I44*K44</f>
        <v>0.69786027459935784</v>
      </c>
      <c r="S44" s="64">
        <f>O44+Q44</f>
        <v>458.47829385265629</v>
      </c>
      <c r="T44" s="65">
        <f>IF(S44&lt;L44,S44/L44*N44,"CEK LAGI!")</f>
        <v>2.2385230742403146</v>
      </c>
      <c r="U44" s="45"/>
      <c r="V44" s="45">
        <v>66</v>
      </c>
      <c r="W44" s="45"/>
    </row>
    <row r="45" spans="1:23" ht="15" customHeight="1" thickBot="1">
      <c r="A45" s="107" t="s">
        <v>67</v>
      </c>
      <c r="B45" s="54"/>
      <c r="C45" s="56" t="s">
        <v>64</v>
      </c>
      <c r="D45" s="55"/>
      <c r="E45" s="55"/>
      <c r="F45" s="56"/>
      <c r="G45" s="57" t="s">
        <v>156</v>
      </c>
      <c r="H45" s="109">
        <v>644050</v>
      </c>
      <c r="I45" s="109">
        <v>250</v>
      </c>
      <c r="J45" s="155">
        <f>H45*I45</f>
        <v>161012500</v>
      </c>
      <c r="K45" s="156">
        <f>J45/J$52*100</f>
        <v>1.3306660969455504</v>
      </c>
      <c r="L45" s="169">
        <v>50</v>
      </c>
      <c r="M45" s="155">
        <f>H45*L45</f>
        <v>32202500</v>
      </c>
      <c r="N45" s="156">
        <f>M45/M$52*100</f>
        <v>0.26613321938911005</v>
      </c>
      <c r="O45" s="157">
        <f>'M.(8)'!S45</f>
        <v>0</v>
      </c>
      <c r="P45" s="63">
        <f>O45/I45*K45</f>
        <v>0</v>
      </c>
      <c r="Q45" s="157">
        <v>0</v>
      </c>
      <c r="R45" s="158">
        <f>Q45/I45*K45</f>
        <v>0</v>
      </c>
      <c r="S45" s="158">
        <f>O45+Q45</f>
        <v>0</v>
      </c>
      <c r="T45" s="65">
        <f>IF(S45&lt;L45,S45/L45*N45,"CEK LAGI!")</f>
        <v>0</v>
      </c>
      <c r="U45" s="45"/>
      <c r="V45" s="45"/>
      <c r="W45" s="45"/>
    </row>
    <row r="46" spans="1:23" s="52" customFormat="1" ht="15" customHeight="1" thickBot="1">
      <c r="A46" s="396" t="s">
        <v>49</v>
      </c>
      <c r="B46" s="397"/>
      <c r="C46" s="397"/>
      <c r="D46" s="397"/>
      <c r="E46" s="397"/>
      <c r="F46" s="397"/>
      <c r="G46" s="397"/>
      <c r="H46" s="397"/>
      <c r="I46" s="397"/>
      <c r="J46" s="160">
        <f>SUM(J42:J45)</f>
        <v>3697889194.7216001</v>
      </c>
      <c r="K46" s="160">
        <f>SUM(K42:K45)</f>
        <v>30.560706663627453</v>
      </c>
      <c r="L46" s="290"/>
      <c r="M46" s="290">
        <f>SUM(M42:M45)</f>
        <v>1719770446.3890018</v>
      </c>
      <c r="N46" s="290">
        <f>SUM(N42:N45)</f>
        <v>14.21281097764931</v>
      </c>
      <c r="O46" s="296"/>
      <c r="P46" s="300">
        <f>SUM(P42:P45)</f>
        <v>1.5406627996409568</v>
      </c>
      <c r="Q46" s="292"/>
      <c r="R46" s="325">
        <f>SUM(R42:R45)</f>
        <v>0.69786027459935784</v>
      </c>
      <c r="S46" s="293"/>
      <c r="T46" s="301">
        <f>SUM(T42:T45)</f>
        <v>2.2385230742403146</v>
      </c>
      <c r="U46" s="45"/>
      <c r="V46" s="45"/>
      <c r="W46" s="45"/>
    </row>
    <row r="47" spans="1:23" ht="15" customHeight="1">
      <c r="A47" s="105"/>
      <c r="B47" s="30"/>
      <c r="C47" s="33" t="s">
        <v>50</v>
      </c>
      <c r="D47" s="32"/>
      <c r="E47" s="31"/>
      <c r="F47" s="33"/>
      <c r="G47" s="34"/>
      <c r="H47" s="35"/>
      <c r="I47" s="39"/>
      <c r="J47" s="106"/>
      <c r="K47" s="35"/>
      <c r="L47" s="245"/>
      <c r="M47" s="264"/>
      <c r="N47" s="263"/>
      <c r="O47" s="66"/>
      <c r="P47" s="245"/>
      <c r="Q47" s="266"/>
      <c r="R47" s="267"/>
      <c r="S47" s="267"/>
      <c r="T47" s="268"/>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09">
        <v>48</v>
      </c>
      <c r="M48" s="59">
        <f>H48*L48</f>
        <v>950400</v>
      </c>
      <c r="N48" s="60">
        <f>M48/M$52*100</f>
        <v>7.854452657632488E-3</v>
      </c>
      <c r="O48" s="61">
        <f>'M.(8)'!S48</f>
        <v>0</v>
      </c>
      <c r="P48" s="63">
        <f>O48/I48*K48</f>
        <v>0</v>
      </c>
      <c r="Q48" s="61">
        <v>0</v>
      </c>
      <c r="R48" s="64">
        <f>Q48/I48*K48</f>
        <v>0</v>
      </c>
      <c r="S48" s="64">
        <f>O48+Q48</f>
        <v>0</v>
      </c>
      <c r="T48" s="65">
        <f>IF(S48&lt;L48,S48/L48*N48,"CEK LAGI!")</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09">
        <v>65</v>
      </c>
      <c r="M49" s="59">
        <f>H49*L49</f>
        <v>750750</v>
      </c>
      <c r="N49" s="60">
        <f>M49/M$52*100</f>
        <v>6.2044721514284409E-3</v>
      </c>
      <c r="O49" s="61">
        <f>'M.(8)'!S49</f>
        <v>0</v>
      </c>
      <c r="P49" s="62">
        <f>O49/I49*K49</f>
        <v>0</v>
      </c>
      <c r="Q49" s="61">
        <v>0</v>
      </c>
      <c r="R49" s="64">
        <f>Q49/I49*K49</f>
        <v>0</v>
      </c>
      <c r="S49" s="64">
        <f>O49+Q49</f>
        <v>0</v>
      </c>
      <c r="T49" s="65">
        <f>IF(S49&lt;L49,S49/L49*N49,"CEK LAGI!")</f>
        <v>0</v>
      </c>
      <c r="U49" s="45"/>
      <c r="V49" s="45"/>
      <c r="W49" s="45"/>
    </row>
    <row r="50" spans="1:23" ht="15" customHeight="1" thickBot="1">
      <c r="A50" s="111" t="s">
        <v>106</v>
      </c>
      <c r="B50" s="54"/>
      <c r="C50" s="112" t="s">
        <v>107</v>
      </c>
      <c r="D50" s="55"/>
      <c r="E50" s="112"/>
      <c r="F50" s="112"/>
      <c r="G50" s="108" t="s">
        <v>162</v>
      </c>
      <c r="H50" s="109">
        <v>16500</v>
      </c>
      <c r="I50" s="109">
        <v>66</v>
      </c>
      <c r="J50" s="59">
        <f>H50*I50</f>
        <v>1089000</v>
      </c>
      <c r="K50" s="60">
        <f>J50/J$52*100</f>
        <v>8.9998936702038925E-3</v>
      </c>
      <c r="L50" s="169">
        <v>66</v>
      </c>
      <c r="M50" s="155">
        <f>H50*L50</f>
        <v>1089000</v>
      </c>
      <c r="N50" s="156">
        <f>M50/M$52*100</f>
        <v>8.9998936702038925E-3</v>
      </c>
      <c r="O50" s="157">
        <f>'M.(8)'!S50</f>
        <v>0</v>
      </c>
      <c r="P50" s="63">
        <f>O50/I50*K50</f>
        <v>0</v>
      </c>
      <c r="Q50" s="157">
        <v>0</v>
      </c>
      <c r="R50" s="158">
        <f>Q50/I50*K50</f>
        <v>0</v>
      </c>
      <c r="S50" s="158">
        <f>O50+Q50</f>
        <v>0</v>
      </c>
      <c r="T50" s="65">
        <f>IF(S50&lt;L50,S50/L50*N50,"CEK LAGI!")</f>
        <v>0</v>
      </c>
      <c r="U50" s="45"/>
      <c r="V50" s="45"/>
      <c r="W50" s="45"/>
    </row>
    <row r="51" spans="1:23" s="52" customFormat="1" ht="15" customHeight="1" thickBot="1">
      <c r="A51" s="396" t="s">
        <v>49</v>
      </c>
      <c r="B51" s="397"/>
      <c r="C51" s="397"/>
      <c r="D51" s="397"/>
      <c r="E51" s="397"/>
      <c r="F51" s="397"/>
      <c r="G51" s="397"/>
      <c r="H51" s="397"/>
      <c r="I51" s="397"/>
      <c r="J51" s="160">
        <f>SUM(J48:J50)</f>
        <v>2790150</v>
      </c>
      <c r="K51" s="173">
        <f>SUM(K48:K50)</f>
        <v>2.3058818479264824E-2</v>
      </c>
      <c r="L51" s="290"/>
      <c r="M51" s="290">
        <f>SUM(M48:M50)</f>
        <v>2790150</v>
      </c>
      <c r="N51" s="290">
        <f>SUM(N48:N50)</f>
        <v>2.3058818479264824E-2</v>
      </c>
      <c r="O51" s="296"/>
      <c r="P51" s="290">
        <f>SUM(P48:P50)</f>
        <v>0</v>
      </c>
      <c r="Q51" s="296"/>
      <c r="R51" s="324">
        <f>SUM(R48:R50)</f>
        <v>0</v>
      </c>
      <c r="S51" s="293"/>
      <c r="T51" s="294">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119"/>
      <c r="M52" s="120">
        <f>SUM(M14:M51)/2</f>
        <v>12100142956.1926</v>
      </c>
      <c r="N52" s="120">
        <f>SUM(N14:N51)/2</f>
        <v>100.00000000000001</v>
      </c>
      <c r="O52" s="289"/>
      <c r="P52" s="120">
        <f>SUM(P14:P51)/2</f>
        <v>11.438733564754735</v>
      </c>
      <c r="Q52" s="78"/>
      <c r="R52" s="120">
        <f>SUM(R14:R51)/2</f>
        <v>6.052026114598684</v>
      </c>
      <c r="S52" s="120"/>
      <c r="T52" s="79">
        <f>SUM(T14:T51)/2</f>
        <v>17.490759679353417</v>
      </c>
      <c r="U52" s="45"/>
      <c r="V52" s="45"/>
      <c r="W52" s="45"/>
    </row>
    <row r="53" spans="1:23">
      <c r="A53" s="123"/>
      <c r="B53" s="124"/>
      <c r="C53" s="124"/>
      <c r="D53" s="124"/>
      <c r="E53" s="124"/>
      <c r="F53" s="124"/>
      <c r="G53" s="124"/>
      <c r="H53" s="124"/>
      <c r="I53" s="124"/>
      <c r="J53" s="125"/>
      <c r="K53" s="124"/>
      <c r="L53" s="124"/>
      <c r="M53" s="125"/>
      <c r="N53" s="124"/>
      <c r="O53" s="126"/>
      <c r="P53" s="126"/>
      <c r="Q53" s="127"/>
      <c r="R53" s="401" t="s">
        <v>54</v>
      </c>
      <c r="S53" s="402"/>
      <c r="T53" s="403"/>
    </row>
    <row r="54" spans="1:23" ht="15" customHeight="1">
      <c r="A54" s="176"/>
      <c r="B54" s="177"/>
      <c r="C54" s="177"/>
      <c r="D54" s="177"/>
      <c r="E54" s="177"/>
      <c r="F54" s="178"/>
      <c r="G54" s="124"/>
      <c r="H54" s="124"/>
      <c r="I54" s="124"/>
      <c r="J54" s="179"/>
      <c r="K54" s="179"/>
      <c r="L54" s="124"/>
      <c r="M54" s="179"/>
      <c r="N54" s="179"/>
      <c r="O54" s="180" t="s">
        <v>145</v>
      </c>
      <c r="P54" s="179"/>
      <c r="Q54" s="181"/>
      <c r="R54" s="404"/>
      <c r="S54" s="405"/>
      <c r="T54" s="406"/>
    </row>
    <row r="55" spans="1:23" ht="15" customHeight="1">
      <c r="A55" s="182"/>
      <c r="B55" s="183" t="s">
        <v>69</v>
      </c>
      <c r="C55" s="184"/>
      <c r="D55" s="184"/>
      <c r="E55" s="184"/>
      <c r="F55" s="124"/>
      <c r="G55" s="167" t="s">
        <v>108</v>
      </c>
      <c r="H55" s="167"/>
      <c r="I55" s="167"/>
      <c r="J55" s="167"/>
      <c r="K55" s="124"/>
      <c r="L55" s="167"/>
      <c r="M55" s="167"/>
      <c r="N55" s="124"/>
      <c r="O55" s="185" t="s">
        <v>73</v>
      </c>
      <c r="P55" s="7"/>
      <c r="Q55" s="127"/>
      <c r="R55" s="432" t="s">
        <v>55</v>
      </c>
      <c r="S55" s="433"/>
      <c r="T55" s="438">
        <f>[91]TS!$W$44</f>
        <v>3.9708297093344793</v>
      </c>
    </row>
    <row r="56" spans="1:23" ht="15" customHeight="1">
      <c r="A56" s="182"/>
      <c r="B56" s="183" t="s">
        <v>70</v>
      </c>
      <c r="C56" s="184"/>
      <c r="D56" s="184"/>
      <c r="E56" s="184"/>
      <c r="F56" s="124"/>
      <c r="G56" s="167" t="s">
        <v>109</v>
      </c>
      <c r="H56" s="167"/>
      <c r="I56" s="167"/>
      <c r="J56" s="168"/>
      <c r="K56" s="124"/>
      <c r="L56" s="167"/>
      <c r="M56" s="168"/>
      <c r="N56" s="124"/>
      <c r="O56" s="185" t="s">
        <v>74</v>
      </c>
      <c r="P56" s="7"/>
      <c r="Q56" s="127"/>
      <c r="R56" s="432"/>
      <c r="S56" s="433"/>
      <c r="T56" s="438"/>
    </row>
    <row r="57" spans="1:23" ht="15" customHeight="1">
      <c r="A57" s="186"/>
      <c r="B57" s="187"/>
      <c r="C57" s="188"/>
      <c r="D57" s="188"/>
      <c r="E57" s="188"/>
      <c r="F57" s="240"/>
      <c r="G57" s="208" t="s">
        <v>152</v>
      </c>
      <c r="H57" s="208"/>
      <c r="I57" s="208"/>
      <c r="J57" s="227"/>
      <c r="K57" s="228"/>
      <c r="L57" s="208"/>
      <c r="M57" s="227"/>
      <c r="N57" s="228"/>
      <c r="O57" s="190" t="s">
        <v>56</v>
      </c>
      <c r="P57" s="189"/>
      <c r="Q57" s="127"/>
      <c r="R57" s="439" t="s">
        <v>57</v>
      </c>
      <c r="S57" s="440"/>
      <c r="T57" s="438">
        <f>'M.(8)'!T57:T58+T55</f>
        <v>20.156847785727457</v>
      </c>
    </row>
    <row r="58" spans="1:23" ht="15.75" customHeight="1">
      <c r="A58" s="186"/>
      <c r="B58" s="187"/>
      <c r="C58" s="188"/>
      <c r="D58" s="188"/>
      <c r="E58" s="188"/>
      <c r="F58" s="240"/>
      <c r="G58" s="208"/>
      <c r="H58" s="208"/>
      <c r="I58" s="208"/>
      <c r="J58" s="229"/>
      <c r="K58" s="228"/>
      <c r="L58" s="208"/>
      <c r="M58" s="229"/>
      <c r="N58" s="228"/>
      <c r="O58" s="193"/>
      <c r="P58" s="126"/>
      <c r="Q58" s="127"/>
      <c r="R58" s="441" t="s">
        <v>55</v>
      </c>
      <c r="S58" s="442"/>
      <c r="T58" s="438"/>
    </row>
    <row r="59" spans="1:23">
      <c r="A59" s="230"/>
      <c r="B59" s="187"/>
      <c r="C59" s="187"/>
      <c r="D59" s="187"/>
      <c r="E59" s="187"/>
      <c r="F59" s="240"/>
      <c r="G59" s="208"/>
      <c r="H59" s="208"/>
      <c r="I59" s="208"/>
      <c r="J59" s="231"/>
      <c r="K59" s="228"/>
      <c r="L59" s="208"/>
      <c r="M59" s="231"/>
      <c r="N59" s="228"/>
      <c r="O59" s="193"/>
      <c r="P59" s="126"/>
      <c r="Q59" s="127"/>
      <c r="R59" s="432" t="s">
        <v>58</v>
      </c>
      <c r="S59" s="433"/>
      <c r="T59" s="438">
        <f>R52</f>
        <v>6.052026114598684</v>
      </c>
    </row>
    <row r="60" spans="1:23">
      <c r="A60" s="230"/>
      <c r="B60" s="187"/>
      <c r="C60" s="187"/>
      <c r="D60" s="187"/>
      <c r="E60" s="187"/>
      <c r="F60" s="240"/>
      <c r="G60" s="208"/>
      <c r="H60" s="208"/>
      <c r="I60" s="208"/>
      <c r="J60" s="208"/>
      <c r="K60" s="228"/>
      <c r="L60" s="208"/>
      <c r="M60" s="208"/>
      <c r="N60" s="228"/>
      <c r="O60" s="193"/>
      <c r="P60" s="126"/>
      <c r="Q60" s="127"/>
      <c r="R60" s="432"/>
      <c r="S60" s="433"/>
      <c r="T60" s="438"/>
    </row>
    <row r="61" spans="1:23" ht="15" customHeight="1">
      <c r="A61" s="232"/>
      <c r="B61" s="198"/>
      <c r="C61" s="198"/>
      <c r="D61" s="198"/>
      <c r="E61" s="198"/>
      <c r="F61" s="240"/>
      <c r="G61" s="208"/>
      <c r="H61" s="208"/>
      <c r="I61" s="208"/>
      <c r="J61" s="233"/>
      <c r="K61" s="234"/>
      <c r="L61" s="208"/>
      <c r="M61" s="233"/>
      <c r="N61" s="234"/>
      <c r="O61" s="193"/>
      <c r="P61" s="126"/>
      <c r="Q61" s="127"/>
      <c r="R61" s="439" t="s">
        <v>57</v>
      </c>
      <c r="S61" s="440"/>
      <c r="T61" s="438">
        <f>T52</f>
        <v>17.490759679353417</v>
      </c>
    </row>
    <row r="62" spans="1:23" ht="15.75" customHeight="1">
      <c r="A62" s="197"/>
      <c r="B62" s="198" t="s">
        <v>71</v>
      </c>
      <c r="C62" s="199"/>
      <c r="D62" s="199"/>
      <c r="E62" s="199"/>
      <c r="F62" s="240"/>
      <c r="G62" s="233" t="s">
        <v>110</v>
      </c>
      <c r="H62" s="207"/>
      <c r="I62" s="235"/>
      <c r="J62" s="236"/>
      <c r="K62" s="237"/>
      <c r="L62" s="235"/>
      <c r="M62" s="236"/>
      <c r="N62" s="237"/>
      <c r="O62" s="201" t="s">
        <v>68</v>
      </c>
      <c r="P62" s="200"/>
      <c r="Q62" s="127"/>
      <c r="R62" s="441" t="s">
        <v>58</v>
      </c>
      <c r="S62" s="442"/>
      <c r="T62" s="438"/>
    </row>
    <row r="63" spans="1:23" ht="15" customHeight="1">
      <c r="A63" s="202"/>
      <c r="B63" s="203" t="s">
        <v>72</v>
      </c>
      <c r="C63" s="204"/>
      <c r="D63" s="204"/>
      <c r="E63" s="204"/>
      <c r="F63" s="124"/>
      <c r="G63" s="167" t="s">
        <v>111</v>
      </c>
      <c r="H63" s="167"/>
      <c r="I63" s="167"/>
      <c r="J63" s="168"/>
      <c r="K63" s="124"/>
      <c r="L63" s="167"/>
      <c r="M63" s="168"/>
      <c r="N63" s="124"/>
      <c r="O63" s="206" t="s">
        <v>59</v>
      </c>
      <c r="P63" s="205"/>
      <c r="Q63" s="127"/>
      <c r="R63" s="432" t="s">
        <v>60</v>
      </c>
      <c r="S63" s="433"/>
      <c r="T63" s="436">
        <f>T61-T57</f>
        <v>-2.6660881063740405</v>
      </c>
    </row>
    <row r="64" spans="1:23" ht="13.5" thickBot="1">
      <c r="A64" s="128"/>
      <c r="B64" s="129"/>
      <c r="C64" s="129"/>
      <c r="D64" s="129"/>
      <c r="E64" s="129"/>
      <c r="F64" s="129"/>
      <c r="G64" s="129"/>
      <c r="H64" s="129"/>
      <c r="I64" s="129"/>
      <c r="J64" s="129"/>
      <c r="K64" s="129"/>
      <c r="L64" s="129"/>
      <c r="M64" s="129"/>
      <c r="N64" s="129"/>
      <c r="O64" s="130"/>
      <c r="P64" s="130"/>
      <c r="Q64" s="131"/>
      <c r="R64" s="434"/>
      <c r="S64" s="435"/>
      <c r="T64" s="437"/>
    </row>
    <row r="65" spans="11:12" ht="13.5" thickTop="1"/>
    <row r="68" spans="11:12">
      <c r="K68" s="20">
        <v>1</v>
      </c>
      <c r="L68" s="20" t="b">
        <f>K68=L15</f>
        <v>1</v>
      </c>
    </row>
    <row r="69" spans="11:12">
      <c r="K69" s="20">
        <v>1</v>
      </c>
      <c r="L69" s="20" t="b">
        <f>K69=L16</f>
        <v>1</v>
      </c>
    </row>
    <row r="70" spans="11:12">
      <c r="L70" s="20" t="b">
        <f t="shared" ref="L70:L103" si="0">K70=L17</f>
        <v>1</v>
      </c>
    </row>
    <row r="71" spans="11:12">
      <c r="L71" s="20" t="b">
        <f t="shared" si="0"/>
        <v>1</v>
      </c>
    </row>
    <row r="72" spans="11:12">
      <c r="K72" s="20">
        <v>2178.9</v>
      </c>
      <c r="L72" s="20" t="b">
        <f t="shared" si="0"/>
        <v>1</v>
      </c>
    </row>
    <row r="73" spans="11:12">
      <c r="K73" s="20">
        <v>489.78</v>
      </c>
      <c r="L73" s="20" t="b">
        <f t="shared" si="0"/>
        <v>1</v>
      </c>
    </row>
    <row r="74" spans="11:12">
      <c r="K74" s="20">
        <v>20</v>
      </c>
      <c r="L74" s="20" t="b">
        <f t="shared" si="0"/>
        <v>1</v>
      </c>
    </row>
    <row r="75" spans="11:12">
      <c r="L75" s="20" t="b">
        <f t="shared" si="0"/>
        <v>1</v>
      </c>
    </row>
    <row r="76" spans="11:12">
      <c r="L76" s="20" t="b">
        <f t="shared" si="0"/>
        <v>1</v>
      </c>
    </row>
    <row r="77" spans="11:12">
      <c r="K77" s="20">
        <v>11550.74</v>
      </c>
      <c r="L77" s="20" t="b">
        <f t="shared" si="0"/>
        <v>1</v>
      </c>
    </row>
    <row r="78" spans="11:12">
      <c r="K78" s="20">
        <v>1</v>
      </c>
      <c r="L78" s="20" t="b">
        <f t="shared" si="0"/>
        <v>1</v>
      </c>
    </row>
    <row r="79" spans="11:12">
      <c r="K79" s="20">
        <v>4470</v>
      </c>
      <c r="L79" s="20" t="b">
        <f t="shared" si="0"/>
        <v>1</v>
      </c>
    </row>
    <row r="80" spans="11:12">
      <c r="K80" s="20">
        <v>7056</v>
      </c>
      <c r="L80" s="20" t="b">
        <f t="shared" si="0"/>
        <v>1</v>
      </c>
    </row>
    <row r="81" spans="11:12">
      <c r="K81" s="20">
        <v>25220</v>
      </c>
      <c r="L81" s="20" t="b">
        <f t="shared" si="0"/>
        <v>1</v>
      </c>
    </row>
    <row r="82" spans="11:12">
      <c r="L82" s="20" t="b">
        <f t="shared" si="0"/>
        <v>1</v>
      </c>
    </row>
    <row r="83" spans="11:12">
      <c r="L83" s="20" t="b">
        <f t="shared" si="0"/>
        <v>1</v>
      </c>
    </row>
    <row r="84" spans="11:12">
      <c r="K84" s="20">
        <v>1912.5</v>
      </c>
      <c r="L84" s="20" t="b">
        <f t="shared" si="0"/>
        <v>1</v>
      </c>
    </row>
    <row r="85" spans="11:12">
      <c r="L85" s="20" t="b">
        <f t="shared" si="0"/>
        <v>1</v>
      </c>
    </row>
    <row r="86" spans="11:12">
      <c r="L86" s="20" t="b">
        <f t="shared" si="0"/>
        <v>1</v>
      </c>
    </row>
    <row r="87" spans="11:12">
      <c r="K87" s="20">
        <v>4559</v>
      </c>
      <c r="L87" s="20" t="b">
        <f t="shared" si="0"/>
        <v>1</v>
      </c>
    </row>
    <row r="88" spans="11:12">
      <c r="L88" s="20" t="b">
        <f t="shared" si="0"/>
        <v>1</v>
      </c>
    </row>
    <row r="89" spans="11:12">
      <c r="L89" s="20" t="b">
        <f t="shared" si="0"/>
        <v>1</v>
      </c>
    </row>
    <row r="90" spans="11:12">
      <c r="K90" s="20">
        <v>24007.500000000004</v>
      </c>
      <c r="L90" s="20" t="b">
        <f t="shared" si="0"/>
        <v>1</v>
      </c>
    </row>
    <row r="91" spans="11:12">
      <c r="K91" s="20">
        <v>2485.06</v>
      </c>
      <c r="L91" s="20" t="b">
        <f t="shared" si="0"/>
        <v>1</v>
      </c>
    </row>
    <row r="92" spans="11:12">
      <c r="K92" s="20">
        <v>298.57</v>
      </c>
      <c r="L92" s="20" t="b">
        <f t="shared" si="0"/>
        <v>1</v>
      </c>
    </row>
    <row r="93" spans="11:12">
      <c r="L93" s="20" t="b">
        <f t="shared" si="0"/>
        <v>1</v>
      </c>
    </row>
    <row r="94" spans="11:12">
      <c r="L94" s="20" t="b">
        <f t="shared" si="0"/>
        <v>1</v>
      </c>
    </row>
    <row r="95" spans="11:12">
      <c r="K95" s="20">
        <v>360</v>
      </c>
      <c r="L95" s="20" t="b">
        <f t="shared" si="0"/>
        <v>1</v>
      </c>
    </row>
    <row r="96" spans="11:12">
      <c r="K96" s="20">
        <v>901.56</v>
      </c>
      <c r="L96" s="20" t="b">
        <f t="shared" si="0"/>
        <v>1</v>
      </c>
    </row>
    <row r="97" spans="11:12">
      <c r="K97" s="20">
        <v>1631.9807265411432</v>
      </c>
      <c r="L97" s="20" t="b">
        <f t="shared" si="0"/>
        <v>1</v>
      </c>
    </row>
    <row r="98" spans="11:12">
      <c r="K98" s="20">
        <v>50</v>
      </c>
      <c r="L98" s="20" t="b">
        <f t="shared" si="0"/>
        <v>1</v>
      </c>
    </row>
    <row r="99" spans="11:12">
      <c r="L99" s="20" t="b">
        <f t="shared" si="0"/>
        <v>1</v>
      </c>
    </row>
    <row r="100" spans="11:12">
      <c r="L100" s="20" t="b">
        <f t="shared" si="0"/>
        <v>1</v>
      </c>
    </row>
    <row r="101" spans="11:12">
      <c r="K101" s="20">
        <v>48</v>
      </c>
      <c r="L101" s="20" t="b">
        <f t="shared" si="0"/>
        <v>1</v>
      </c>
    </row>
    <row r="102" spans="11:12">
      <c r="K102" s="20">
        <v>65</v>
      </c>
      <c r="L102" s="20" t="b">
        <f t="shared" si="0"/>
        <v>1</v>
      </c>
    </row>
    <row r="103" spans="11:12">
      <c r="K103" s="20">
        <v>66</v>
      </c>
      <c r="L103" s="20" t="b">
        <f t="shared" si="0"/>
        <v>1</v>
      </c>
    </row>
  </sheetData>
  <mergeCells count="57">
    <mergeCell ref="R63:S64"/>
    <mergeCell ref="T63:T64"/>
    <mergeCell ref="R57:S57"/>
    <mergeCell ref="T57:T58"/>
    <mergeCell ref="R58:S58"/>
    <mergeCell ref="R59:S60"/>
    <mergeCell ref="T59:T60"/>
    <mergeCell ref="R61:S61"/>
    <mergeCell ref="T61:T62"/>
    <mergeCell ref="R62:S62"/>
    <mergeCell ref="A46:I46"/>
    <mergeCell ref="A51:I51"/>
    <mergeCell ref="R53:T54"/>
    <mergeCell ref="R55:S56"/>
    <mergeCell ref="T55:T56"/>
    <mergeCell ref="C52:E52"/>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R6:S6"/>
    <mergeCell ref="G7:H8"/>
    <mergeCell ref="I7:O8"/>
    <mergeCell ref="R7:S7"/>
    <mergeCell ref="R8:S8"/>
    <mergeCell ref="A1:F1"/>
    <mergeCell ref="G1:O4"/>
    <mergeCell ref="A2:F2"/>
    <mergeCell ref="A3:F3"/>
    <mergeCell ref="R3:S3"/>
    <mergeCell ref="R4:S4"/>
  </mergeCells>
  <printOptions horizontalCentered="1" verticalCentered="1"/>
  <pageMargins left="0.11811023622047245" right="0.11811023622047245" top="0.15748031496062992" bottom="0.15748031496062992" header="0.31496062992125984" footer="0.31496062992125984"/>
  <pageSetup paperSize="9" scale="50" orientation="landscape" horizontalDpi="4294967292" verticalDpi="4294967293" r:id="rId1"/>
  <colBreaks count="1" manualBreakCount="1">
    <brk id="20" max="1048575" man="1"/>
  </colBreaks>
  <drawing r:id="rId2"/>
</worksheet>
</file>

<file path=xl/worksheets/sheet12.xml><?xml version="1.0" encoding="utf-8"?>
<worksheet xmlns="http://schemas.openxmlformats.org/spreadsheetml/2006/main" xmlns:r="http://schemas.openxmlformats.org/officeDocument/2006/relationships">
  <dimension ref="A1:W65"/>
  <sheetViews>
    <sheetView view="pageBreakPreview" topLeftCell="B1" zoomScale="60" zoomScaleNormal="70" workbookViewId="0">
      <selection activeCell="Q28" sqref="Q28"/>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2.42578125" style="20" customWidth="1"/>
    <col min="13" max="13" width="19" style="20" customWidth="1"/>
    <col min="14" max="14" width="8.7109375" style="20"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504" t="s">
        <v>3</v>
      </c>
      <c r="S1" s="504"/>
      <c r="T1" s="505"/>
    </row>
    <row r="2" spans="1:23" s="5" customFormat="1" ht="16.5" customHeight="1">
      <c r="A2" s="364" t="s">
        <v>4</v>
      </c>
      <c r="B2" s="365"/>
      <c r="C2" s="365"/>
      <c r="D2" s="365"/>
      <c r="E2" s="365"/>
      <c r="F2" s="366"/>
      <c r="G2" s="358"/>
      <c r="H2" s="359"/>
      <c r="I2" s="359"/>
      <c r="J2" s="359"/>
      <c r="K2" s="359"/>
      <c r="L2" s="359"/>
      <c r="M2" s="359"/>
      <c r="N2" s="359"/>
      <c r="O2" s="360"/>
      <c r="P2" s="6" t="s">
        <v>5</v>
      </c>
      <c r="Q2" s="7"/>
      <c r="R2" s="506" t="s">
        <v>112</v>
      </c>
      <c r="S2" s="506"/>
      <c r="T2" s="507"/>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508"/>
    </row>
    <row r="4" spans="1:23" s="5" customFormat="1" ht="16.5" customHeight="1" thickBot="1">
      <c r="A4" s="10"/>
      <c r="B4" s="11"/>
      <c r="C4" s="138"/>
      <c r="D4" s="138"/>
      <c r="E4" s="138"/>
      <c r="F4" s="12"/>
      <c r="G4" s="361"/>
      <c r="H4" s="362"/>
      <c r="I4" s="362"/>
      <c r="J4" s="362"/>
      <c r="K4" s="362"/>
      <c r="L4" s="362"/>
      <c r="M4" s="362"/>
      <c r="N4" s="362"/>
      <c r="O4" s="363"/>
      <c r="P4" s="6" t="s">
        <v>8</v>
      </c>
      <c r="Q4" s="7"/>
      <c r="R4" s="509" t="s">
        <v>114</v>
      </c>
      <c r="S4" s="509"/>
      <c r="T4" s="510"/>
    </row>
    <row r="5" spans="1:23" s="5" customFormat="1" ht="13.5" customHeight="1">
      <c r="A5" s="13" t="str">
        <f>'[89]Rekap Pasangan Batu'!$A$4</f>
        <v>PELAKSANA KEGIATAN</v>
      </c>
      <c r="B5" s="14" t="s">
        <v>9</v>
      </c>
      <c r="C5" s="15" t="s">
        <v>10</v>
      </c>
      <c r="D5" s="7"/>
      <c r="E5" s="7"/>
      <c r="F5" s="7"/>
      <c r="G5" s="348" t="s">
        <v>11</v>
      </c>
      <c r="H5" s="349"/>
      <c r="I5" s="342" t="s">
        <v>137</v>
      </c>
      <c r="J5" s="342"/>
      <c r="K5" s="342"/>
      <c r="L5" s="342"/>
      <c r="M5" s="342"/>
      <c r="N5" s="342"/>
      <c r="O5" s="343"/>
      <c r="P5" s="16" t="s">
        <v>12</v>
      </c>
      <c r="Q5" s="7"/>
      <c r="R5" s="506" t="s">
        <v>9</v>
      </c>
      <c r="S5" s="506"/>
      <c r="T5" s="507"/>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508"/>
    </row>
    <row r="7" spans="1:23" s="5" customFormat="1" ht="13.5" customHeight="1">
      <c r="A7" s="13" t="str">
        <f>'[89]Rekap Pasangan Batu'!$A$6</f>
        <v>NAMA PAKET</v>
      </c>
      <c r="B7" s="14" t="s">
        <v>9</v>
      </c>
      <c r="C7" s="18" t="s">
        <v>115</v>
      </c>
      <c r="D7" s="7"/>
      <c r="E7" s="7"/>
      <c r="F7" s="7"/>
      <c r="G7" s="350" t="s">
        <v>123</v>
      </c>
      <c r="H7" s="351"/>
      <c r="I7" s="344" t="s">
        <v>139</v>
      </c>
      <c r="J7" s="495"/>
      <c r="K7" s="495"/>
      <c r="L7" s="495"/>
      <c r="M7" s="495"/>
      <c r="N7" s="495"/>
      <c r="O7" s="490"/>
      <c r="P7" s="6" t="s">
        <v>78</v>
      </c>
      <c r="Q7" s="7"/>
      <c r="R7" s="509" t="s">
        <v>9</v>
      </c>
      <c r="S7" s="509"/>
      <c r="T7" s="510"/>
    </row>
    <row r="8" spans="1:23" s="5" customFormat="1" ht="13.5" customHeight="1" thickBot="1">
      <c r="A8" s="13" t="str">
        <f>'[89]Rekap Pasangan Batu'!$A$7</f>
        <v>KONSULTAN SUPERVISI</v>
      </c>
      <c r="B8" s="14" t="s">
        <v>16</v>
      </c>
      <c r="C8" s="19" t="s">
        <v>152</v>
      </c>
      <c r="D8" s="7"/>
      <c r="E8" s="7"/>
      <c r="F8" s="7"/>
      <c r="G8" s="425"/>
      <c r="H8" s="426"/>
      <c r="I8" s="491"/>
      <c r="J8" s="491"/>
      <c r="K8" s="491"/>
      <c r="L8" s="491"/>
      <c r="M8" s="491"/>
      <c r="N8" s="491"/>
      <c r="O8" s="492"/>
      <c r="P8" s="6" t="s">
        <v>15</v>
      </c>
      <c r="Q8" s="17"/>
      <c r="R8" s="511" t="s">
        <v>79</v>
      </c>
      <c r="S8" s="511"/>
      <c r="T8" s="512"/>
    </row>
    <row r="9" spans="1:23" ht="12.75" customHeight="1" thickTop="1">
      <c r="A9" s="381" t="s">
        <v>17</v>
      </c>
      <c r="B9" s="377" t="s">
        <v>18</v>
      </c>
      <c r="C9" s="378"/>
      <c r="D9" s="378"/>
      <c r="E9" s="378"/>
      <c r="F9" s="379"/>
      <c r="G9" s="393" t="s">
        <v>19</v>
      </c>
      <c r="H9" s="374" t="s">
        <v>20</v>
      </c>
      <c r="I9" s="377" t="s">
        <v>21</v>
      </c>
      <c r="J9" s="378"/>
      <c r="K9" s="379"/>
      <c r="L9" s="377" t="s">
        <v>80</v>
      </c>
      <c r="M9" s="378"/>
      <c r="N9" s="379"/>
      <c r="O9" s="413" t="s">
        <v>22</v>
      </c>
      <c r="P9" s="414"/>
      <c r="Q9" s="417" t="s">
        <v>23</v>
      </c>
      <c r="R9" s="414"/>
      <c r="S9" s="417" t="s">
        <v>24</v>
      </c>
      <c r="T9" s="419"/>
    </row>
    <row r="10" spans="1:23" ht="12.75" customHeight="1" thickBot="1">
      <c r="A10" s="382"/>
      <c r="B10" s="407"/>
      <c r="C10" s="408"/>
      <c r="D10" s="408"/>
      <c r="E10" s="408"/>
      <c r="F10" s="409"/>
      <c r="G10" s="394"/>
      <c r="H10" s="375"/>
      <c r="I10" s="372"/>
      <c r="J10" s="373"/>
      <c r="K10" s="380"/>
      <c r="L10" s="372"/>
      <c r="M10" s="373"/>
      <c r="N10" s="380"/>
      <c r="O10" s="415"/>
      <c r="P10" s="416"/>
      <c r="Q10" s="418"/>
      <c r="R10" s="416"/>
      <c r="S10" s="418"/>
      <c r="T10" s="420"/>
    </row>
    <row r="11" spans="1:23" ht="21" customHeight="1">
      <c r="A11" s="382"/>
      <c r="B11" s="407"/>
      <c r="C11" s="408"/>
      <c r="D11" s="408"/>
      <c r="E11" s="408"/>
      <c r="F11" s="409"/>
      <c r="G11" s="394"/>
      <c r="H11" s="375"/>
      <c r="I11" s="390" t="s">
        <v>25</v>
      </c>
      <c r="J11" s="390" t="s">
        <v>26</v>
      </c>
      <c r="K11" s="390" t="s">
        <v>27</v>
      </c>
      <c r="L11" s="390" t="s">
        <v>25</v>
      </c>
      <c r="M11" s="390" t="s">
        <v>26</v>
      </c>
      <c r="N11" s="390" t="s">
        <v>27</v>
      </c>
      <c r="O11" s="391" t="s">
        <v>25</v>
      </c>
      <c r="P11" s="370" t="s">
        <v>27</v>
      </c>
      <c r="Q11" s="423" t="s">
        <v>25</v>
      </c>
      <c r="R11" s="370" t="s">
        <v>27</v>
      </c>
      <c r="S11" s="423" t="s">
        <v>25</v>
      </c>
      <c r="T11" s="421" t="s">
        <v>27</v>
      </c>
    </row>
    <row r="12" spans="1:23" ht="24" customHeight="1" thickBot="1">
      <c r="A12" s="383"/>
      <c r="B12" s="410"/>
      <c r="C12" s="411"/>
      <c r="D12" s="411"/>
      <c r="E12" s="411"/>
      <c r="F12" s="412"/>
      <c r="G12" s="395"/>
      <c r="H12" s="376"/>
      <c r="I12" s="376"/>
      <c r="J12" s="376"/>
      <c r="K12" s="376"/>
      <c r="L12" s="376"/>
      <c r="M12" s="376"/>
      <c r="N12" s="376"/>
      <c r="O12" s="392"/>
      <c r="P12" s="371"/>
      <c r="Q12" s="513"/>
      <c r="R12" s="371"/>
      <c r="S12" s="424"/>
      <c r="T12" s="422"/>
    </row>
    <row r="13" spans="1:23" ht="8.25" customHeight="1" thickTop="1" thickBot="1">
      <c r="A13" s="21"/>
      <c r="B13" s="372"/>
      <c r="C13" s="373"/>
      <c r="D13" s="373"/>
      <c r="E13" s="373"/>
      <c r="F13" s="287"/>
      <c r="G13" s="22"/>
      <c r="H13" s="23"/>
      <c r="I13" s="23"/>
      <c r="J13" s="23"/>
      <c r="K13" s="23"/>
      <c r="L13" s="23"/>
      <c r="M13" s="23"/>
      <c r="N13" s="23"/>
      <c r="O13" s="25"/>
      <c r="P13" s="25"/>
      <c r="Q13" s="26"/>
      <c r="R13" s="27"/>
      <c r="S13" s="27"/>
      <c r="T13" s="28"/>
    </row>
    <row r="14" spans="1:23" ht="15" customHeight="1">
      <c r="A14" s="29"/>
      <c r="B14" s="30"/>
      <c r="C14" s="31" t="s">
        <v>29</v>
      </c>
      <c r="D14" s="32"/>
      <c r="E14" s="31"/>
      <c r="F14" s="33"/>
      <c r="G14" s="34"/>
      <c r="H14" s="35"/>
      <c r="I14" s="35"/>
      <c r="J14" s="36"/>
      <c r="K14" s="35"/>
      <c r="L14" s="35"/>
      <c r="M14" s="36"/>
      <c r="N14" s="35"/>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60">
        <v>1</v>
      </c>
      <c r="M15" s="59">
        <f>H15*L15</f>
        <v>56665000</v>
      </c>
      <c r="N15" s="60">
        <f>M15/M$52*100</f>
        <v>0.46830025236189488</v>
      </c>
      <c r="O15" s="61">
        <f>'M.(9)'!S15</f>
        <v>0.60001764757786991</v>
      </c>
      <c r="P15" s="62">
        <f>O15/I15*K15</f>
        <v>0.28098841578230699</v>
      </c>
      <c r="Q15" s="61">
        <v>0</v>
      </c>
      <c r="R15" s="64">
        <f>Q15/L15*N15</f>
        <v>0</v>
      </c>
      <c r="S15" s="64">
        <f>O15+Q15</f>
        <v>0.60001764757786991</v>
      </c>
      <c r="T15" s="65">
        <f>IF(S15&lt;L15,S15/L15*N15,"CEK LAGI!")</f>
        <v>0.28098841578230699</v>
      </c>
      <c r="U15" s="45">
        <f>'[90]Mobilisasi (2)'!$I$49/J15</f>
        <v>0.60001764757786991</v>
      </c>
      <c r="V15" s="45"/>
      <c r="W15" s="45"/>
    </row>
    <row r="16" spans="1:23" ht="15" customHeight="1" thickBot="1">
      <c r="A16" s="139" t="s">
        <v>62</v>
      </c>
      <c r="B16" s="140"/>
      <c r="C16" s="141" t="s">
        <v>61</v>
      </c>
      <c r="D16" s="142"/>
      <c r="E16" s="141"/>
      <c r="F16" s="143"/>
      <c r="G16" s="144" t="s">
        <v>32</v>
      </c>
      <c r="H16" s="145">
        <v>3600000</v>
      </c>
      <c r="I16" s="146">
        <v>1</v>
      </c>
      <c r="J16" s="147">
        <f>H16*I16</f>
        <v>3600000</v>
      </c>
      <c r="K16" s="146">
        <f>J16/J$52*100</f>
        <v>2.9751714612244271E-2</v>
      </c>
      <c r="L16" s="221">
        <v>1</v>
      </c>
      <c r="M16" s="220">
        <f>H16*L16</f>
        <v>3600000</v>
      </c>
      <c r="N16" s="221">
        <f>M16/M$52*100</f>
        <v>2.9751714612244271E-2</v>
      </c>
      <c r="O16" s="157">
        <f>'M.(9)'!S16</f>
        <v>0.16666666666666666</v>
      </c>
      <c r="P16" s="63">
        <f>O16/I16*K16</f>
        <v>4.9586191020407119E-3</v>
      </c>
      <c r="Q16" s="311">
        <v>0</v>
      </c>
      <c r="R16" s="312">
        <f>Q16/L16*N16</f>
        <v>0</v>
      </c>
      <c r="S16" s="312">
        <f>O16+Q16</f>
        <v>0.16666666666666666</v>
      </c>
      <c r="T16" s="65">
        <f>IF(S16&lt;L16,S16/L16*N16,"CEK LAGI!")</f>
        <v>4.9586191020407119E-3</v>
      </c>
      <c r="U16" s="45"/>
      <c r="V16" s="45">
        <v>1</v>
      </c>
      <c r="W16" s="45"/>
    </row>
    <row r="17" spans="1:23" s="52" customFormat="1" ht="15" customHeight="1" thickBot="1">
      <c r="A17" s="398" t="s">
        <v>33</v>
      </c>
      <c r="B17" s="451"/>
      <c r="C17" s="451"/>
      <c r="D17" s="451"/>
      <c r="E17" s="451"/>
      <c r="F17" s="451"/>
      <c r="G17" s="451"/>
      <c r="H17" s="451"/>
      <c r="I17" s="452"/>
      <c r="J17" s="46">
        <f>SUM(J15:J16)</f>
        <v>60265000</v>
      </c>
      <c r="K17" s="47">
        <f>SUM(K15:K16)</f>
        <v>0.49805196697413917</v>
      </c>
      <c r="L17" s="315"/>
      <c r="M17" s="290">
        <f>SUM(M15:M16)</f>
        <v>60265000</v>
      </c>
      <c r="N17" s="315">
        <f>SUM(N15:N16)</f>
        <v>0.49805196697413917</v>
      </c>
      <c r="O17" s="291"/>
      <c r="P17" s="315">
        <f>SUM(P15:P16)</f>
        <v>0.2859470348843477</v>
      </c>
      <c r="Q17" s="296"/>
      <c r="R17" s="315">
        <f>SUM(R15:R16)</f>
        <v>0</v>
      </c>
      <c r="S17" s="293"/>
      <c r="T17" s="316">
        <f>SUM(T15:T16)</f>
        <v>0.2859470348843477</v>
      </c>
      <c r="U17" s="45"/>
      <c r="V17" s="45">
        <v>1</v>
      </c>
      <c r="W17" s="45"/>
    </row>
    <row r="18" spans="1:23" ht="15" customHeight="1">
      <c r="A18" s="105"/>
      <c r="B18" s="30"/>
      <c r="C18" s="31" t="s">
        <v>34</v>
      </c>
      <c r="D18" s="32"/>
      <c r="E18" s="31"/>
      <c r="F18" s="33"/>
      <c r="G18" s="34"/>
      <c r="H18" s="35"/>
      <c r="I18" s="35"/>
      <c r="J18" s="36"/>
      <c r="K18" s="35"/>
      <c r="L18" s="263"/>
      <c r="M18" s="283"/>
      <c r="N18" s="263"/>
      <c r="O18" s="66"/>
      <c r="P18" s="245"/>
      <c r="Q18" s="313"/>
      <c r="R18" s="263"/>
      <c r="S18" s="263"/>
      <c r="T18" s="314"/>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58">
        <v>2178.9</v>
      </c>
      <c r="M19" s="59">
        <f>H19*L19</f>
        <v>134268110.433</v>
      </c>
      <c r="N19" s="60">
        <f>M19/M$52*100</f>
        <v>1.1096406953133096</v>
      </c>
      <c r="O19" s="61">
        <f>'M.(9)'!S19</f>
        <v>933.74141974999998</v>
      </c>
      <c r="P19" s="62">
        <f>O19/I19*K19</f>
        <v>0.47552318979954411</v>
      </c>
      <c r="Q19" s="62">
        <v>0</v>
      </c>
      <c r="R19" s="60">
        <f>Q19/L19*N19</f>
        <v>0</v>
      </c>
      <c r="S19" s="60">
        <f>O19+Q19</f>
        <v>933.74141974999998</v>
      </c>
      <c r="T19" s="65">
        <f>IF(S19&lt;L19,S19/L19*N19,"CEK LAGI!")</f>
        <v>0.47552318979954417</v>
      </c>
      <c r="U19" s="45"/>
      <c r="V19" s="45">
        <v>2178.9</v>
      </c>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58">
        <v>489.78</v>
      </c>
      <c r="M20" s="59">
        <f>H20*L20</f>
        <v>263870086.80059999</v>
      </c>
      <c r="N20" s="60">
        <f>M20/M$52*100</f>
        <v>2.1807187547776596</v>
      </c>
      <c r="O20" s="61">
        <f>'M.(9)'!S20</f>
        <v>202.54350600000001</v>
      </c>
      <c r="P20" s="62">
        <f>O20/I20*K20</f>
        <v>0.90181392092903245</v>
      </c>
      <c r="Q20" s="62">
        <f>'[105]Rekap Mortar'!$H$38*0.22</f>
        <v>7.9267320000000003</v>
      </c>
      <c r="R20" s="60">
        <f>Q20/L20*N20</f>
        <v>3.5293342187300888E-2</v>
      </c>
      <c r="S20" s="60">
        <f>O20+Q20</f>
        <v>210.47023799999999</v>
      </c>
      <c r="T20" s="65">
        <f>IF(S20&lt;L20,S20/L20*N20,"CEK LAGI!")</f>
        <v>0.93710726311633319</v>
      </c>
      <c r="U20" s="45"/>
      <c r="V20" s="45">
        <v>489.78</v>
      </c>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19">
        <v>20</v>
      </c>
      <c r="M21" s="220">
        <f>H21*L21</f>
        <v>26784605.399999999</v>
      </c>
      <c r="N21" s="221">
        <f>M21/M$52*100</f>
        <v>0.22135775996177134</v>
      </c>
      <c r="O21" s="157">
        <f>'M.(9)'!S21</f>
        <v>17</v>
      </c>
      <c r="P21" s="77">
        <f>O21/I21*K21</f>
        <v>0.18815409596750568</v>
      </c>
      <c r="Q21" s="77">
        <v>0</v>
      </c>
      <c r="R21" s="221">
        <f>Q21/L21*N21</f>
        <v>0</v>
      </c>
      <c r="S21" s="221">
        <f>O21+Q21</f>
        <v>17</v>
      </c>
      <c r="T21" s="65">
        <f>IF(S21&lt;L21,S21/L21*N21,"CEK LAGI!")</f>
        <v>0.18815409596750562</v>
      </c>
      <c r="U21" s="45"/>
      <c r="V21" s="45">
        <v>20</v>
      </c>
      <c r="W21" s="45"/>
    </row>
    <row r="22" spans="1:23" s="52" customFormat="1" ht="15" customHeight="1" thickBot="1">
      <c r="A22" s="396" t="s">
        <v>35</v>
      </c>
      <c r="B22" s="397"/>
      <c r="C22" s="397"/>
      <c r="D22" s="397"/>
      <c r="E22" s="397"/>
      <c r="F22" s="397"/>
      <c r="G22" s="397"/>
      <c r="H22" s="397"/>
      <c r="I22" s="397"/>
      <c r="J22" s="160">
        <f>SUM(J19:J21)</f>
        <v>373713468.45999998</v>
      </c>
      <c r="K22" s="74">
        <f>SUM(K19:K21)</f>
        <v>3.0885045723260758</v>
      </c>
      <c r="L22" s="297"/>
      <c r="M22" s="290">
        <f>SUM(M19:M21)</f>
        <v>424922802.6336</v>
      </c>
      <c r="N22" s="297">
        <f>SUM(N19:N21)</f>
        <v>3.511717210052741</v>
      </c>
      <c r="O22" s="291"/>
      <c r="P22" s="297">
        <f>SUM(P19:P21)</f>
        <v>1.5654912066960822</v>
      </c>
      <c r="Q22" s="292"/>
      <c r="R22" s="297">
        <f>SUM(R19:R21)</f>
        <v>3.5293342187300888E-2</v>
      </c>
      <c r="S22" s="293"/>
      <c r="T22" s="298">
        <f>SUM(T19:T21)</f>
        <v>1.600784548883383</v>
      </c>
      <c r="U22" s="45"/>
      <c r="V22" s="45"/>
      <c r="W22" s="45"/>
    </row>
    <row r="23" spans="1:23" ht="15" customHeight="1">
      <c r="A23" s="105"/>
      <c r="B23" s="30"/>
      <c r="C23" s="31" t="s">
        <v>36</v>
      </c>
      <c r="D23" s="32"/>
      <c r="E23" s="31"/>
      <c r="F23" s="33"/>
      <c r="G23" s="34"/>
      <c r="H23" s="35"/>
      <c r="I23" s="35"/>
      <c r="J23" s="36"/>
      <c r="K23" s="35"/>
      <c r="L23" s="263"/>
      <c r="M23" s="283"/>
      <c r="N23" s="263"/>
      <c r="O23" s="66"/>
      <c r="P23" s="77"/>
      <c r="Q23" s="266"/>
      <c r="R23" s="267"/>
      <c r="S23" s="267"/>
      <c r="T23" s="268"/>
      <c r="U23" s="45"/>
      <c r="V23" s="45">
        <v>8813.67</v>
      </c>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58">
        <v>11550.74</v>
      </c>
      <c r="M24" s="59">
        <f>H24*L24</f>
        <v>599525104.17139995</v>
      </c>
      <c r="N24" s="60">
        <f>M24/M$52*100</f>
        <v>4.9546943894954198</v>
      </c>
      <c r="O24" s="61">
        <f>'M.(9)'!S24</f>
        <v>7872.2970027319698</v>
      </c>
      <c r="P24" s="62">
        <f>O24/I24*K24</f>
        <v>3.3768248434193566</v>
      </c>
      <c r="Q24" s="62">
        <f>'[102]vol galian'!$J$105*0.13</f>
        <v>1474.6377670823576</v>
      </c>
      <c r="R24" s="60">
        <f>Q24/L24*N24</f>
        <v>0.63254644040996599</v>
      </c>
      <c r="S24" s="60">
        <f>O24+Q24</f>
        <v>9346.9347698143283</v>
      </c>
      <c r="T24" s="65">
        <f>IF(S24&lt;L24,S24/L24*N24,"CEK LAGI!")</f>
        <v>4.0093712838293234</v>
      </c>
      <c r="U24" s="45"/>
      <c r="V24" s="45">
        <v>1</v>
      </c>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58">
        <v>1</v>
      </c>
      <c r="M25" s="59">
        <f>H25*L25</f>
        <v>337180.75</v>
      </c>
      <c r="N25" s="60">
        <f>M25/M$52*100</f>
        <v>2.7865848463173564E-3</v>
      </c>
      <c r="O25" s="61">
        <f>'M.(9)'!S25</f>
        <v>0</v>
      </c>
      <c r="P25" s="62">
        <f>O25/I25*K25</f>
        <v>0</v>
      </c>
      <c r="Q25" s="62">
        <v>0</v>
      </c>
      <c r="R25" s="60">
        <f>Q25/L25*N25</f>
        <v>0</v>
      </c>
      <c r="S25" s="60">
        <f>O25+Q25</f>
        <v>0</v>
      </c>
      <c r="T25" s="65">
        <f>IF(S25&lt;L25,S25/L25*N25,"CEK LAGI!")</f>
        <v>0</v>
      </c>
      <c r="U25" s="45"/>
      <c r="V25" s="45">
        <v>4106.25</v>
      </c>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58">
        <v>4470</v>
      </c>
      <c r="M26" s="59">
        <f>H26*L26</f>
        <v>206960955.29999998</v>
      </c>
      <c r="N26" s="60">
        <f>M26/M$52*100</f>
        <v>1.71040091054529</v>
      </c>
      <c r="O26" s="61">
        <f>'M.(9)'!S26</f>
        <v>108.99999999999997</v>
      </c>
      <c r="P26" s="62">
        <f>O26/I26*K26</f>
        <v>4.1707762695623395E-2</v>
      </c>
      <c r="Q26" s="62">
        <v>0</v>
      </c>
      <c r="R26" s="60">
        <f>Q26/L26*N26</f>
        <v>0</v>
      </c>
      <c r="S26" s="60">
        <f>O26+Q26</f>
        <v>108.99999999999997</v>
      </c>
      <c r="T26" s="65">
        <f>IF(S26&lt;L26,S26/L26*N26,"CEK LAGI!")</f>
        <v>4.1707762695623388E-2</v>
      </c>
      <c r="U26" s="45"/>
      <c r="V26" s="45">
        <v>7056</v>
      </c>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58">
        <v>7056</v>
      </c>
      <c r="M27" s="59">
        <f>H27*L27</f>
        <v>1401656971.6800001</v>
      </c>
      <c r="N27" s="60">
        <f>M27/M$52*100</f>
        <v>11.583805057134978</v>
      </c>
      <c r="O27" s="61">
        <f>'M.(9)'!S27</f>
        <v>2663.8339999999998</v>
      </c>
      <c r="P27" s="62">
        <f>O27/I27*K27</f>
        <v>4.3732048980396954</v>
      </c>
      <c r="Q27" s="62">
        <f>'[106]Timbunan Pilihan'!$L$287*0.23</f>
        <v>678.91112499999997</v>
      </c>
      <c r="R27" s="60">
        <f>Q27/L27*N27</f>
        <v>1.1145654936394835</v>
      </c>
      <c r="S27" s="60">
        <f>O27+Q27</f>
        <v>3342.7451249999999</v>
      </c>
      <c r="T27" s="65">
        <f>IF(S27&lt;L27,S27/L27*N27,"CEK LAGI!")</f>
        <v>5.48777039167918</v>
      </c>
      <c r="U27" s="45"/>
      <c r="V27" s="45">
        <v>25220</v>
      </c>
      <c r="W27" s="45"/>
    </row>
    <row r="28" spans="1:23" ht="15" customHeight="1" thickBot="1">
      <c r="A28" s="224" t="s">
        <v>101</v>
      </c>
      <c r="B28" s="67"/>
      <c r="C28" s="68" t="s">
        <v>98</v>
      </c>
      <c r="D28" s="68"/>
      <c r="E28" s="68"/>
      <c r="F28" s="69"/>
      <c r="G28" s="70" t="s">
        <v>158</v>
      </c>
      <c r="H28" s="71">
        <v>1458.8</v>
      </c>
      <c r="I28" s="71">
        <v>18000</v>
      </c>
      <c r="J28" s="43">
        <f>H28*I28</f>
        <v>26258400</v>
      </c>
      <c r="K28" s="42">
        <f>J28/J$52*100</f>
        <v>0.21700900638170975</v>
      </c>
      <c r="L28" s="71">
        <v>25220</v>
      </c>
      <c r="M28" s="155">
        <f>H28*L28</f>
        <v>36790936</v>
      </c>
      <c r="N28" s="156">
        <f>M28/M$52*100</f>
        <v>0.30405373005259551</v>
      </c>
      <c r="O28" s="157">
        <f>'M.(9)'!S28</f>
        <v>7153.9</v>
      </c>
      <c r="P28" s="77">
        <f>O28/I28*K28</f>
        <v>8.6247818375228505E-2</v>
      </c>
      <c r="Q28" s="63">
        <f>'[107]Rekap P.Bdn jalan'!$F$41*0.25</f>
        <v>1527.5</v>
      </c>
      <c r="R28" s="156">
        <f>Q28/L28*N28</f>
        <v>1.841562540267009E-2</v>
      </c>
      <c r="S28" s="156">
        <f>O28+Q28</f>
        <v>8681.4</v>
      </c>
      <c r="T28" s="65">
        <f>IF(S28&lt;L28,S28/L28*N28,"CEK LAGI!")</f>
        <v>0.10466344377789859</v>
      </c>
      <c r="U28" s="45"/>
      <c r="V28" s="45"/>
      <c r="W28" s="45"/>
    </row>
    <row r="29" spans="1:23" s="52" customFormat="1" ht="15" customHeight="1" thickBot="1">
      <c r="A29" s="396" t="s">
        <v>38</v>
      </c>
      <c r="B29" s="397"/>
      <c r="C29" s="397"/>
      <c r="D29" s="397"/>
      <c r="E29" s="397"/>
      <c r="F29" s="397"/>
      <c r="G29" s="397"/>
      <c r="H29" s="397"/>
      <c r="I29" s="397"/>
      <c r="J29" s="46">
        <f>SUM(J24:J28)</f>
        <v>2378943829.711</v>
      </c>
      <c r="K29" s="49">
        <f>SUM(K24:K28)</f>
        <v>19.66046052781142</v>
      </c>
      <c r="L29" s="297"/>
      <c r="M29" s="290">
        <f>SUM(M24:M28)</f>
        <v>2245271147.9014001</v>
      </c>
      <c r="N29" s="297">
        <f>SUM(N24:N28)</f>
        <v>18.555740672074599</v>
      </c>
      <c r="O29" s="291"/>
      <c r="P29" s="297">
        <f>SUM(P24:P28)</f>
        <v>7.877985322529903</v>
      </c>
      <c r="Q29" s="292"/>
      <c r="R29" s="297">
        <f>SUM(R24:R28)</f>
        <v>1.7655275594521198</v>
      </c>
      <c r="S29" s="293"/>
      <c r="T29" s="298">
        <f>SUM(T24:T28)</f>
        <v>9.6435128819820264</v>
      </c>
      <c r="U29" s="45"/>
      <c r="V29" s="45">
        <v>1845</v>
      </c>
      <c r="W29" s="45"/>
    </row>
    <row r="30" spans="1:23" s="81" customFormat="1" ht="15" customHeight="1">
      <c r="A30" s="82"/>
      <c r="B30" s="83"/>
      <c r="C30" s="84" t="s">
        <v>89</v>
      </c>
      <c r="D30" s="85"/>
      <c r="E30" s="86"/>
      <c r="F30" s="84"/>
      <c r="G30" s="87"/>
      <c r="H30" s="88"/>
      <c r="I30" s="89"/>
      <c r="J30" s="90"/>
      <c r="K30" s="88"/>
      <c r="L30" s="276"/>
      <c r="M30" s="277"/>
      <c r="N30" s="275"/>
      <c r="O30" s="66"/>
      <c r="P30" s="276"/>
      <c r="Q30" s="278"/>
      <c r="R30" s="275"/>
      <c r="S30" s="275"/>
      <c r="T30" s="279"/>
      <c r="U30" s="80"/>
      <c r="V30" s="80"/>
      <c r="W30" s="80"/>
    </row>
    <row r="31" spans="1:23" s="81" customFormat="1" ht="15" customHeight="1" thickBot="1">
      <c r="A31" s="94" t="s">
        <v>102</v>
      </c>
      <c r="B31" s="95"/>
      <c r="C31" s="241" t="s">
        <v>41</v>
      </c>
      <c r="D31" s="96"/>
      <c r="E31" s="97"/>
      <c r="F31" s="98"/>
      <c r="G31" s="57" t="s">
        <v>156</v>
      </c>
      <c r="H31" s="99">
        <v>459583.86</v>
      </c>
      <c r="I31" s="100">
        <v>405</v>
      </c>
      <c r="J31" s="101">
        <f>H31*I31</f>
        <v>186131463.29999998</v>
      </c>
      <c r="K31" s="99">
        <f>J31/J$52*100</f>
        <v>1.5382583823502829</v>
      </c>
      <c r="L31" s="100">
        <v>1912.5</v>
      </c>
      <c r="M31" s="101">
        <f>H31*L31</f>
        <v>878954132.25</v>
      </c>
      <c r="N31" s="99">
        <f>M31/M$52*100</f>
        <v>7.2639979166541133</v>
      </c>
      <c r="O31" s="157">
        <f>'M.(9)'!S31</f>
        <v>0</v>
      </c>
      <c r="P31" s="100">
        <f>O31/I31*K31</f>
        <v>0</v>
      </c>
      <c r="Q31" s="103">
        <v>0</v>
      </c>
      <c r="R31" s="99">
        <f>Q31/I31*K31</f>
        <v>0</v>
      </c>
      <c r="S31" s="99">
        <f>O31+Q31</f>
        <v>0</v>
      </c>
      <c r="T31" s="65">
        <f>IF(S31&lt;L31,S31/L31*N31,"CEK LAGI!")</f>
        <v>0</v>
      </c>
      <c r="U31" s="80"/>
      <c r="V31" s="80">
        <v>4559</v>
      </c>
      <c r="W31" s="80"/>
    </row>
    <row r="32" spans="1:23" s="52" customFormat="1" ht="15" customHeight="1" thickBot="1">
      <c r="A32" s="396" t="s">
        <v>90</v>
      </c>
      <c r="B32" s="397"/>
      <c r="C32" s="397"/>
      <c r="D32" s="397"/>
      <c r="E32" s="397"/>
      <c r="F32" s="397"/>
      <c r="G32" s="397"/>
      <c r="H32" s="397"/>
      <c r="I32" s="397"/>
      <c r="J32" s="160">
        <f>SUM(J31:J31)</f>
        <v>186131463.29999998</v>
      </c>
      <c r="K32" s="160">
        <f>SUM(K31:K31)</f>
        <v>1.5382583823502829</v>
      </c>
      <c r="L32" s="290"/>
      <c r="M32" s="290">
        <f>SUM(M31:M31)</f>
        <v>878954132.25</v>
      </c>
      <c r="N32" s="290">
        <f>SUM(N31:N31)</f>
        <v>7.2639979166541133</v>
      </c>
      <c r="O32" s="291"/>
      <c r="P32" s="290">
        <f>SUM(P31:P31)</f>
        <v>0</v>
      </c>
      <c r="Q32" s="292"/>
      <c r="R32" s="290">
        <f>SUM(R31:R31)</f>
        <v>0</v>
      </c>
      <c r="S32" s="293"/>
      <c r="T32" s="294">
        <f>SUM(T31:T31)</f>
        <v>0</v>
      </c>
      <c r="U32" s="45"/>
      <c r="V32" s="45"/>
      <c r="W32" s="45"/>
    </row>
    <row r="33" spans="1:23" s="81" customFormat="1" ht="15" customHeight="1">
      <c r="A33" s="82"/>
      <c r="B33" s="83"/>
      <c r="C33" s="84" t="s">
        <v>39</v>
      </c>
      <c r="D33" s="85"/>
      <c r="E33" s="86"/>
      <c r="F33" s="84"/>
      <c r="G33" s="87"/>
      <c r="H33" s="88"/>
      <c r="I33" s="89"/>
      <c r="J33" s="90"/>
      <c r="K33" s="88"/>
      <c r="L33" s="276"/>
      <c r="M33" s="277"/>
      <c r="N33" s="275"/>
      <c r="O33" s="66"/>
      <c r="P33" s="276"/>
      <c r="Q33" s="278"/>
      <c r="R33" s="275"/>
      <c r="S33" s="275"/>
      <c r="T33" s="279"/>
      <c r="U33" s="80"/>
      <c r="V33" s="80">
        <v>24007.500000000004</v>
      </c>
      <c r="W33" s="80"/>
    </row>
    <row r="34" spans="1:23" s="81" customFormat="1" ht="15" customHeight="1" thickBot="1">
      <c r="A34" s="94" t="s">
        <v>84</v>
      </c>
      <c r="B34" s="95"/>
      <c r="C34" s="241" t="s">
        <v>40</v>
      </c>
      <c r="D34" s="96"/>
      <c r="E34" s="97"/>
      <c r="F34" s="98"/>
      <c r="G34" s="57" t="s">
        <v>156</v>
      </c>
      <c r="H34" s="99">
        <v>567411.31000000006</v>
      </c>
      <c r="I34" s="100">
        <v>3680</v>
      </c>
      <c r="J34" s="101">
        <f>H34*I34</f>
        <v>2088073620.8000002</v>
      </c>
      <c r="K34" s="99">
        <f>J34/J$52*100</f>
        <v>17.256602904276992</v>
      </c>
      <c r="L34" s="100">
        <v>4559</v>
      </c>
      <c r="M34" s="101">
        <f>H34*L34</f>
        <v>2586828162.2900004</v>
      </c>
      <c r="N34" s="99">
        <f>M34/M$52*100</f>
        <v>21.378492565380114</v>
      </c>
      <c r="O34" s="157">
        <f>'M.(9)'!S34</f>
        <v>1177.7493000000002</v>
      </c>
      <c r="P34" s="100">
        <f>O34/I34*K34</f>
        <v>5.5228130410027712</v>
      </c>
      <c r="Q34" s="103">
        <f>'[108]Aggregat Kls A'!$L$284*0.2176</f>
        <v>435.84735999999998</v>
      </c>
      <c r="R34" s="99">
        <f>Q34/L34*N34</f>
        <v>2.0438165267384405</v>
      </c>
      <c r="S34" s="99">
        <f>O34+Q34</f>
        <v>1613.5966600000002</v>
      </c>
      <c r="T34" s="65">
        <f>IF(S34&lt;L34,S34/L34*N34,"CEK LAGI!")</f>
        <v>7.566629567741213</v>
      </c>
      <c r="U34" s="80"/>
      <c r="V34" s="80">
        <v>2485.06</v>
      </c>
      <c r="W34" s="80"/>
    </row>
    <row r="35" spans="1:23" s="52" customFormat="1" ht="15" customHeight="1" thickBot="1">
      <c r="A35" s="396" t="s">
        <v>42</v>
      </c>
      <c r="B35" s="397"/>
      <c r="C35" s="397"/>
      <c r="D35" s="397"/>
      <c r="E35" s="397"/>
      <c r="F35" s="397"/>
      <c r="G35" s="397"/>
      <c r="H35" s="397"/>
      <c r="I35" s="397"/>
      <c r="J35" s="160">
        <f>SUM(J34:J34)</f>
        <v>2088073620.8000002</v>
      </c>
      <c r="K35" s="160">
        <f>SUM(K34:K34)</f>
        <v>17.256602904276992</v>
      </c>
      <c r="L35" s="290"/>
      <c r="M35" s="290">
        <f>SUM(M34:M34)</f>
        <v>2586828162.2900004</v>
      </c>
      <c r="N35" s="290">
        <f>SUM(N34:N34)</f>
        <v>21.378492565380114</v>
      </c>
      <c r="O35" s="291"/>
      <c r="P35" s="290">
        <f>SUM(P34:P34)</f>
        <v>5.5228130410027712</v>
      </c>
      <c r="Q35" s="292"/>
      <c r="R35" s="290">
        <f>SUM(R34:R34)</f>
        <v>2.0438165267384405</v>
      </c>
      <c r="S35" s="293"/>
      <c r="T35" s="294">
        <f>SUM(T34:T34)</f>
        <v>7.566629567741213</v>
      </c>
      <c r="U35" s="45"/>
      <c r="V35" s="45">
        <v>298.57</v>
      </c>
      <c r="W35" s="45"/>
    </row>
    <row r="36" spans="1:23" ht="15" customHeight="1">
      <c r="A36" s="105"/>
      <c r="B36" s="30"/>
      <c r="C36" s="33" t="s">
        <v>43</v>
      </c>
      <c r="D36" s="32"/>
      <c r="E36" s="31"/>
      <c r="F36" s="33"/>
      <c r="G36" s="34"/>
      <c r="H36" s="35"/>
      <c r="I36" s="39"/>
      <c r="J36" s="106"/>
      <c r="K36" s="35"/>
      <c r="L36" s="245"/>
      <c r="M36" s="264"/>
      <c r="N36" s="263"/>
      <c r="O36" s="66"/>
      <c r="P36" s="245"/>
      <c r="Q36" s="266"/>
      <c r="R36" s="267"/>
      <c r="S36" s="267"/>
      <c r="T36" s="268"/>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09">
        <v>24007.500000000004</v>
      </c>
      <c r="M37" s="59">
        <f>H37*L37</f>
        <v>390053933.77500004</v>
      </c>
      <c r="N37" s="60">
        <f>M37/M$52*100</f>
        <v>3.2235481447380634</v>
      </c>
      <c r="O37" s="61">
        <f>'M.(9)'!S37</f>
        <v>0</v>
      </c>
      <c r="P37" s="63">
        <f>O37/I37*K37</f>
        <v>0</v>
      </c>
      <c r="Q37" s="61">
        <v>0</v>
      </c>
      <c r="R37" s="64">
        <f>Q37/I37*K37</f>
        <v>0</v>
      </c>
      <c r="S37" s="64">
        <f>O37+Q37</f>
        <v>0</v>
      </c>
      <c r="T37" s="65">
        <f>IF(S37&lt;L37,S37/L37*N37,"CEK LAGI!")</f>
        <v>0</v>
      </c>
      <c r="U37" s="45"/>
      <c r="V37" s="45">
        <v>450</v>
      </c>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09">
        <v>2485.06</v>
      </c>
      <c r="M38" s="59">
        <f>H38*L38</f>
        <v>3771880130.9535999</v>
      </c>
      <c r="N38" s="60">
        <f>M38/M$52*100</f>
        <v>31.172194779923906</v>
      </c>
      <c r="O38" s="61">
        <f>'M.(9)'!S38</f>
        <v>0</v>
      </c>
      <c r="P38" s="62">
        <f>O38/I38*K38</f>
        <v>0</v>
      </c>
      <c r="Q38" s="61">
        <v>0</v>
      </c>
      <c r="R38" s="64">
        <f>Q38/I38*K38</f>
        <v>0</v>
      </c>
      <c r="S38" s="64">
        <f>O38+Q38</f>
        <v>0</v>
      </c>
      <c r="T38" s="65">
        <f>IF(S38&lt;L38,S38/L38*N38,"CEK LAGI!")</f>
        <v>0</v>
      </c>
      <c r="U38" s="45">
        <f>43+25</f>
        <v>68</v>
      </c>
      <c r="V38" s="45">
        <v>1</v>
      </c>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69">
        <v>298.57</v>
      </c>
      <c r="M39" s="155">
        <f>H39*L39</f>
        <v>19407050</v>
      </c>
      <c r="N39" s="156">
        <f>M39/M$52*100</f>
        <v>0.16038694807376533</v>
      </c>
      <c r="O39" s="157">
        <f>'M.(9)'!S39</f>
        <v>0</v>
      </c>
      <c r="P39" s="63">
        <f>O39/I39*K39</f>
        <v>0</v>
      </c>
      <c r="Q39" s="157">
        <v>0</v>
      </c>
      <c r="R39" s="158">
        <f>Q39/I39*K39</f>
        <v>0</v>
      </c>
      <c r="S39" s="158">
        <f>O39+Q39</f>
        <v>0</v>
      </c>
      <c r="T39" s="65">
        <f>IF(S39&lt;L39,S39/L39*N39,"CEK LAGI!")</f>
        <v>0</v>
      </c>
      <c r="U39" s="45"/>
      <c r="V39" s="45">
        <v>1675.2657045070905</v>
      </c>
      <c r="W39" s="45"/>
    </row>
    <row r="40" spans="1:23" s="52" customFormat="1" ht="15" customHeight="1" thickBot="1">
      <c r="A40" s="396" t="s">
        <v>46</v>
      </c>
      <c r="B40" s="397"/>
      <c r="C40" s="397"/>
      <c r="D40" s="397"/>
      <c r="E40" s="397"/>
      <c r="F40" s="397"/>
      <c r="G40" s="397"/>
      <c r="H40" s="397"/>
      <c r="I40" s="397"/>
      <c r="J40" s="160">
        <f>SUM(J37:J39)</f>
        <v>3312336229.2000003</v>
      </c>
      <c r="K40" s="173">
        <f>SUM(K37:K39)</f>
        <v>27.374356164154371</v>
      </c>
      <c r="L40" s="295"/>
      <c r="M40" s="290">
        <f>SUM(M37:M39)</f>
        <v>4181341114.7286</v>
      </c>
      <c r="N40" s="295">
        <f>SUM(N37:N39)</f>
        <v>34.556129872735731</v>
      </c>
      <c r="O40" s="291"/>
      <c r="P40" s="295">
        <f>SUM(P37:P39)</f>
        <v>0</v>
      </c>
      <c r="Q40" s="296"/>
      <c r="R40" s="295">
        <f>SUM(R37:R39)</f>
        <v>0</v>
      </c>
      <c r="S40" s="293"/>
      <c r="T40" s="294">
        <f>SUM(T37:T39)</f>
        <v>0</v>
      </c>
      <c r="U40" s="45"/>
      <c r="V40" s="45">
        <v>50</v>
      </c>
      <c r="W40" s="45"/>
    </row>
    <row r="41" spans="1:23" ht="15" customHeight="1">
      <c r="A41" s="105"/>
      <c r="B41" s="30"/>
      <c r="C41" s="33" t="s">
        <v>47</v>
      </c>
      <c r="D41" s="32"/>
      <c r="E41" s="31"/>
      <c r="F41" s="33"/>
      <c r="G41" s="34"/>
      <c r="H41" s="35"/>
      <c r="I41" s="39"/>
      <c r="J41" s="106"/>
      <c r="K41" s="35"/>
      <c r="L41" s="245"/>
      <c r="M41" s="264"/>
      <c r="N41" s="263"/>
      <c r="O41" s="66"/>
      <c r="P41" s="245"/>
      <c r="Q41" s="266"/>
      <c r="R41" s="267"/>
      <c r="S41" s="267"/>
      <c r="T41" s="268"/>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09">
        <v>360</v>
      </c>
      <c r="M42" s="59">
        <f>H42*L42</f>
        <v>710200036.79999995</v>
      </c>
      <c r="N42" s="60">
        <f>M42/M$52*100</f>
        <v>5.8693524479108277</v>
      </c>
      <c r="O42" s="61">
        <f>'M.(9)'!S42</f>
        <v>0</v>
      </c>
      <c r="P42" s="62">
        <f>O42/I42*K42</f>
        <v>0</v>
      </c>
      <c r="Q42" s="61">
        <v>0</v>
      </c>
      <c r="R42" s="64">
        <f>Q42/I42*K42</f>
        <v>0</v>
      </c>
      <c r="S42" s="64">
        <f>O42+Q42</f>
        <v>0</v>
      </c>
      <c r="T42" s="65">
        <f>IF(S42&lt;L42,S42/L42*N42,"CEK LAGI!")</f>
        <v>0</v>
      </c>
      <c r="U42" s="45"/>
      <c r="V42" s="45">
        <v>48</v>
      </c>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09">
        <v>901.56</v>
      </c>
      <c r="M43" s="59">
        <f>H43*L43</f>
        <v>13209657.119999999</v>
      </c>
      <c r="N43" s="60">
        <f>M43/M$52*100</f>
        <v>0.10916943021106683</v>
      </c>
      <c r="O43" s="61">
        <f>'M.(9)'!S43</f>
        <v>0</v>
      </c>
      <c r="P43" s="62">
        <f>O43/I43*K43</f>
        <v>0</v>
      </c>
      <c r="Q43" s="61">
        <v>0</v>
      </c>
      <c r="R43" s="64">
        <f>Q43/I43*K43</f>
        <v>0</v>
      </c>
      <c r="S43" s="64">
        <f>O43+Q43</f>
        <v>0</v>
      </c>
      <c r="T43" s="65">
        <f>IF(S43&lt;L43,S43/L43*N43,"CEK LAGI!")</f>
        <v>0</v>
      </c>
      <c r="U43" s="45"/>
      <c r="V43" s="45">
        <v>65</v>
      </c>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09">
        <v>1631.9807265411432</v>
      </c>
      <c r="M44" s="59">
        <f>H44*L44</f>
        <v>964158252.46900177</v>
      </c>
      <c r="N44" s="60">
        <f>M44/M$52*100</f>
        <v>7.9681558801383074</v>
      </c>
      <c r="O44" s="61">
        <f>'M.(9)'!S44</f>
        <v>458.47829385265629</v>
      </c>
      <c r="P44" s="62">
        <f>O44/I44*K44</f>
        <v>2.2385230742403146</v>
      </c>
      <c r="Q44" s="61">
        <f>'[109]Pas Batu'!$L$670*0.27</f>
        <v>148.42808939258276</v>
      </c>
      <c r="R44" s="64">
        <f>Q44/I44*K44</f>
        <v>0.72470105439164079</v>
      </c>
      <c r="S44" s="64">
        <f>O44+Q44</f>
        <v>606.90638324523911</v>
      </c>
      <c r="T44" s="65">
        <f>IF(S44&lt;L44,S44/L44*N44,"CEK LAGI!")</f>
        <v>2.9632241286319556</v>
      </c>
      <c r="U44" s="45"/>
      <c r="V44" s="45">
        <v>66</v>
      </c>
      <c r="W44" s="45"/>
    </row>
    <row r="45" spans="1:23" ht="15" customHeight="1" thickBot="1">
      <c r="A45" s="107" t="s">
        <v>67</v>
      </c>
      <c r="B45" s="54"/>
      <c r="C45" s="56" t="s">
        <v>64</v>
      </c>
      <c r="D45" s="55"/>
      <c r="E45" s="55"/>
      <c r="F45" s="56"/>
      <c r="G45" s="57" t="s">
        <v>156</v>
      </c>
      <c r="H45" s="109">
        <v>644050</v>
      </c>
      <c r="I45" s="109">
        <v>250</v>
      </c>
      <c r="J45" s="155">
        <f>H45*I45</f>
        <v>161012500</v>
      </c>
      <c r="K45" s="156">
        <f>J45/J$52*100</f>
        <v>1.3306660969455504</v>
      </c>
      <c r="L45" s="169">
        <v>50</v>
      </c>
      <c r="M45" s="155">
        <f>H45*L45</f>
        <v>32202500</v>
      </c>
      <c r="N45" s="156">
        <f>M45/M$52*100</f>
        <v>0.26613321938911005</v>
      </c>
      <c r="O45" s="157">
        <f>'M.(9)'!S45</f>
        <v>0</v>
      </c>
      <c r="P45" s="63">
        <f>O45/I45*K45</f>
        <v>0</v>
      </c>
      <c r="Q45" s="157">
        <v>0</v>
      </c>
      <c r="R45" s="158">
        <f>Q45/I45*K45</f>
        <v>0</v>
      </c>
      <c r="S45" s="158">
        <f>O45+Q45</f>
        <v>0</v>
      </c>
      <c r="T45" s="65">
        <f>IF(S45&lt;L45,S45/L45*N45,"CEK LAGI!")</f>
        <v>0</v>
      </c>
      <c r="U45" s="45"/>
      <c r="V45" s="45"/>
      <c r="W45" s="45"/>
    </row>
    <row r="46" spans="1:23" s="52" customFormat="1" ht="15" customHeight="1" thickBot="1">
      <c r="A46" s="396" t="s">
        <v>49</v>
      </c>
      <c r="B46" s="397"/>
      <c r="C46" s="397"/>
      <c r="D46" s="397"/>
      <c r="E46" s="397"/>
      <c r="F46" s="397"/>
      <c r="G46" s="397"/>
      <c r="H46" s="397"/>
      <c r="I46" s="397"/>
      <c r="J46" s="160">
        <f>SUM(J42:J45)</f>
        <v>3697889194.7216001</v>
      </c>
      <c r="K46" s="160">
        <f>SUM(K42:K45)</f>
        <v>30.560706663627453</v>
      </c>
      <c r="L46" s="290"/>
      <c r="M46" s="290">
        <f>SUM(M42:M45)</f>
        <v>1719770446.3890018</v>
      </c>
      <c r="N46" s="290">
        <f>SUM(N42:N45)</f>
        <v>14.21281097764931</v>
      </c>
      <c r="O46" s="291"/>
      <c r="P46" s="300">
        <f>SUM(P42:P45)</f>
        <v>2.2385230742403146</v>
      </c>
      <c r="Q46" s="292"/>
      <c r="R46" s="300">
        <f>SUM(R42:R45)</f>
        <v>0.72470105439164079</v>
      </c>
      <c r="S46" s="293"/>
      <c r="T46" s="301">
        <f>SUM(T42:T45)</f>
        <v>2.9632241286319556</v>
      </c>
      <c r="U46" s="45"/>
      <c r="V46" s="45"/>
      <c r="W46" s="45"/>
    </row>
    <row r="47" spans="1:23" ht="15" customHeight="1">
      <c r="A47" s="105"/>
      <c r="B47" s="30"/>
      <c r="C47" s="33" t="s">
        <v>50</v>
      </c>
      <c r="D47" s="32"/>
      <c r="E47" s="31"/>
      <c r="F47" s="33"/>
      <c r="G47" s="34"/>
      <c r="H47" s="35"/>
      <c r="I47" s="39"/>
      <c r="J47" s="106"/>
      <c r="K47" s="35"/>
      <c r="L47" s="245"/>
      <c r="M47" s="264"/>
      <c r="N47" s="263"/>
      <c r="O47" s="66"/>
      <c r="P47" s="245"/>
      <c r="Q47" s="266"/>
      <c r="R47" s="267"/>
      <c r="S47" s="267"/>
      <c r="T47" s="268"/>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09">
        <v>48</v>
      </c>
      <c r="M48" s="59">
        <f>H48*L48</f>
        <v>950400</v>
      </c>
      <c r="N48" s="60">
        <f>M48/M$52*100</f>
        <v>7.854452657632488E-3</v>
      </c>
      <c r="O48" s="61">
        <f>'M.(9)'!S48</f>
        <v>0</v>
      </c>
      <c r="P48" s="63">
        <f>O48/I48*K48</f>
        <v>0</v>
      </c>
      <c r="Q48" s="61">
        <v>0</v>
      </c>
      <c r="R48" s="64">
        <f>Q48/I48*K48</f>
        <v>0</v>
      </c>
      <c r="S48" s="64">
        <f>O48+Q48</f>
        <v>0</v>
      </c>
      <c r="T48" s="65">
        <f>IF(S48/L48*N48&gt;N48,"CEK LAGI!",S48/L48*N48)</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09">
        <v>65</v>
      </c>
      <c r="M49" s="59">
        <f>H49*L49</f>
        <v>750750</v>
      </c>
      <c r="N49" s="60">
        <f>M49/M$52*100</f>
        <v>6.2044721514284409E-3</v>
      </c>
      <c r="O49" s="61">
        <f>'M.(9)'!S49</f>
        <v>0</v>
      </c>
      <c r="P49" s="62">
        <f>O49/I49*K49</f>
        <v>0</v>
      </c>
      <c r="Q49" s="61">
        <v>0</v>
      </c>
      <c r="R49" s="64">
        <f>Q49/I49*K49</f>
        <v>0</v>
      </c>
      <c r="S49" s="64">
        <f>O49+Q49</f>
        <v>0</v>
      </c>
      <c r="T49" s="65">
        <f>IF(S49/L49*N49&gt;N49,"CEK LAGI!",S49/L49*N49)</f>
        <v>0</v>
      </c>
      <c r="U49" s="45"/>
      <c r="V49" s="45"/>
      <c r="W49" s="45"/>
    </row>
    <row r="50" spans="1:23" ht="15" customHeight="1" thickBot="1">
      <c r="A50" s="111" t="s">
        <v>106</v>
      </c>
      <c r="B50" s="54"/>
      <c r="C50" s="112" t="s">
        <v>107</v>
      </c>
      <c r="D50" s="55"/>
      <c r="E50" s="112"/>
      <c r="F50" s="112"/>
      <c r="G50" s="108" t="s">
        <v>162</v>
      </c>
      <c r="H50" s="109">
        <v>16500</v>
      </c>
      <c r="I50" s="109">
        <v>66</v>
      </c>
      <c r="J50" s="59">
        <f>H50*I50</f>
        <v>1089000</v>
      </c>
      <c r="K50" s="60">
        <f>J50/J$52*100</f>
        <v>8.9998936702038925E-3</v>
      </c>
      <c r="L50" s="169">
        <v>66</v>
      </c>
      <c r="M50" s="155">
        <f>H50*L50</f>
        <v>1089000</v>
      </c>
      <c r="N50" s="156">
        <f>M50/M$52*100</f>
        <v>8.9998936702038925E-3</v>
      </c>
      <c r="O50" s="157">
        <f>'M.(9)'!S50</f>
        <v>0</v>
      </c>
      <c r="P50" s="63">
        <f>O50/I50*K50</f>
        <v>0</v>
      </c>
      <c r="Q50" s="157">
        <v>0</v>
      </c>
      <c r="R50" s="158">
        <f>Q50/I50*K50</f>
        <v>0</v>
      </c>
      <c r="S50" s="158">
        <f>O50+Q50</f>
        <v>0</v>
      </c>
      <c r="T50" s="159">
        <f>IF(S50/L50*N50&gt;N50,"CEK LAGI!",S50/L50*N50)</f>
        <v>0</v>
      </c>
      <c r="U50" s="45"/>
      <c r="V50" s="45"/>
      <c r="W50" s="45"/>
    </row>
    <row r="51" spans="1:23" s="52" customFormat="1" ht="15" customHeight="1" thickBot="1">
      <c r="A51" s="396" t="s">
        <v>49</v>
      </c>
      <c r="B51" s="397"/>
      <c r="C51" s="397"/>
      <c r="D51" s="397"/>
      <c r="E51" s="397"/>
      <c r="F51" s="397"/>
      <c r="G51" s="397"/>
      <c r="H51" s="397"/>
      <c r="I51" s="397"/>
      <c r="J51" s="160">
        <f>SUM(J48:J50)</f>
        <v>2790150</v>
      </c>
      <c r="K51" s="173">
        <f>SUM(K48:K50)</f>
        <v>2.3058818479264824E-2</v>
      </c>
      <c r="L51" s="295"/>
      <c r="M51" s="290">
        <f>SUM(M48:M50)</f>
        <v>2790150</v>
      </c>
      <c r="N51" s="295">
        <f>SUM(N48:N50)</f>
        <v>2.3058818479264824E-2</v>
      </c>
      <c r="O51" s="291"/>
      <c r="P51" s="295">
        <f>SUM(P48:P50)</f>
        <v>0</v>
      </c>
      <c r="Q51" s="296"/>
      <c r="R51" s="295">
        <f>SUM(R48:R50)</f>
        <v>0</v>
      </c>
      <c r="S51" s="293"/>
      <c r="T51" s="294">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146"/>
      <c r="M52" s="242">
        <f>SUM(M14:M51)/2</f>
        <v>12100142956.1926</v>
      </c>
      <c r="N52" s="242">
        <f>SUM(N14:N51)/2</f>
        <v>100.00000000000001</v>
      </c>
      <c r="O52" s="289"/>
      <c r="P52" s="242">
        <f>SUM(P14:P51)/2</f>
        <v>17.490759679353417</v>
      </c>
      <c r="Q52" s="305"/>
      <c r="R52" s="242">
        <f>SUM(R14:R51)/2</f>
        <v>4.5693384827695027</v>
      </c>
      <c r="S52" s="242"/>
      <c r="T52" s="306">
        <f>SUM(T14:T51)/2</f>
        <v>22.060098162122927</v>
      </c>
      <c r="U52" s="45"/>
      <c r="V52" s="45"/>
      <c r="W52" s="45"/>
    </row>
    <row r="53" spans="1:23">
      <c r="A53" s="123"/>
      <c r="B53" s="124"/>
      <c r="C53" s="124"/>
      <c r="D53" s="124"/>
      <c r="E53" s="124"/>
      <c r="F53" s="124"/>
      <c r="G53" s="124"/>
      <c r="H53" s="124"/>
      <c r="I53" s="124"/>
      <c r="J53" s="125"/>
      <c r="K53" s="124"/>
      <c r="L53" s="124"/>
      <c r="M53" s="125"/>
      <c r="N53" s="124"/>
      <c r="O53" s="126"/>
      <c r="P53" s="126"/>
      <c r="Q53" s="127"/>
      <c r="R53" s="401" t="s">
        <v>54</v>
      </c>
      <c r="S53" s="402"/>
      <c r="T53" s="403"/>
    </row>
    <row r="54" spans="1:23" ht="15" customHeight="1">
      <c r="A54" s="176"/>
      <c r="B54" s="177"/>
      <c r="C54" s="177"/>
      <c r="D54" s="177"/>
      <c r="E54" s="177"/>
      <c r="F54" s="178"/>
      <c r="G54" s="124"/>
      <c r="H54" s="124"/>
      <c r="I54" s="124"/>
      <c r="J54" s="179"/>
      <c r="K54" s="179"/>
      <c r="L54" s="124"/>
      <c r="M54" s="179"/>
      <c r="N54" s="179"/>
      <c r="O54" s="180" t="s">
        <v>147</v>
      </c>
      <c r="P54" s="179"/>
      <c r="Q54" s="181"/>
      <c r="R54" s="404"/>
      <c r="S54" s="405"/>
      <c r="T54" s="406"/>
    </row>
    <row r="55" spans="1:23" ht="15" customHeight="1">
      <c r="A55" s="182"/>
      <c r="B55" s="183" t="s">
        <v>69</v>
      </c>
      <c r="C55" s="184"/>
      <c r="D55" s="184"/>
      <c r="E55" s="184"/>
      <c r="F55" s="124"/>
      <c r="G55" s="167" t="s">
        <v>108</v>
      </c>
      <c r="H55" s="167"/>
      <c r="I55" s="167"/>
      <c r="J55" s="167"/>
      <c r="K55" s="124"/>
      <c r="L55" s="167"/>
      <c r="M55" s="167"/>
      <c r="N55" s="124"/>
      <c r="O55" s="185" t="s">
        <v>73</v>
      </c>
      <c r="P55" s="7"/>
      <c r="Q55" s="127"/>
      <c r="R55" s="432" t="s">
        <v>55</v>
      </c>
      <c r="S55" s="433"/>
      <c r="T55" s="438">
        <f>[91]TS!$X$44</f>
        <v>6.9573650704413152</v>
      </c>
    </row>
    <row r="56" spans="1:23" ht="15" customHeight="1">
      <c r="A56" s="182"/>
      <c r="B56" s="183" t="s">
        <v>70</v>
      </c>
      <c r="C56" s="184"/>
      <c r="D56" s="184"/>
      <c r="E56" s="184"/>
      <c r="F56" s="124"/>
      <c r="G56" s="167" t="s">
        <v>109</v>
      </c>
      <c r="H56" s="167"/>
      <c r="I56" s="167"/>
      <c r="J56" s="168"/>
      <c r="K56" s="124"/>
      <c r="L56" s="167"/>
      <c r="M56" s="168"/>
      <c r="N56" s="124"/>
      <c r="O56" s="185" t="s">
        <v>74</v>
      </c>
      <c r="P56" s="7"/>
      <c r="Q56" s="127"/>
      <c r="R56" s="432"/>
      <c r="S56" s="433"/>
      <c r="T56" s="438"/>
    </row>
    <row r="57" spans="1:23" ht="15" customHeight="1">
      <c r="A57" s="186"/>
      <c r="B57" s="187"/>
      <c r="C57" s="188"/>
      <c r="D57" s="188"/>
      <c r="E57" s="188"/>
      <c r="F57" s="240"/>
      <c r="G57" s="208" t="s">
        <v>152</v>
      </c>
      <c r="H57" s="208"/>
      <c r="I57" s="208"/>
      <c r="J57" s="227"/>
      <c r="K57" s="228"/>
      <c r="L57" s="208"/>
      <c r="M57" s="227"/>
      <c r="N57" s="228"/>
      <c r="O57" s="190" t="s">
        <v>56</v>
      </c>
      <c r="P57" s="189"/>
      <c r="Q57" s="127"/>
      <c r="R57" s="439" t="s">
        <v>57</v>
      </c>
      <c r="S57" s="440"/>
      <c r="T57" s="438">
        <f>'M.(9)'!T57:T58+T55</f>
        <v>27.114212856168773</v>
      </c>
    </row>
    <row r="58" spans="1:23" ht="15.75" customHeight="1">
      <c r="A58" s="186"/>
      <c r="B58" s="187"/>
      <c r="C58" s="188"/>
      <c r="D58" s="188"/>
      <c r="E58" s="188"/>
      <c r="F58" s="240"/>
      <c r="G58" s="208"/>
      <c r="H58" s="208"/>
      <c r="I58" s="208"/>
      <c r="J58" s="229"/>
      <c r="K58" s="228"/>
      <c r="L58" s="208"/>
      <c r="M58" s="229"/>
      <c r="N58" s="228"/>
      <c r="O58" s="193"/>
      <c r="P58" s="126"/>
      <c r="Q58" s="127"/>
      <c r="R58" s="441" t="s">
        <v>55</v>
      </c>
      <c r="S58" s="442"/>
      <c r="T58" s="438"/>
    </row>
    <row r="59" spans="1:23">
      <c r="A59" s="230"/>
      <c r="B59" s="187"/>
      <c r="C59" s="187"/>
      <c r="D59" s="187"/>
      <c r="E59" s="187"/>
      <c r="F59" s="240"/>
      <c r="G59" s="208"/>
      <c r="H59" s="208"/>
      <c r="I59" s="208"/>
      <c r="J59" s="231"/>
      <c r="K59" s="228"/>
      <c r="L59" s="208"/>
      <c r="M59" s="231"/>
      <c r="N59" s="228"/>
      <c r="O59" s="193"/>
      <c r="P59" s="126"/>
      <c r="Q59" s="127"/>
      <c r="R59" s="432" t="s">
        <v>58</v>
      </c>
      <c r="S59" s="433"/>
      <c r="T59" s="438">
        <f>R52</f>
        <v>4.5693384827695027</v>
      </c>
    </row>
    <row r="60" spans="1:23">
      <c r="A60" s="230"/>
      <c r="B60" s="187"/>
      <c r="C60" s="187"/>
      <c r="D60" s="187"/>
      <c r="E60" s="187"/>
      <c r="F60" s="240"/>
      <c r="G60" s="208"/>
      <c r="H60" s="208"/>
      <c r="I60" s="208"/>
      <c r="J60" s="208"/>
      <c r="K60" s="228"/>
      <c r="L60" s="208"/>
      <c r="M60" s="208"/>
      <c r="N60" s="228"/>
      <c r="O60" s="193"/>
      <c r="P60" s="126"/>
      <c r="Q60" s="127"/>
      <c r="R60" s="432"/>
      <c r="S60" s="433"/>
      <c r="T60" s="438"/>
    </row>
    <row r="61" spans="1:23" ht="15" customHeight="1">
      <c r="A61" s="232"/>
      <c r="B61" s="198"/>
      <c r="C61" s="198"/>
      <c r="D61" s="198"/>
      <c r="E61" s="198"/>
      <c r="F61" s="240"/>
      <c r="G61" s="208"/>
      <c r="H61" s="208"/>
      <c r="I61" s="208"/>
      <c r="J61" s="233"/>
      <c r="K61" s="234"/>
      <c r="L61" s="208"/>
      <c r="M61" s="233"/>
      <c r="N61" s="234"/>
      <c r="O61" s="193"/>
      <c r="P61" s="126"/>
      <c r="Q61" s="127"/>
      <c r="R61" s="439" t="s">
        <v>57</v>
      </c>
      <c r="S61" s="440"/>
      <c r="T61" s="438">
        <f>T52</f>
        <v>22.060098162122927</v>
      </c>
    </row>
    <row r="62" spans="1:23" ht="15.75" customHeight="1">
      <c r="A62" s="197"/>
      <c r="B62" s="198" t="s">
        <v>71</v>
      </c>
      <c r="C62" s="199"/>
      <c r="D62" s="199"/>
      <c r="E62" s="199"/>
      <c r="F62" s="240"/>
      <c r="G62" s="233" t="s">
        <v>110</v>
      </c>
      <c r="H62" s="207"/>
      <c r="I62" s="235"/>
      <c r="J62" s="236"/>
      <c r="K62" s="237"/>
      <c r="L62" s="235"/>
      <c r="M62" s="236"/>
      <c r="N62" s="237"/>
      <c r="O62" s="201" t="s">
        <v>68</v>
      </c>
      <c r="P62" s="200"/>
      <c r="Q62" s="127"/>
      <c r="R62" s="441" t="s">
        <v>58</v>
      </c>
      <c r="S62" s="442"/>
      <c r="T62" s="438"/>
    </row>
    <row r="63" spans="1:23" ht="15" customHeight="1">
      <c r="A63" s="202"/>
      <c r="B63" s="203" t="s">
        <v>72</v>
      </c>
      <c r="C63" s="204"/>
      <c r="D63" s="204"/>
      <c r="E63" s="204"/>
      <c r="F63" s="124"/>
      <c r="G63" s="167" t="s">
        <v>111</v>
      </c>
      <c r="H63" s="167"/>
      <c r="I63" s="167"/>
      <c r="J63" s="168"/>
      <c r="K63" s="124"/>
      <c r="L63" s="167"/>
      <c r="M63" s="168"/>
      <c r="N63" s="124"/>
      <c r="O63" s="206" t="s">
        <v>59</v>
      </c>
      <c r="P63" s="205"/>
      <c r="Q63" s="127"/>
      <c r="R63" s="432" t="s">
        <v>60</v>
      </c>
      <c r="S63" s="433"/>
      <c r="T63" s="436">
        <f>T61-T57</f>
        <v>-5.0541146940458468</v>
      </c>
    </row>
    <row r="64" spans="1:23" ht="13.5" thickBot="1">
      <c r="A64" s="128"/>
      <c r="B64" s="129"/>
      <c r="C64" s="129"/>
      <c r="D64" s="129"/>
      <c r="E64" s="129"/>
      <c r="F64" s="129"/>
      <c r="G64" s="129"/>
      <c r="H64" s="129"/>
      <c r="I64" s="129"/>
      <c r="J64" s="129"/>
      <c r="K64" s="129"/>
      <c r="L64" s="129"/>
      <c r="M64" s="129"/>
      <c r="N64" s="129"/>
      <c r="O64" s="130"/>
      <c r="P64" s="130"/>
      <c r="Q64" s="131"/>
      <c r="R64" s="434"/>
      <c r="S64" s="435"/>
      <c r="T64" s="437"/>
    </row>
    <row r="65" ht="13.5" thickTop="1"/>
  </sheetData>
  <mergeCells count="60">
    <mergeCell ref="R63:S64"/>
    <mergeCell ref="T63:T64"/>
    <mergeCell ref="R57:S57"/>
    <mergeCell ref="T57:T58"/>
    <mergeCell ref="R58:S58"/>
    <mergeCell ref="R59:S60"/>
    <mergeCell ref="T59:T60"/>
    <mergeCell ref="R61:S61"/>
    <mergeCell ref="T61:T62"/>
    <mergeCell ref="R62:S62"/>
    <mergeCell ref="A46:I46"/>
    <mergeCell ref="A51:I51"/>
    <mergeCell ref="C52:E52"/>
    <mergeCell ref="R53:T54"/>
    <mergeCell ref="R55:S56"/>
    <mergeCell ref="T55:T56"/>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G7:H8"/>
    <mergeCell ref="I7:O8"/>
    <mergeCell ref="R5:T5"/>
    <mergeCell ref="R6:T6"/>
    <mergeCell ref="R7:T7"/>
    <mergeCell ref="R8:T8"/>
    <mergeCell ref="A1:F1"/>
    <mergeCell ref="G1:O4"/>
    <mergeCell ref="A2:F2"/>
    <mergeCell ref="A3:F3"/>
    <mergeCell ref="R1:T1"/>
    <mergeCell ref="R2:T2"/>
    <mergeCell ref="R3:T3"/>
    <mergeCell ref="R4:T4"/>
  </mergeCells>
  <printOptions horizontalCentered="1" verticalCentered="1"/>
  <pageMargins left="0.11811023622047245" right="0.11811023622047245" top="0.15748031496062992" bottom="0.15748031496062992" header="0.31496062992125984" footer="0.31496062992125984"/>
  <pageSetup paperSize="9" scale="50" orientation="landscape" horizontalDpi="4294967293" verticalDpi="4294967293" r:id="rId1"/>
  <colBreaks count="1" manualBreakCount="1">
    <brk id="20" max="1048575" man="1"/>
  </colBreaks>
  <drawing r:id="rId2"/>
</worksheet>
</file>

<file path=xl/worksheets/sheet13.xml><?xml version="1.0" encoding="utf-8"?>
<worksheet xmlns="http://schemas.openxmlformats.org/spreadsheetml/2006/main" xmlns:r="http://schemas.openxmlformats.org/officeDocument/2006/relationships">
  <dimension ref="A1:W65"/>
  <sheetViews>
    <sheetView view="pageBreakPreview" topLeftCell="B1" zoomScale="60" zoomScaleNormal="70" workbookViewId="0">
      <selection activeCell="Q28" sqref="Q28"/>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2.42578125" style="20" customWidth="1"/>
    <col min="13" max="13" width="19" style="20" customWidth="1"/>
    <col min="14" max="14" width="8.7109375" style="20"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140</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141</v>
      </c>
      <c r="J7" s="495"/>
      <c r="K7" s="495"/>
      <c r="L7" s="495"/>
      <c r="M7" s="495"/>
      <c r="N7" s="495"/>
      <c r="O7" s="490"/>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91"/>
      <c r="J8" s="491"/>
      <c r="K8" s="491"/>
      <c r="L8" s="491"/>
      <c r="M8" s="491"/>
      <c r="N8" s="491"/>
      <c r="O8" s="492"/>
      <c r="P8" s="6" t="s">
        <v>15</v>
      </c>
      <c r="Q8" s="17"/>
      <c r="R8" s="347" t="s">
        <v>79</v>
      </c>
      <c r="S8" s="347"/>
      <c r="T8" s="9"/>
    </row>
    <row r="9" spans="1:23" ht="12.75" customHeight="1" thickTop="1">
      <c r="A9" s="381" t="s">
        <v>17</v>
      </c>
      <c r="B9" s="377" t="s">
        <v>18</v>
      </c>
      <c r="C9" s="378"/>
      <c r="D9" s="378"/>
      <c r="E9" s="378"/>
      <c r="F9" s="379"/>
      <c r="G9" s="393" t="s">
        <v>19</v>
      </c>
      <c r="H9" s="374" t="s">
        <v>20</v>
      </c>
      <c r="I9" s="377" t="s">
        <v>21</v>
      </c>
      <c r="J9" s="378"/>
      <c r="K9" s="379"/>
      <c r="L9" s="377" t="s">
        <v>80</v>
      </c>
      <c r="M9" s="378"/>
      <c r="N9" s="379"/>
      <c r="O9" s="413" t="s">
        <v>22</v>
      </c>
      <c r="P9" s="414"/>
      <c r="Q9" s="417" t="s">
        <v>23</v>
      </c>
      <c r="R9" s="414"/>
      <c r="S9" s="417" t="s">
        <v>24</v>
      </c>
      <c r="T9" s="419"/>
    </row>
    <row r="10" spans="1:23" ht="12.75" customHeight="1" thickBot="1">
      <c r="A10" s="382"/>
      <c r="B10" s="407"/>
      <c r="C10" s="408"/>
      <c r="D10" s="408"/>
      <c r="E10" s="408"/>
      <c r="F10" s="409"/>
      <c r="G10" s="394"/>
      <c r="H10" s="375"/>
      <c r="I10" s="372"/>
      <c r="J10" s="373"/>
      <c r="K10" s="380"/>
      <c r="L10" s="372"/>
      <c r="M10" s="373"/>
      <c r="N10" s="380"/>
      <c r="O10" s="415"/>
      <c r="P10" s="416"/>
      <c r="Q10" s="418"/>
      <c r="R10" s="416"/>
      <c r="S10" s="418"/>
      <c r="T10" s="420"/>
    </row>
    <row r="11" spans="1:23" ht="21" customHeight="1">
      <c r="A11" s="382"/>
      <c r="B11" s="407"/>
      <c r="C11" s="408"/>
      <c r="D11" s="408"/>
      <c r="E11" s="408"/>
      <c r="F11" s="409"/>
      <c r="G11" s="394"/>
      <c r="H11" s="375"/>
      <c r="I11" s="390" t="s">
        <v>25</v>
      </c>
      <c r="J11" s="390" t="s">
        <v>26</v>
      </c>
      <c r="K11" s="390" t="s">
        <v>27</v>
      </c>
      <c r="L11" s="390" t="s">
        <v>25</v>
      </c>
      <c r="M11" s="390" t="s">
        <v>26</v>
      </c>
      <c r="N11" s="390" t="s">
        <v>27</v>
      </c>
      <c r="O11" s="391" t="s">
        <v>25</v>
      </c>
      <c r="P11" s="370" t="s">
        <v>27</v>
      </c>
      <c r="Q11" s="423" t="s">
        <v>25</v>
      </c>
      <c r="R11" s="370" t="s">
        <v>27</v>
      </c>
      <c r="S11" s="423" t="s">
        <v>25</v>
      </c>
      <c r="T11" s="421" t="s">
        <v>27</v>
      </c>
    </row>
    <row r="12" spans="1:23" ht="24" customHeight="1" thickBot="1">
      <c r="A12" s="383"/>
      <c r="B12" s="410"/>
      <c r="C12" s="411"/>
      <c r="D12" s="411"/>
      <c r="E12" s="411"/>
      <c r="F12" s="412"/>
      <c r="G12" s="395"/>
      <c r="H12" s="376"/>
      <c r="I12" s="376"/>
      <c r="J12" s="376"/>
      <c r="K12" s="376"/>
      <c r="L12" s="376"/>
      <c r="M12" s="376"/>
      <c r="N12" s="376"/>
      <c r="O12" s="392"/>
      <c r="P12" s="371"/>
      <c r="Q12" s="424"/>
      <c r="R12" s="371"/>
      <c r="S12" s="424"/>
      <c r="T12" s="422"/>
    </row>
    <row r="13" spans="1:23" ht="8.25" customHeight="1" thickTop="1" thickBot="1">
      <c r="A13" s="21"/>
      <c r="B13" s="372"/>
      <c r="C13" s="373"/>
      <c r="D13" s="373"/>
      <c r="E13" s="373"/>
      <c r="F13" s="287"/>
      <c r="G13" s="22"/>
      <c r="H13" s="23"/>
      <c r="I13" s="23"/>
      <c r="J13" s="23"/>
      <c r="K13" s="23"/>
      <c r="L13" s="23"/>
      <c r="M13" s="23"/>
      <c r="N13" s="23"/>
      <c r="O13" s="25"/>
      <c r="P13" s="25"/>
      <c r="Q13" s="26"/>
      <c r="R13" s="27"/>
      <c r="S13" s="27"/>
      <c r="T13" s="28"/>
    </row>
    <row r="14" spans="1:23" ht="15" customHeight="1">
      <c r="A14" s="29"/>
      <c r="B14" s="30"/>
      <c r="C14" s="31" t="s">
        <v>29</v>
      </c>
      <c r="D14" s="32"/>
      <c r="E14" s="31"/>
      <c r="F14" s="33"/>
      <c r="G14" s="34"/>
      <c r="H14" s="35"/>
      <c r="I14" s="35"/>
      <c r="J14" s="36"/>
      <c r="K14" s="35"/>
      <c r="L14" s="35"/>
      <c r="M14" s="36"/>
      <c r="N14" s="35"/>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60">
        <v>1</v>
      </c>
      <c r="M15" s="59">
        <f>H15*L15</f>
        <v>56665000</v>
      </c>
      <c r="N15" s="60">
        <f>M15/M$52*100</f>
        <v>0.46830025236189488</v>
      </c>
      <c r="O15" s="61">
        <f>'M.(10)'!S15</f>
        <v>0.60001764757786991</v>
      </c>
      <c r="P15" s="62">
        <f>O15/I15*K15</f>
        <v>0.28098841578230699</v>
      </c>
      <c r="Q15" s="61"/>
      <c r="R15" s="64">
        <f>Q15/L15*N15</f>
        <v>0</v>
      </c>
      <c r="S15" s="64">
        <f>O15+Q15</f>
        <v>0.60001764757786991</v>
      </c>
      <c r="T15" s="65">
        <f>IF(S15/L15*N15&gt;N15,"CEK LAGI!",S15/L15*N15)</f>
        <v>0.28098841578230699</v>
      </c>
      <c r="U15" s="45">
        <f>'[90]Mobilisasi (2)'!$I$49/J15</f>
        <v>0.60001764757786991</v>
      </c>
      <c r="V15" s="45"/>
      <c r="W15" s="45"/>
    </row>
    <row r="16" spans="1:23" ht="15" customHeight="1" thickBot="1">
      <c r="A16" s="139" t="s">
        <v>62</v>
      </c>
      <c r="B16" s="140"/>
      <c r="C16" s="141" t="s">
        <v>61</v>
      </c>
      <c r="D16" s="142"/>
      <c r="E16" s="141"/>
      <c r="F16" s="143"/>
      <c r="G16" s="144" t="s">
        <v>32</v>
      </c>
      <c r="H16" s="145">
        <v>3600000</v>
      </c>
      <c r="I16" s="146">
        <v>1</v>
      </c>
      <c r="J16" s="147">
        <f>H16*I16</f>
        <v>3600000</v>
      </c>
      <c r="K16" s="146">
        <f>J16/J$52*100</f>
        <v>2.9751714612244271E-2</v>
      </c>
      <c r="L16" s="146">
        <v>1</v>
      </c>
      <c r="M16" s="147">
        <f>H16*L16</f>
        <v>3600000</v>
      </c>
      <c r="N16" s="221">
        <f>M16/M$52*100</f>
        <v>2.9751714612244271E-2</v>
      </c>
      <c r="O16" s="157">
        <f>'M.(10)'!S16</f>
        <v>0.16666666666666666</v>
      </c>
      <c r="P16" s="63">
        <f>O16/I16*K16</f>
        <v>4.9586191020407119E-3</v>
      </c>
      <c r="Q16" s="149"/>
      <c r="R16" s="150">
        <f>Q16/L16*N16</f>
        <v>0</v>
      </c>
      <c r="S16" s="150">
        <f>O16+Q16</f>
        <v>0.16666666666666666</v>
      </c>
      <c r="T16" s="159">
        <f>IF(S16/L16*N16&gt;N16,"CEK LAGI!",S16/L16*N16)</f>
        <v>4.9586191020407119E-3</v>
      </c>
      <c r="U16" s="45"/>
      <c r="V16" s="45">
        <v>1</v>
      </c>
      <c r="W16" s="45"/>
    </row>
    <row r="17" spans="1:23" s="52" customFormat="1" ht="15" customHeight="1" thickBot="1">
      <c r="A17" s="398" t="s">
        <v>33</v>
      </c>
      <c r="B17" s="451"/>
      <c r="C17" s="451"/>
      <c r="D17" s="451"/>
      <c r="E17" s="451"/>
      <c r="F17" s="451"/>
      <c r="G17" s="451"/>
      <c r="H17" s="451"/>
      <c r="I17" s="452"/>
      <c r="J17" s="46">
        <f>SUM(J15:J16)</f>
        <v>60265000</v>
      </c>
      <c r="K17" s="47">
        <f>SUM(K15:K16)</f>
        <v>0.49805196697413917</v>
      </c>
      <c r="L17" s="318"/>
      <c r="M17" s="317">
        <f>SUM(M15:M16)</f>
        <v>60265000</v>
      </c>
      <c r="N17" s="315">
        <f>SUM(N15:N16)</f>
        <v>0.49805196697413917</v>
      </c>
      <c r="O17" s="291"/>
      <c r="P17" s="315">
        <f>SUM(P15:P16)</f>
        <v>0.2859470348843477</v>
      </c>
      <c r="Q17" s="319"/>
      <c r="R17" s="318">
        <f>SUM(R15:R16)</f>
        <v>0</v>
      </c>
      <c r="S17" s="320"/>
      <c r="T17" s="316">
        <f>SUM(T15:T16)</f>
        <v>0.2859470348843477</v>
      </c>
      <c r="U17" s="45"/>
      <c r="V17" s="45">
        <v>1</v>
      </c>
      <c r="W17" s="45"/>
    </row>
    <row r="18" spans="1:23" ht="15" customHeight="1">
      <c r="A18" s="105"/>
      <c r="B18" s="30"/>
      <c r="C18" s="31" t="s">
        <v>34</v>
      </c>
      <c r="D18" s="32"/>
      <c r="E18" s="31"/>
      <c r="F18" s="33"/>
      <c r="G18" s="34"/>
      <c r="H18" s="35"/>
      <c r="I18" s="35"/>
      <c r="J18" s="36"/>
      <c r="K18" s="35"/>
      <c r="L18" s="35"/>
      <c r="M18" s="36"/>
      <c r="N18" s="263"/>
      <c r="O18" s="66"/>
      <c r="P18" s="245"/>
      <c r="Q18" s="210"/>
      <c r="R18" s="35"/>
      <c r="S18" s="35"/>
      <c r="T18" s="211"/>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58">
        <v>2178.9</v>
      </c>
      <c r="M19" s="59">
        <f>H19*L19</f>
        <v>134268110.433</v>
      </c>
      <c r="N19" s="60">
        <f>M19/M$52*100</f>
        <v>1.1096406953133096</v>
      </c>
      <c r="O19" s="61">
        <f>'M.(10)'!S19</f>
        <v>933.74141974999998</v>
      </c>
      <c r="P19" s="62">
        <f>O19/I19*K19</f>
        <v>0.47552318979954411</v>
      </c>
      <c r="Q19" s="62"/>
      <c r="R19" s="60">
        <f>Q19/L19*N19</f>
        <v>0</v>
      </c>
      <c r="S19" s="60">
        <f>O19+Q19</f>
        <v>933.74141974999998</v>
      </c>
      <c r="T19" s="65">
        <f>IF(S19/L19*N19&gt;N19,"CEK LAGI!",S19/L19*N19)</f>
        <v>0.47552318979954417</v>
      </c>
      <c r="U19" s="45"/>
      <c r="V19" s="45">
        <v>2178.9</v>
      </c>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58">
        <v>489.78</v>
      </c>
      <c r="M20" s="59">
        <f>H20*L20</f>
        <v>263870086.80059999</v>
      </c>
      <c r="N20" s="60">
        <f>M20/M$52*100</f>
        <v>2.1807187547776596</v>
      </c>
      <c r="O20" s="61">
        <f>'M.(10)'!S20</f>
        <v>210.47023799999999</v>
      </c>
      <c r="P20" s="62">
        <f>O20/I20*K20</f>
        <v>0.9371072631163333</v>
      </c>
      <c r="Q20" s="62">
        <f>'[105]Rekap Mortar'!$H$38*0.27</f>
        <v>9.7282620000000009</v>
      </c>
      <c r="R20" s="60">
        <f>Q20/L20*N20</f>
        <v>4.3314556320778366E-2</v>
      </c>
      <c r="S20" s="60">
        <f>O20+Q20</f>
        <v>220.1985</v>
      </c>
      <c r="T20" s="65">
        <f>IF(S20/L20*N20&gt;N20,"CEK LAGI!",S20/L20*N20)</f>
        <v>0.9804218194371116</v>
      </c>
      <c r="U20" s="45"/>
      <c r="V20" s="45">
        <v>489.78</v>
      </c>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19">
        <v>20</v>
      </c>
      <c r="M21" s="220">
        <f>H21*L21</f>
        <v>26784605.399999999</v>
      </c>
      <c r="N21" s="221">
        <f>M21/M$52*100</f>
        <v>0.22135775996177134</v>
      </c>
      <c r="O21" s="157">
        <f>'M.(10)'!S21</f>
        <v>17</v>
      </c>
      <c r="P21" s="77">
        <f>O21/I21*K21</f>
        <v>0.18815409596750568</v>
      </c>
      <c r="Q21" s="77"/>
      <c r="R21" s="221">
        <f>Q21/L21*N21</f>
        <v>0</v>
      </c>
      <c r="S21" s="221">
        <f>O21+Q21</f>
        <v>17</v>
      </c>
      <c r="T21" s="65">
        <f>IF(S21/L21*N21&gt;N21,"CEK LAGI!",S21/L21*N21)</f>
        <v>0.18815409596750562</v>
      </c>
      <c r="U21" s="45"/>
      <c r="V21" s="45">
        <v>20</v>
      </c>
      <c r="W21" s="45"/>
    </row>
    <row r="22" spans="1:23" s="52" customFormat="1" ht="15" customHeight="1" thickBot="1">
      <c r="A22" s="396" t="s">
        <v>35</v>
      </c>
      <c r="B22" s="397"/>
      <c r="C22" s="397"/>
      <c r="D22" s="397"/>
      <c r="E22" s="397"/>
      <c r="F22" s="397"/>
      <c r="G22" s="397"/>
      <c r="H22" s="397"/>
      <c r="I22" s="397"/>
      <c r="J22" s="160">
        <f>SUM(J19:J21)</f>
        <v>373713468.45999998</v>
      </c>
      <c r="K22" s="74">
        <f>SUM(K19:K21)</f>
        <v>3.0885045723260758</v>
      </c>
      <c r="L22" s="297"/>
      <c r="M22" s="290">
        <f>SUM(M19:M21)</f>
        <v>424922802.6336</v>
      </c>
      <c r="N22" s="297">
        <f>SUM(N19:N21)</f>
        <v>3.511717210052741</v>
      </c>
      <c r="O22" s="291"/>
      <c r="P22" s="297">
        <f>SUM(P19:P21)</f>
        <v>1.600784548883383</v>
      </c>
      <c r="Q22" s="292"/>
      <c r="R22" s="297">
        <f>SUM(R19:R21)</f>
        <v>4.3314556320778366E-2</v>
      </c>
      <c r="S22" s="293"/>
      <c r="T22" s="298">
        <f>SUM(T19:T21)</f>
        <v>1.6440991052041614</v>
      </c>
      <c r="U22" s="45"/>
      <c r="V22" s="45"/>
      <c r="W22" s="45"/>
    </row>
    <row r="23" spans="1:23" ht="15" customHeight="1">
      <c r="A23" s="105"/>
      <c r="B23" s="30"/>
      <c r="C23" s="31" t="s">
        <v>36</v>
      </c>
      <c r="D23" s="32"/>
      <c r="E23" s="31"/>
      <c r="F23" s="33"/>
      <c r="G23" s="34"/>
      <c r="H23" s="35"/>
      <c r="I23" s="35"/>
      <c r="J23" s="36"/>
      <c r="K23" s="35"/>
      <c r="L23" s="35"/>
      <c r="M23" s="36"/>
      <c r="N23" s="35"/>
      <c r="O23" s="66"/>
      <c r="P23" s="77"/>
      <c r="Q23" s="40"/>
      <c r="R23" s="37"/>
      <c r="S23" s="37"/>
      <c r="T23" s="41"/>
      <c r="U23" s="45"/>
      <c r="V23" s="45">
        <v>8813.67</v>
      </c>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58">
        <v>11550.74</v>
      </c>
      <c r="M24" s="59">
        <f>H24*L24</f>
        <v>599525104.17139995</v>
      </c>
      <c r="N24" s="60">
        <f>M24/M$52*100</f>
        <v>4.9546943894954198</v>
      </c>
      <c r="O24" s="61">
        <f>'M.(10)'!S24</f>
        <v>9346.9347698143283</v>
      </c>
      <c r="P24" s="62">
        <f>O24/I24*K24</f>
        <v>4.0093712838293234</v>
      </c>
      <c r="Q24" s="80">
        <f>'[102]vol galian'!$J$105*0.176</f>
        <v>1996.4326692807301</v>
      </c>
      <c r="R24" s="60">
        <f>Q24/L24*N24</f>
        <v>0.85637056547810775</v>
      </c>
      <c r="S24" s="60">
        <f>O24+Q24</f>
        <v>11343.367439095058</v>
      </c>
      <c r="T24" s="65">
        <f>IF(S24/L24*N24&gt;N24,"CEK LAGI!",S24/L24*N24)</f>
        <v>4.8657418493074305</v>
      </c>
      <c r="U24" s="45">
        <f>S24/L24*N24</f>
        <v>4.8657418493074305</v>
      </c>
      <c r="V24" s="45">
        <v>1</v>
      </c>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58">
        <v>1</v>
      </c>
      <c r="M25" s="59">
        <f>H25*L25</f>
        <v>337180.75</v>
      </c>
      <c r="N25" s="60">
        <f>M25/M$52*100</f>
        <v>2.7865848463173564E-3</v>
      </c>
      <c r="O25" s="61">
        <f>'M.(10)'!S25</f>
        <v>0</v>
      </c>
      <c r="P25" s="62">
        <f>O25/I25*K25</f>
        <v>0</v>
      </c>
      <c r="Q25" s="62"/>
      <c r="R25" s="60">
        <f>Q25/L25*N25</f>
        <v>0</v>
      </c>
      <c r="S25" s="60">
        <f>O25+Q25</f>
        <v>0</v>
      </c>
      <c r="T25" s="65">
        <f>IF(S25/L25*N25&gt;N25,"CEK LAGI!",S25/L25*N25)</f>
        <v>0</v>
      </c>
      <c r="U25" s="45"/>
      <c r="V25" s="45">
        <v>4106.25</v>
      </c>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58">
        <v>4470</v>
      </c>
      <c r="M26" s="59">
        <f>H26*L26</f>
        <v>206960955.29999998</v>
      </c>
      <c r="N26" s="60">
        <f>M26/M$52*100</f>
        <v>1.71040091054529</v>
      </c>
      <c r="O26" s="61">
        <f>'M.(10)'!S26</f>
        <v>108.99999999999997</v>
      </c>
      <c r="P26" s="62">
        <f>O26/I26*K26</f>
        <v>4.1707762695623395E-2</v>
      </c>
      <c r="Q26" s="62">
        <f>'[110]Timbunan Biasa'!$O$59</f>
        <v>40.152700143385886</v>
      </c>
      <c r="R26" s="60">
        <f>Q26/L26*N26</f>
        <v>1.5364030175861122E-2</v>
      </c>
      <c r="S26" s="60">
        <f>O26+Q26</f>
        <v>149.15270014338586</v>
      </c>
      <c r="T26" s="65">
        <f>IF(S26/L26*N26&gt;N26,"CEK LAGI!",S26/L26*N26)</f>
        <v>5.7071792871484506E-2</v>
      </c>
      <c r="U26" s="45"/>
      <c r="V26" s="45">
        <v>7056</v>
      </c>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58">
        <v>7056</v>
      </c>
      <c r="M27" s="59">
        <f>H27*L27</f>
        <v>1401656971.6800001</v>
      </c>
      <c r="N27" s="60">
        <f>M27/M$52*100</f>
        <v>11.583805057134978</v>
      </c>
      <c r="O27" s="61">
        <f>'M.(10)'!S27</f>
        <v>3342.7451249999999</v>
      </c>
      <c r="P27" s="62">
        <f>O27/I27*K27</f>
        <v>5.4877703916791791</v>
      </c>
      <c r="Q27" s="62">
        <f>'[106]Timbunan Pilihan'!$L$287*0.23</f>
        <v>678.91112499999997</v>
      </c>
      <c r="R27" s="60">
        <f>Q27/L27*N27</f>
        <v>1.1145654936394835</v>
      </c>
      <c r="S27" s="60">
        <f>O27+Q27</f>
        <v>4021.65625</v>
      </c>
      <c r="T27" s="65">
        <f>IF(S27/L27*N27&gt;N27,"CEK LAGI!",S27/L27*N27)</f>
        <v>6.6023358853186629</v>
      </c>
      <c r="U27" s="45"/>
      <c r="V27" s="45">
        <v>25220</v>
      </c>
      <c r="W27" s="45"/>
    </row>
    <row r="28" spans="1:23" ht="15" customHeight="1" thickBot="1">
      <c r="A28" s="224" t="s">
        <v>101</v>
      </c>
      <c r="B28" s="67"/>
      <c r="C28" s="68" t="s">
        <v>98</v>
      </c>
      <c r="D28" s="68"/>
      <c r="E28" s="68"/>
      <c r="F28" s="69"/>
      <c r="G28" s="70" t="s">
        <v>158</v>
      </c>
      <c r="H28" s="71">
        <v>1458.8</v>
      </c>
      <c r="I28" s="71">
        <v>18000</v>
      </c>
      <c r="J28" s="43">
        <f>H28*I28</f>
        <v>26258400</v>
      </c>
      <c r="K28" s="42">
        <f>J28/J$52*100</f>
        <v>0.21700900638170975</v>
      </c>
      <c r="L28" s="71">
        <v>25220</v>
      </c>
      <c r="M28" s="43">
        <f>H28*L28</f>
        <v>36790936</v>
      </c>
      <c r="N28" s="42">
        <f>M28/M$52*100</f>
        <v>0.30405373005259551</v>
      </c>
      <c r="O28" s="157">
        <f>'M.(10)'!S28</f>
        <v>8681.4</v>
      </c>
      <c r="P28" s="72">
        <f>O28/I28*K28</f>
        <v>0.10466344377789862</v>
      </c>
      <c r="Q28" s="45">
        <f>'[107]Rekap P.Bdn jalan'!$F$41*0.26</f>
        <v>1588.6000000000001</v>
      </c>
      <c r="R28" s="42">
        <f>Q28/L28*N28</f>
        <v>1.9152250418776894E-2</v>
      </c>
      <c r="S28" s="42">
        <f>O28+Q28</f>
        <v>10270</v>
      </c>
      <c r="T28" s="159">
        <f>IF(S28/L28*N28&gt;N28,"CEK LAGI!",S28/L28*N28)</f>
        <v>0.12381569419667549</v>
      </c>
      <c r="U28" s="45"/>
      <c r="V28" s="45"/>
      <c r="W28" s="45"/>
    </row>
    <row r="29" spans="1:23" s="52" customFormat="1" ht="15" customHeight="1" thickBot="1">
      <c r="A29" s="396" t="s">
        <v>38</v>
      </c>
      <c r="B29" s="397"/>
      <c r="C29" s="397"/>
      <c r="D29" s="397"/>
      <c r="E29" s="397"/>
      <c r="F29" s="397"/>
      <c r="G29" s="397"/>
      <c r="H29" s="397"/>
      <c r="I29" s="397"/>
      <c r="J29" s="46">
        <f>SUM(J24:J28)</f>
        <v>2378943829.711</v>
      </c>
      <c r="K29" s="49">
        <f>SUM(K24:K28)</f>
        <v>19.66046052781142</v>
      </c>
      <c r="L29" s="297"/>
      <c r="M29" s="317">
        <f>SUM(M24:M28)</f>
        <v>2245271147.9014001</v>
      </c>
      <c r="N29" s="321">
        <f>SUM(N24:N28)</f>
        <v>18.555740672074599</v>
      </c>
      <c r="O29" s="291"/>
      <c r="P29" s="321">
        <f>SUM(P24:P28)</f>
        <v>9.6435128819820246</v>
      </c>
      <c r="Q29" s="292"/>
      <c r="R29" s="321">
        <f>SUM(R24:R28)</f>
        <v>2.0054523397122295</v>
      </c>
      <c r="S29" s="320"/>
      <c r="T29" s="298">
        <f>SUM(T24:T28)</f>
        <v>11.648965221694255</v>
      </c>
      <c r="U29" s="45"/>
      <c r="V29" s="45">
        <v>1845</v>
      </c>
      <c r="W29" s="45"/>
    </row>
    <row r="30" spans="1:23" s="81" customFormat="1" ht="15" customHeight="1">
      <c r="A30" s="82"/>
      <c r="B30" s="83"/>
      <c r="C30" s="84" t="s">
        <v>89</v>
      </c>
      <c r="D30" s="85"/>
      <c r="E30" s="86"/>
      <c r="F30" s="84"/>
      <c r="G30" s="87"/>
      <c r="H30" s="88"/>
      <c r="I30" s="89"/>
      <c r="J30" s="90"/>
      <c r="K30" s="88"/>
      <c r="L30" s="89"/>
      <c r="M30" s="90"/>
      <c r="N30" s="88"/>
      <c r="O30" s="66"/>
      <c r="P30" s="89"/>
      <c r="Q30" s="92"/>
      <c r="R30" s="88"/>
      <c r="S30" s="88"/>
      <c r="T30" s="93"/>
      <c r="U30" s="80"/>
      <c r="V30" s="80"/>
      <c r="W30" s="80"/>
    </row>
    <row r="31" spans="1:23" s="81" customFormat="1" ht="15" customHeight="1" thickBot="1">
      <c r="A31" s="94" t="s">
        <v>102</v>
      </c>
      <c r="B31" s="95"/>
      <c r="C31" s="241" t="s">
        <v>41</v>
      </c>
      <c r="D31" s="96"/>
      <c r="E31" s="97"/>
      <c r="F31" s="98"/>
      <c r="G31" s="57" t="s">
        <v>156</v>
      </c>
      <c r="H31" s="99">
        <v>459583.86</v>
      </c>
      <c r="I31" s="100">
        <v>405</v>
      </c>
      <c r="J31" s="101">
        <f>H31*I31</f>
        <v>186131463.29999998</v>
      </c>
      <c r="K31" s="99">
        <f>J31/J$52*100</f>
        <v>1.5382583823502829</v>
      </c>
      <c r="L31" s="100">
        <v>1912.5</v>
      </c>
      <c r="M31" s="101">
        <f>H31*L31</f>
        <v>878954132.25</v>
      </c>
      <c r="N31" s="99">
        <f>M31/M$52*100</f>
        <v>7.2639979166541133</v>
      </c>
      <c r="O31" s="157">
        <f>'M.(10)'!S31</f>
        <v>0</v>
      </c>
      <c r="P31" s="100">
        <f>O31/I31*K31</f>
        <v>0</v>
      </c>
      <c r="Q31" s="103"/>
      <c r="R31" s="99">
        <f>Q31/I31*K31</f>
        <v>0</v>
      </c>
      <c r="S31" s="99">
        <f>O31+Q31</f>
        <v>0</v>
      </c>
      <c r="T31" s="159">
        <f>IF(S31/L31*N31&gt;N31,"CEK LAGI!",S31/L31*N31)</f>
        <v>0</v>
      </c>
      <c r="U31" s="80"/>
      <c r="V31" s="80">
        <v>4559</v>
      </c>
      <c r="W31" s="80"/>
    </row>
    <row r="32" spans="1:23" s="52" customFormat="1" ht="15" customHeight="1" thickBot="1">
      <c r="A32" s="396" t="s">
        <v>90</v>
      </c>
      <c r="B32" s="397"/>
      <c r="C32" s="397"/>
      <c r="D32" s="397"/>
      <c r="E32" s="397"/>
      <c r="F32" s="397"/>
      <c r="G32" s="397"/>
      <c r="H32" s="397"/>
      <c r="I32" s="397"/>
      <c r="J32" s="160">
        <f>SUM(J31:J31)</f>
        <v>186131463.29999998</v>
      </c>
      <c r="K32" s="160">
        <f>SUM(K31:K31)</f>
        <v>1.5382583823502829</v>
      </c>
      <c r="L32" s="290"/>
      <c r="M32" s="290">
        <f>SUM(M31:M31)</f>
        <v>878954132.25</v>
      </c>
      <c r="N32" s="290">
        <f>SUM(N31:N31)</f>
        <v>7.2639979166541133</v>
      </c>
      <c r="O32" s="291"/>
      <c r="P32" s="290">
        <f>SUM(P31:P31)</f>
        <v>0</v>
      </c>
      <c r="Q32" s="292"/>
      <c r="R32" s="290">
        <f>SUM(R31:R31)</f>
        <v>0</v>
      </c>
      <c r="S32" s="293"/>
      <c r="T32" s="294">
        <f>SUM(T31:T31)</f>
        <v>0</v>
      </c>
      <c r="U32" s="45"/>
      <c r="V32" s="45"/>
      <c r="W32" s="45"/>
    </row>
    <row r="33" spans="1:23" s="81" customFormat="1" ht="15" customHeight="1">
      <c r="A33" s="82"/>
      <c r="B33" s="83"/>
      <c r="C33" s="84" t="s">
        <v>39</v>
      </c>
      <c r="D33" s="85"/>
      <c r="E33" s="86"/>
      <c r="F33" s="84"/>
      <c r="G33" s="87"/>
      <c r="H33" s="88"/>
      <c r="I33" s="89"/>
      <c r="J33" s="90"/>
      <c r="K33" s="88"/>
      <c r="L33" s="89"/>
      <c r="M33" s="90"/>
      <c r="N33" s="88"/>
      <c r="O33" s="66"/>
      <c r="P33" s="89"/>
      <c r="Q33" s="92"/>
      <c r="R33" s="88"/>
      <c r="S33" s="88"/>
      <c r="T33" s="93"/>
      <c r="U33" s="80"/>
      <c r="V33" s="80">
        <v>24007.500000000004</v>
      </c>
      <c r="W33" s="80"/>
    </row>
    <row r="34" spans="1:23" s="81" customFormat="1" ht="15" customHeight="1" thickBot="1">
      <c r="A34" s="94" t="s">
        <v>84</v>
      </c>
      <c r="B34" s="95"/>
      <c r="C34" s="241" t="s">
        <v>40</v>
      </c>
      <c r="D34" s="96"/>
      <c r="E34" s="97"/>
      <c r="F34" s="98"/>
      <c r="G34" s="57" t="s">
        <v>156</v>
      </c>
      <c r="H34" s="99">
        <v>567411.31000000006</v>
      </c>
      <c r="I34" s="100">
        <v>3680</v>
      </c>
      <c r="J34" s="101">
        <f>H34*I34</f>
        <v>2088073620.8000002</v>
      </c>
      <c r="K34" s="99">
        <f>J34/J$52*100</f>
        <v>17.256602904276992</v>
      </c>
      <c r="L34" s="100">
        <v>4559</v>
      </c>
      <c r="M34" s="101">
        <f>H34*L34</f>
        <v>2586828162.2900004</v>
      </c>
      <c r="N34" s="99">
        <f>M34/M$52*100</f>
        <v>21.378492565380114</v>
      </c>
      <c r="O34" s="157">
        <f>'M.(10)'!S34</f>
        <v>1613.5966600000002</v>
      </c>
      <c r="P34" s="100">
        <f>O34/I34*K34</f>
        <v>7.5666295677412112</v>
      </c>
      <c r="Q34" s="103">
        <f>'[108]Aggregat Kls A'!$L$284*0.1944</f>
        <v>389.37833999999998</v>
      </c>
      <c r="R34" s="99">
        <f>Q34/L34*N34</f>
        <v>1.8259096176376506</v>
      </c>
      <c r="S34" s="99">
        <f>O34+Q34</f>
        <v>2002.9750000000001</v>
      </c>
      <c r="T34" s="159">
        <f>IF(S34/L34*N34&gt;N34,"CEK LAGI!",S34/L34*N34)</f>
        <v>9.3925391853788636</v>
      </c>
      <c r="U34" s="80"/>
      <c r="V34" s="80">
        <v>2485.06</v>
      </c>
      <c r="W34" s="80"/>
    </row>
    <row r="35" spans="1:23" s="52" customFormat="1" ht="15" customHeight="1" thickBot="1">
      <c r="A35" s="396" t="s">
        <v>42</v>
      </c>
      <c r="B35" s="397"/>
      <c r="C35" s="397"/>
      <c r="D35" s="397"/>
      <c r="E35" s="397"/>
      <c r="F35" s="397"/>
      <c r="G35" s="397"/>
      <c r="H35" s="397"/>
      <c r="I35" s="397"/>
      <c r="J35" s="160">
        <f>SUM(J34:J34)</f>
        <v>2088073620.8000002</v>
      </c>
      <c r="K35" s="160">
        <f>SUM(K34:K34)</f>
        <v>17.256602904276992</v>
      </c>
      <c r="L35" s="290"/>
      <c r="M35" s="290">
        <f>SUM(M34:M34)</f>
        <v>2586828162.2900004</v>
      </c>
      <c r="N35" s="290">
        <f>SUM(N34:N34)</f>
        <v>21.378492565380114</v>
      </c>
      <c r="O35" s="291"/>
      <c r="P35" s="290">
        <f>SUM(P34:P34)</f>
        <v>7.5666295677412112</v>
      </c>
      <c r="Q35" s="292"/>
      <c r="R35" s="290">
        <f>SUM(R34:R34)</f>
        <v>1.8259096176376506</v>
      </c>
      <c r="S35" s="293"/>
      <c r="T35" s="294">
        <f>SUM(T34:T34)</f>
        <v>9.3925391853788636</v>
      </c>
      <c r="U35" s="45"/>
      <c r="V35" s="45">
        <v>298.57</v>
      </c>
      <c r="W35" s="45"/>
    </row>
    <row r="36" spans="1:23" ht="15" customHeight="1">
      <c r="A36" s="105"/>
      <c r="B36" s="30"/>
      <c r="C36" s="33" t="s">
        <v>43</v>
      </c>
      <c r="D36" s="32"/>
      <c r="E36" s="31"/>
      <c r="F36" s="33"/>
      <c r="G36" s="34"/>
      <c r="H36" s="35"/>
      <c r="I36" s="39"/>
      <c r="J36" s="106"/>
      <c r="K36" s="35"/>
      <c r="L36" s="39"/>
      <c r="M36" s="106"/>
      <c r="N36" s="35"/>
      <c r="O36" s="66"/>
      <c r="P36" s="39"/>
      <c r="Q36" s="40"/>
      <c r="R36" s="37"/>
      <c r="S36" s="37"/>
      <c r="T36" s="41"/>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09">
        <v>24007.500000000004</v>
      </c>
      <c r="M37" s="59">
        <f>H37*L37</f>
        <v>390053933.77500004</v>
      </c>
      <c r="N37" s="60">
        <f>M37/M$52*100</f>
        <v>3.2235481447380634</v>
      </c>
      <c r="O37" s="61">
        <f>'M.(10)'!S37</f>
        <v>0</v>
      </c>
      <c r="P37" s="63">
        <f>O37/I37*K37</f>
        <v>0</v>
      </c>
      <c r="Q37" s="61"/>
      <c r="R37" s="64">
        <f>Q37/I37*K37</f>
        <v>0</v>
      </c>
      <c r="S37" s="64">
        <f>O37+Q37</f>
        <v>0</v>
      </c>
      <c r="T37" s="65">
        <f>IF(S37/L37*N37&gt;N37,"CEK LAGI!",S37/L37*N37)</f>
        <v>0</v>
      </c>
      <c r="U37" s="45"/>
      <c r="V37" s="45">
        <v>450</v>
      </c>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09">
        <v>2485.06</v>
      </c>
      <c r="M38" s="59">
        <f>H38*L38</f>
        <v>3771880130.9535999</v>
      </c>
      <c r="N38" s="60">
        <f>M38/M$52*100</f>
        <v>31.172194779923906</v>
      </c>
      <c r="O38" s="61">
        <f>'M.(10)'!S38</f>
        <v>0</v>
      </c>
      <c r="P38" s="62">
        <f>O38/I38*K38</f>
        <v>0</v>
      </c>
      <c r="Q38" s="61"/>
      <c r="R38" s="64">
        <f>Q38/I38*K38</f>
        <v>0</v>
      </c>
      <c r="S38" s="64">
        <f>O38+Q38</f>
        <v>0</v>
      </c>
      <c r="T38" s="65">
        <f>IF(S38/L38*N38&gt;N38,"CEK LAGI!",S38/L38*N38)</f>
        <v>0</v>
      </c>
      <c r="U38" s="45"/>
      <c r="V38" s="45">
        <v>1</v>
      </c>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69">
        <v>298.57</v>
      </c>
      <c r="M39" s="155">
        <f>H39*L39</f>
        <v>19407050</v>
      </c>
      <c r="N39" s="156">
        <f>M39/M$52*100</f>
        <v>0.16038694807376533</v>
      </c>
      <c r="O39" s="157">
        <f>'M.(10)'!S39</f>
        <v>0</v>
      </c>
      <c r="P39" s="63">
        <f>O39/I39*K39</f>
        <v>0</v>
      </c>
      <c r="Q39" s="157"/>
      <c r="R39" s="158">
        <f>Q39/I39*K39</f>
        <v>0</v>
      </c>
      <c r="S39" s="158">
        <f>O39+Q39</f>
        <v>0</v>
      </c>
      <c r="T39" s="159">
        <f>IF(S39/L39*N39&gt;N39,"CEK LAGI!",S39/L39*N39)</f>
        <v>0</v>
      </c>
      <c r="U39" s="45"/>
      <c r="V39" s="45">
        <v>1675.2657045070905</v>
      </c>
      <c r="W39" s="45"/>
    </row>
    <row r="40" spans="1:23" s="52" customFormat="1" ht="15" customHeight="1" thickBot="1">
      <c r="A40" s="396" t="s">
        <v>46</v>
      </c>
      <c r="B40" s="397"/>
      <c r="C40" s="397"/>
      <c r="D40" s="397"/>
      <c r="E40" s="397"/>
      <c r="F40" s="397"/>
      <c r="G40" s="397"/>
      <c r="H40" s="397"/>
      <c r="I40" s="397"/>
      <c r="J40" s="160">
        <f>SUM(J37:J39)</f>
        <v>3312336229.2000003</v>
      </c>
      <c r="K40" s="173">
        <f>SUM(K37:K39)</f>
        <v>27.374356164154371</v>
      </c>
      <c r="L40" s="290"/>
      <c r="M40" s="290">
        <f>SUM(M37:M39)</f>
        <v>4181341114.7286</v>
      </c>
      <c r="N40" s="290">
        <f>SUM(N37:N39)</f>
        <v>34.556129872735731</v>
      </c>
      <c r="O40" s="291"/>
      <c r="P40" s="290">
        <f>SUM(P37:P39)</f>
        <v>0</v>
      </c>
      <c r="Q40" s="296"/>
      <c r="R40" s="290">
        <f>SUM(R37:R39)</f>
        <v>0</v>
      </c>
      <c r="S40" s="293"/>
      <c r="T40" s="294">
        <f>SUM(T37:T39)</f>
        <v>0</v>
      </c>
      <c r="U40" s="45"/>
      <c r="V40" s="45">
        <v>50</v>
      </c>
      <c r="W40" s="45"/>
    </row>
    <row r="41" spans="1:23" ht="15" customHeight="1">
      <c r="A41" s="105"/>
      <c r="B41" s="30"/>
      <c r="C41" s="33" t="s">
        <v>47</v>
      </c>
      <c r="D41" s="32"/>
      <c r="E41" s="31"/>
      <c r="F41" s="33"/>
      <c r="G41" s="34"/>
      <c r="H41" s="35"/>
      <c r="I41" s="39"/>
      <c r="J41" s="106"/>
      <c r="K41" s="35"/>
      <c r="L41" s="39"/>
      <c r="M41" s="106"/>
      <c r="N41" s="35"/>
      <c r="O41" s="66"/>
      <c r="P41" s="39"/>
      <c r="Q41" s="40"/>
      <c r="R41" s="37"/>
      <c r="S41" s="37"/>
      <c r="T41" s="41"/>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09">
        <v>360</v>
      </c>
      <c r="M42" s="59">
        <f>H42*L42</f>
        <v>710200036.79999995</v>
      </c>
      <c r="N42" s="60">
        <f>M42/M$52*100</f>
        <v>5.8693524479108277</v>
      </c>
      <c r="O42" s="61">
        <f>'M.(10)'!S42</f>
        <v>0</v>
      </c>
      <c r="P42" s="62">
        <f>O42/I42*K42</f>
        <v>0</v>
      </c>
      <c r="Q42" s="61"/>
      <c r="R42" s="64">
        <f>Q42/I42*K42</f>
        <v>0</v>
      </c>
      <c r="S42" s="64">
        <f>O42+Q42</f>
        <v>0</v>
      </c>
      <c r="T42" s="65">
        <f>IF(S42/L42*N42&gt;N42,"CEK LAGI!",S42/L42*N42)</f>
        <v>0</v>
      </c>
      <c r="U42" s="45"/>
      <c r="V42" s="45">
        <v>48</v>
      </c>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09">
        <v>901.56</v>
      </c>
      <c r="M43" s="59">
        <f>H43*L43</f>
        <v>13209657.119999999</v>
      </c>
      <c r="N43" s="60">
        <f>M43/M$52*100</f>
        <v>0.10916943021106683</v>
      </c>
      <c r="O43" s="61">
        <f>'M.(10)'!S43</f>
        <v>0</v>
      </c>
      <c r="P43" s="62">
        <f>O43/I43*K43</f>
        <v>0</v>
      </c>
      <c r="Q43" s="61"/>
      <c r="R43" s="64">
        <f>Q43/I43*K43</f>
        <v>0</v>
      </c>
      <c r="S43" s="64">
        <f>O43+Q43</f>
        <v>0</v>
      </c>
      <c r="T43" s="65">
        <f>IF(S43/L43*N43&gt;N43,"CEK LAGI!",S43/L43*N43)</f>
        <v>0</v>
      </c>
      <c r="U43" s="45"/>
      <c r="V43" s="45">
        <v>65</v>
      </c>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09">
        <v>1631.9807265411432</v>
      </c>
      <c r="M44" s="59">
        <f>H44*L44</f>
        <v>964158252.46900177</v>
      </c>
      <c r="N44" s="60">
        <f>M44/M$52*100</f>
        <v>7.9681558801383074</v>
      </c>
      <c r="O44" s="61">
        <f>'M.(10)'!S44</f>
        <v>606.90638324523911</v>
      </c>
      <c r="P44" s="62">
        <f>O44/I44*K44</f>
        <v>2.9632241286319556</v>
      </c>
      <c r="Q44" s="61">
        <f>'[109]Pas Batu'!$L$670*0.22</f>
        <v>120.9414061717341</v>
      </c>
      <c r="R44" s="64">
        <f>Q44/I44*K44</f>
        <v>0.59049715543022585</v>
      </c>
      <c r="S44" s="64">
        <f>O44+Q44</f>
        <v>727.84778941697323</v>
      </c>
      <c r="T44" s="65">
        <f>IF(S44/L44*N44&gt;N44,"CEK LAGI!",S44/L44*N44)</f>
        <v>3.5537212840621817</v>
      </c>
      <c r="U44" s="45"/>
      <c r="V44" s="45">
        <v>66</v>
      </c>
      <c r="W44" s="45"/>
    </row>
    <row r="45" spans="1:23" ht="15" customHeight="1" thickBot="1">
      <c r="A45" s="107" t="s">
        <v>67</v>
      </c>
      <c r="B45" s="54"/>
      <c r="C45" s="56" t="s">
        <v>64</v>
      </c>
      <c r="D45" s="55"/>
      <c r="E45" s="55"/>
      <c r="F45" s="56"/>
      <c r="G45" s="57" t="s">
        <v>156</v>
      </c>
      <c r="H45" s="109">
        <v>644050</v>
      </c>
      <c r="I45" s="109">
        <v>250</v>
      </c>
      <c r="J45" s="155">
        <f>H45*I45</f>
        <v>161012500</v>
      </c>
      <c r="K45" s="156">
        <f>J45/J$52*100</f>
        <v>1.3306660969455504</v>
      </c>
      <c r="L45" s="169">
        <v>50</v>
      </c>
      <c r="M45" s="155">
        <f>H45*L45</f>
        <v>32202500</v>
      </c>
      <c r="N45" s="156">
        <f>M45/M$52*100</f>
        <v>0.26613321938911005</v>
      </c>
      <c r="O45" s="157">
        <f>'M.(10)'!S45</f>
        <v>0</v>
      </c>
      <c r="P45" s="63">
        <f>O45/I45*K45</f>
        <v>0</v>
      </c>
      <c r="Q45" s="157"/>
      <c r="R45" s="158">
        <f>Q45/I45*K45</f>
        <v>0</v>
      </c>
      <c r="S45" s="158">
        <f>O45+Q45</f>
        <v>0</v>
      </c>
      <c r="T45" s="159">
        <f>IF(S45/L45*N45&gt;N45,"CEK LAGI!",S45/L45*N45)</f>
        <v>0</v>
      </c>
      <c r="U45" s="45"/>
      <c r="V45" s="45"/>
      <c r="W45" s="45"/>
    </row>
    <row r="46" spans="1:23" s="52" customFormat="1" ht="15" customHeight="1" thickBot="1">
      <c r="A46" s="396" t="s">
        <v>49</v>
      </c>
      <c r="B46" s="397"/>
      <c r="C46" s="397"/>
      <c r="D46" s="397"/>
      <c r="E46" s="397"/>
      <c r="F46" s="397"/>
      <c r="G46" s="397"/>
      <c r="H46" s="397"/>
      <c r="I46" s="397"/>
      <c r="J46" s="160">
        <f>SUM(J42:J45)</f>
        <v>3697889194.7216001</v>
      </c>
      <c r="K46" s="160">
        <f>SUM(K42:K45)</f>
        <v>30.560706663627453</v>
      </c>
      <c r="L46" s="290"/>
      <c r="M46" s="290">
        <f>SUM(M42:M45)</f>
        <v>1719770446.3890018</v>
      </c>
      <c r="N46" s="290">
        <f>SUM(N42:N45)</f>
        <v>14.21281097764931</v>
      </c>
      <c r="O46" s="291"/>
      <c r="P46" s="300">
        <f>SUM(P42:P45)</f>
        <v>2.9632241286319556</v>
      </c>
      <c r="Q46" s="292"/>
      <c r="R46" s="300">
        <f>SUM(R42:R45)</f>
        <v>0.59049715543022585</v>
      </c>
      <c r="S46" s="293"/>
      <c r="T46" s="301">
        <f>SUM(T42:T45)</f>
        <v>3.5537212840621817</v>
      </c>
      <c r="U46" s="45"/>
      <c r="V46" s="45"/>
      <c r="W46" s="45"/>
    </row>
    <row r="47" spans="1:23" ht="15" customHeight="1">
      <c r="A47" s="105"/>
      <c r="B47" s="30"/>
      <c r="C47" s="33" t="s">
        <v>50</v>
      </c>
      <c r="D47" s="32"/>
      <c r="E47" s="31"/>
      <c r="F47" s="33"/>
      <c r="G47" s="34"/>
      <c r="H47" s="35"/>
      <c r="I47" s="39"/>
      <c r="J47" s="106"/>
      <c r="K47" s="35"/>
      <c r="L47" s="245"/>
      <c r="M47" s="264"/>
      <c r="N47" s="263"/>
      <c r="O47" s="66"/>
      <c r="P47" s="245"/>
      <c r="Q47" s="266"/>
      <c r="R47" s="267"/>
      <c r="S47" s="267"/>
      <c r="T47" s="268"/>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09">
        <v>48</v>
      </c>
      <c r="M48" s="59">
        <f>H48*L48</f>
        <v>950400</v>
      </c>
      <c r="N48" s="60">
        <f>M48/M$52*100</f>
        <v>7.854452657632488E-3</v>
      </c>
      <c r="O48" s="61">
        <f>'M.(10)'!S48</f>
        <v>0</v>
      </c>
      <c r="P48" s="63">
        <f>O48/I48*K48</f>
        <v>0</v>
      </c>
      <c r="Q48" s="61">
        <v>0</v>
      </c>
      <c r="R48" s="64">
        <f>Q48/I48*K48</f>
        <v>0</v>
      </c>
      <c r="S48" s="64">
        <f>O48+Q48</f>
        <v>0</v>
      </c>
      <c r="T48" s="65">
        <f>IF(S48/L48*N48&gt;N48,"CEK LAGI!",S48/L48*N48)</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09">
        <v>65</v>
      </c>
      <c r="M49" s="59">
        <f>H49*L49</f>
        <v>750750</v>
      </c>
      <c r="N49" s="60">
        <f>M49/M$52*100</f>
        <v>6.2044721514284409E-3</v>
      </c>
      <c r="O49" s="61">
        <f>'M.(10)'!S49</f>
        <v>0</v>
      </c>
      <c r="P49" s="62">
        <f>O49/I49*K49</f>
        <v>0</v>
      </c>
      <c r="Q49" s="61">
        <v>0</v>
      </c>
      <c r="R49" s="64">
        <f>Q49/I49*K49</f>
        <v>0</v>
      </c>
      <c r="S49" s="64">
        <f>O49+Q49</f>
        <v>0</v>
      </c>
      <c r="T49" s="65">
        <f>IF(S49/L49*N49&gt;N49,"CEK LAGI!",S49/L49*N49)</f>
        <v>0</v>
      </c>
      <c r="U49" s="45"/>
      <c r="V49" s="45"/>
      <c r="W49" s="45"/>
    </row>
    <row r="50" spans="1:23" ht="15" customHeight="1" thickBot="1">
      <c r="A50" s="111" t="s">
        <v>106</v>
      </c>
      <c r="B50" s="54"/>
      <c r="C50" s="112" t="s">
        <v>107</v>
      </c>
      <c r="D50" s="55"/>
      <c r="E50" s="112"/>
      <c r="F50" s="112"/>
      <c r="G50" s="108" t="s">
        <v>162</v>
      </c>
      <c r="H50" s="109">
        <v>16500</v>
      </c>
      <c r="I50" s="109">
        <v>66</v>
      </c>
      <c r="J50" s="59">
        <f>H50*I50</f>
        <v>1089000</v>
      </c>
      <c r="K50" s="60">
        <f>J50/J$52*100</f>
        <v>8.9998936702038925E-3</v>
      </c>
      <c r="L50" s="169">
        <v>66</v>
      </c>
      <c r="M50" s="155">
        <f>H50*L50</f>
        <v>1089000</v>
      </c>
      <c r="N50" s="156">
        <f>M50/M$52*100</f>
        <v>8.9998936702038925E-3</v>
      </c>
      <c r="O50" s="157">
        <f>'M.(10)'!S50</f>
        <v>0</v>
      </c>
      <c r="P50" s="63">
        <f>O50/I50*K50</f>
        <v>0</v>
      </c>
      <c r="Q50" s="157">
        <v>0</v>
      </c>
      <c r="R50" s="158">
        <f>Q50/I50*K50</f>
        <v>0</v>
      </c>
      <c r="S50" s="158">
        <f>O50+Q50</f>
        <v>0</v>
      </c>
      <c r="T50" s="159">
        <f>IF(S50/L50*N50&gt;N50,"CEK LAGI!",S50/L50*N50)</f>
        <v>0</v>
      </c>
      <c r="U50" s="45"/>
      <c r="V50" s="45"/>
      <c r="W50" s="45"/>
    </row>
    <row r="51" spans="1:23" s="52" customFormat="1" ht="15" customHeight="1" thickBot="1">
      <c r="A51" s="396" t="s">
        <v>49</v>
      </c>
      <c r="B51" s="397"/>
      <c r="C51" s="397"/>
      <c r="D51" s="397"/>
      <c r="E51" s="397"/>
      <c r="F51" s="397"/>
      <c r="G51" s="397"/>
      <c r="H51" s="397"/>
      <c r="I51" s="397"/>
      <c r="J51" s="160">
        <f>SUM(J48:J50)</f>
        <v>2790150</v>
      </c>
      <c r="K51" s="173">
        <f>SUM(K48:K50)</f>
        <v>2.3058818479264824E-2</v>
      </c>
      <c r="L51" s="290"/>
      <c r="M51" s="290">
        <f>SUM(M48:M50)</f>
        <v>2790150</v>
      </c>
      <c r="N51" s="290">
        <f>SUM(N48:N50)</f>
        <v>2.3058818479264824E-2</v>
      </c>
      <c r="O51" s="291">
        <f>'M.(10)'!S51</f>
        <v>0</v>
      </c>
      <c r="P51" s="290">
        <f>SUM(P48:P50)</f>
        <v>0</v>
      </c>
      <c r="Q51" s="296"/>
      <c r="R51" s="290">
        <f>SUM(R48:R50)</f>
        <v>0</v>
      </c>
      <c r="S51" s="293"/>
      <c r="T51" s="294">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119"/>
      <c r="M52" s="120">
        <f>SUM(M14:M51)/2</f>
        <v>12100142956.1926</v>
      </c>
      <c r="N52" s="120">
        <f>SUM(N14:N51)/2</f>
        <v>100.00000000000001</v>
      </c>
      <c r="O52" s="120"/>
      <c r="P52" s="120">
        <f>SUM(P14:P51)/2</f>
        <v>22.060098162122923</v>
      </c>
      <c r="Q52" s="78"/>
      <c r="R52" s="120">
        <f>SUM(R14:R51)/2</f>
        <v>4.4651736691008841</v>
      </c>
      <c r="S52" s="120"/>
      <c r="T52" s="79">
        <f>SUM(T14:T51)/2</f>
        <v>26.525271831223812</v>
      </c>
      <c r="U52" s="45"/>
      <c r="V52" s="45"/>
      <c r="W52" s="45"/>
    </row>
    <row r="53" spans="1:23">
      <c r="A53" s="123"/>
      <c r="B53" s="124"/>
      <c r="C53" s="124"/>
      <c r="D53" s="124"/>
      <c r="E53" s="124"/>
      <c r="F53" s="124"/>
      <c r="G53" s="124"/>
      <c r="H53" s="124"/>
      <c r="I53" s="124"/>
      <c r="J53" s="125"/>
      <c r="K53" s="124"/>
      <c r="L53" s="124"/>
      <c r="M53" s="125"/>
      <c r="N53" s="124"/>
      <c r="O53" s="126"/>
      <c r="P53" s="126"/>
      <c r="Q53" s="127"/>
      <c r="R53" s="401" t="s">
        <v>54</v>
      </c>
      <c r="S53" s="402"/>
      <c r="T53" s="403"/>
    </row>
    <row r="54" spans="1:23" ht="15" customHeight="1">
      <c r="A54" s="176"/>
      <c r="B54" s="177"/>
      <c r="C54" s="177"/>
      <c r="D54" s="177"/>
      <c r="E54" s="177"/>
      <c r="F54" s="178"/>
      <c r="G54" s="124"/>
      <c r="H54" s="124"/>
      <c r="I54" s="124"/>
      <c r="J54" s="179"/>
      <c r="K54" s="179"/>
      <c r="L54" s="124"/>
      <c r="M54" s="179"/>
      <c r="N54" s="179"/>
      <c r="O54" s="180" t="s">
        <v>146</v>
      </c>
      <c r="P54" s="179"/>
      <c r="Q54" s="181"/>
      <c r="R54" s="404"/>
      <c r="S54" s="405"/>
      <c r="T54" s="406"/>
    </row>
    <row r="55" spans="1:23" ht="15" customHeight="1">
      <c r="A55" s="182"/>
      <c r="B55" s="183" t="s">
        <v>69</v>
      </c>
      <c r="C55" s="184"/>
      <c r="D55" s="184"/>
      <c r="E55" s="184"/>
      <c r="F55" s="124"/>
      <c r="G55" s="167" t="s">
        <v>108</v>
      </c>
      <c r="H55" s="167"/>
      <c r="I55" s="167"/>
      <c r="J55" s="167"/>
      <c r="K55" s="124"/>
      <c r="L55" s="167"/>
      <c r="M55" s="167"/>
      <c r="N55" s="124"/>
      <c r="O55" s="185" t="s">
        <v>73</v>
      </c>
      <c r="P55" s="7"/>
      <c r="Q55" s="127"/>
      <c r="R55" s="432" t="s">
        <v>55</v>
      </c>
      <c r="S55" s="433"/>
      <c r="T55" s="438">
        <f>[91]TS!$Y$44</f>
        <v>8.7272228338614273</v>
      </c>
    </row>
    <row r="56" spans="1:23" ht="15" customHeight="1">
      <c r="A56" s="182"/>
      <c r="B56" s="183" t="s">
        <v>70</v>
      </c>
      <c r="C56" s="184"/>
      <c r="D56" s="184"/>
      <c r="E56" s="184"/>
      <c r="F56" s="124"/>
      <c r="G56" s="167" t="s">
        <v>109</v>
      </c>
      <c r="H56" s="167"/>
      <c r="I56" s="167"/>
      <c r="J56" s="168"/>
      <c r="K56" s="124"/>
      <c r="L56" s="167"/>
      <c r="M56" s="168"/>
      <c r="N56" s="124"/>
      <c r="O56" s="185" t="s">
        <v>74</v>
      </c>
      <c r="P56" s="7"/>
      <c r="Q56" s="127"/>
      <c r="R56" s="432"/>
      <c r="S56" s="433"/>
      <c r="T56" s="438"/>
    </row>
    <row r="57" spans="1:23" ht="15" customHeight="1">
      <c r="A57" s="186"/>
      <c r="B57" s="187"/>
      <c r="C57" s="188"/>
      <c r="D57" s="188"/>
      <c r="E57" s="188"/>
      <c r="F57" s="240"/>
      <c r="G57" s="208" t="s">
        <v>152</v>
      </c>
      <c r="H57" s="208"/>
      <c r="I57" s="208"/>
      <c r="J57" s="227"/>
      <c r="K57" s="228"/>
      <c r="L57" s="208"/>
      <c r="M57" s="227"/>
      <c r="N57" s="228"/>
      <c r="O57" s="190" t="s">
        <v>56</v>
      </c>
      <c r="P57" s="189"/>
      <c r="Q57" s="127"/>
      <c r="R57" s="439" t="s">
        <v>57</v>
      </c>
      <c r="S57" s="440"/>
      <c r="T57" s="438">
        <f>'M.(10)'!T57:T58+T55</f>
        <v>35.841435690030202</v>
      </c>
    </row>
    <row r="58" spans="1:23" ht="15.75" customHeight="1">
      <c r="A58" s="186"/>
      <c r="B58" s="187"/>
      <c r="C58" s="188"/>
      <c r="D58" s="188"/>
      <c r="E58" s="188"/>
      <c r="F58" s="240"/>
      <c r="G58" s="208"/>
      <c r="H58" s="208"/>
      <c r="I58" s="208"/>
      <c r="J58" s="229"/>
      <c r="K58" s="228"/>
      <c r="L58" s="208"/>
      <c r="M58" s="229"/>
      <c r="N58" s="228"/>
      <c r="O58" s="193"/>
      <c r="P58" s="126"/>
      <c r="Q58" s="127"/>
      <c r="R58" s="441" t="s">
        <v>55</v>
      </c>
      <c r="S58" s="442"/>
      <c r="T58" s="438"/>
    </row>
    <row r="59" spans="1:23">
      <c r="A59" s="230"/>
      <c r="B59" s="187"/>
      <c r="C59" s="187"/>
      <c r="D59" s="187"/>
      <c r="E59" s="187"/>
      <c r="F59" s="240"/>
      <c r="G59" s="208"/>
      <c r="H59" s="208"/>
      <c r="I59" s="208"/>
      <c r="J59" s="231"/>
      <c r="K59" s="228"/>
      <c r="L59" s="208"/>
      <c r="M59" s="231"/>
      <c r="N59" s="228"/>
      <c r="O59" s="193"/>
      <c r="P59" s="126"/>
      <c r="Q59" s="127"/>
      <c r="R59" s="432" t="s">
        <v>58</v>
      </c>
      <c r="S59" s="433"/>
      <c r="T59" s="438">
        <f>R52</f>
        <v>4.4651736691008841</v>
      </c>
    </row>
    <row r="60" spans="1:23">
      <c r="A60" s="230"/>
      <c r="B60" s="187"/>
      <c r="C60" s="187"/>
      <c r="D60" s="187"/>
      <c r="E60" s="187"/>
      <c r="F60" s="240"/>
      <c r="G60" s="208"/>
      <c r="H60" s="208"/>
      <c r="I60" s="208"/>
      <c r="J60" s="231"/>
      <c r="K60" s="228"/>
      <c r="L60" s="208"/>
      <c r="M60" s="208"/>
      <c r="N60" s="228"/>
      <c r="O60" s="193"/>
      <c r="P60" s="126"/>
      <c r="Q60" s="127"/>
      <c r="R60" s="432"/>
      <c r="S60" s="433"/>
      <c r="T60" s="438"/>
    </row>
    <row r="61" spans="1:23" ht="15" customHeight="1">
      <c r="A61" s="232"/>
      <c r="B61" s="198"/>
      <c r="C61" s="198"/>
      <c r="D61" s="198"/>
      <c r="E61" s="198"/>
      <c r="F61" s="240"/>
      <c r="G61" s="208"/>
      <c r="H61" s="208"/>
      <c r="I61" s="208"/>
      <c r="J61" s="233"/>
      <c r="K61" s="234"/>
      <c r="L61" s="208"/>
      <c r="M61" s="233"/>
      <c r="N61" s="234"/>
      <c r="O61" s="193"/>
      <c r="P61" s="126"/>
      <c r="Q61" s="127"/>
      <c r="R61" s="439" t="s">
        <v>57</v>
      </c>
      <c r="S61" s="440"/>
      <c r="T61" s="438">
        <f>T52</f>
        <v>26.525271831223812</v>
      </c>
    </row>
    <row r="62" spans="1:23" ht="15.75" customHeight="1">
      <c r="A62" s="197"/>
      <c r="B62" s="198" t="s">
        <v>71</v>
      </c>
      <c r="C62" s="199"/>
      <c r="D62" s="199"/>
      <c r="E62" s="199"/>
      <c r="F62" s="240"/>
      <c r="G62" s="233" t="s">
        <v>110</v>
      </c>
      <c r="H62" s="207"/>
      <c r="I62" s="235"/>
      <c r="J62" s="236"/>
      <c r="K62" s="237"/>
      <c r="L62" s="235"/>
      <c r="M62" s="236"/>
      <c r="N62" s="237"/>
      <c r="O62" s="201" t="s">
        <v>68</v>
      </c>
      <c r="P62" s="200"/>
      <c r="Q62" s="127"/>
      <c r="R62" s="441" t="s">
        <v>58</v>
      </c>
      <c r="S62" s="442"/>
      <c r="T62" s="438"/>
    </row>
    <row r="63" spans="1:23" ht="15" customHeight="1">
      <c r="A63" s="202"/>
      <c r="B63" s="203" t="s">
        <v>72</v>
      </c>
      <c r="C63" s="204"/>
      <c r="D63" s="204"/>
      <c r="E63" s="204"/>
      <c r="F63" s="124"/>
      <c r="G63" s="167" t="s">
        <v>111</v>
      </c>
      <c r="H63" s="167"/>
      <c r="I63" s="167"/>
      <c r="J63" s="168"/>
      <c r="K63" s="124"/>
      <c r="L63" s="167"/>
      <c r="M63" s="168"/>
      <c r="N63" s="124"/>
      <c r="O63" s="206" t="s">
        <v>59</v>
      </c>
      <c r="P63" s="205"/>
      <c r="Q63" s="127"/>
      <c r="R63" s="432" t="s">
        <v>60</v>
      </c>
      <c r="S63" s="433"/>
      <c r="T63" s="436">
        <f>T61-T57</f>
        <v>-9.3161638588063909</v>
      </c>
    </row>
    <row r="64" spans="1:23" ht="13.5" thickBot="1">
      <c r="A64" s="128"/>
      <c r="B64" s="129"/>
      <c r="C64" s="129"/>
      <c r="D64" s="129"/>
      <c r="E64" s="129"/>
      <c r="F64" s="129"/>
      <c r="G64" s="129"/>
      <c r="H64" s="129"/>
      <c r="I64" s="129"/>
      <c r="J64" s="129"/>
      <c r="K64" s="129"/>
      <c r="L64" s="129"/>
      <c r="M64" s="129"/>
      <c r="N64" s="129"/>
      <c r="O64" s="130"/>
      <c r="P64" s="130"/>
      <c r="Q64" s="131"/>
      <c r="R64" s="434"/>
      <c r="S64" s="435"/>
      <c r="T64" s="437"/>
    </row>
    <row r="65" ht="13.5" thickTop="1"/>
  </sheetData>
  <mergeCells count="57">
    <mergeCell ref="R63:S64"/>
    <mergeCell ref="T63:T64"/>
    <mergeCell ref="R57:S57"/>
    <mergeCell ref="T57:T58"/>
    <mergeCell ref="R58:S58"/>
    <mergeCell ref="R59:S60"/>
    <mergeCell ref="T59:T60"/>
    <mergeCell ref="R61:S61"/>
    <mergeCell ref="T61:T62"/>
    <mergeCell ref="R62:S62"/>
    <mergeCell ref="A46:I46"/>
    <mergeCell ref="A51:I51"/>
    <mergeCell ref="C52:E52"/>
    <mergeCell ref="R53:T54"/>
    <mergeCell ref="R55:S56"/>
    <mergeCell ref="T55:T56"/>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R6:S6"/>
    <mergeCell ref="G7:H8"/>
    <mergeCell ref="I7:O8"/>
    <mergeCell ref="R7:S7"/>
    <mergeCell ref="R8:S8"/>
    <mergeCell ref="A1:F1"/>
    <mergeCell ref="G1:O4"/>
    <mergeCell ref="A2:F2"/>
    <mergeCell ref="A3:F3"/>
    <mergeCell ref="R3:S3"/>
    <mergeCell ref="R4:S4"/>
  </mergeCells>
  <printOptions horizontalCentered="1" verticalCentered="1"/>
  <pageMargins left="0.11811023622047245" right="0.11811023622047245" top="0.15748031496062992" bottom="0.15748031496062992" header="0.31496062992125984" footer="0.31496062992125984"/>
  <pageSetup paperSize="9" scale="50" orientation="landscape" horizontalDpi="4294967293" verticalDpi="4294967293" r:id="rId1"/>
  <colBreaks count="1" manualBreakCount="1">
    <brk id="20" max="1048575" man="1"/>
  </colBreaks>
  <drawing r:id="rId2"/>
</worksheet>
</file>

<file path=xl/worksheets/sheet14.xml><?xml version="1.0" encoding="utf-8"?>
<worksheet xmlns="http://schemas.openxmlformats.org/spreadsheetml/2006/main" xmlns:r="http://schemas.openxmlformats.org/officeDocument/2006/relationships">
  <sheetPr>
    <tabColor rgb="FFFF0066"/>
  </sheetPr>
  <dimension ref="A1:W65"/>
  <sheetViews>
    <sheetView tabSelected="1" view="pageBreakPreview" topLeftCell="A16" zoomScale="60" zoomScaleNormal="70" workbookViewId="0">
      <selection activeCell="S41" sqref="S41"/>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2.42578125" style="20" customWidth="1"/>
    <col min="13" max="13" width="19" style="20" customWidth="1"/>
    <col min="14" max="14" width="8.7109375" style="20"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75</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76</v>
      </c>
      <c r="H5" s="349"/>
      <c r="I5" s="342" t="s">
        <v>124</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168</v>
      </c>
      <c r="J7" s="495"/>
      <c r="K7" s="495"/>
      <c r="L7" s="495"/>
      <c r="M7" s="495"/>
      <c r="N7" s="495"/>
      <c r="O7" s="490"/>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91"/>
      <c r="J8" s="491"/>
      <c r="K8" s="491"/>
      <c r="L8" s="491"/>
      <c r="M8" s="491"/>
      <c r="N8" s="491"/>
      <c r="O8" s="492"/>
      <c r="P8" s="6" t="s">
        <v>15</v>
      </c>
      <c r="Q8" s="17"/>
      <c r="R8" s="347" t="s">
        <v>79</v>
      </c>
      <c r="S8" s="347"/>
      <c r="T8" s="9"/>
    </row>
    <row r="9" spans="1:23" ht="12.75" customHeight="1" thickTop="1">
      <c r="A9" s="381" t="s">
        <v>17</v>
      </c>
      <c r="B9" s="377" t="s">
        <v>18</v>
      </c>
      <c r="C9" s="378"/>
      <c r="D9" s="378"/>
      <c r="E9" s="378"/>
      <c r="F9" s="379"/>
      <c r="G9" s="393" t="s">
        <v>19</v>
      </c>
      <c r="H9" s="374" t="s">
        <v>20</v>
      </c>
      <c r="I9" s="478" t="s">
        <v>21</v>
      </c>
      <c r="J9" s="478"/>
      <c r="K9" s="478"/>
      <c r="L9" s="478" t="s">
        <v>80</v>
      </c>
      <c r="M9" s="478"/>
      <c r="N9" s="478"/>
      <c r="O9" s="469" t="s">
        <v>142</v>
      </c>
      <c r="P9" s="469"/>
      <c r="Q9" s="469" t="s">
        <v>143</v>
      </c>
      <c r="R9" s="469"/>
      <c r="S9" s="469" t="s">
        <v>144</v>
      </c>
      <c r="T9" s="471"/>
    </row>
    <row r="10" spans="1:23" ht="12.75" customHeight="1">
      <c r="A10" s="382"/>
      <c r="B10" s="407"/>
      <c r="C10" s="408"/>
      <c r="D10" s="408"/>
      <c r="E10" s="408"/>
      <c r="F10" s="409"/>
      <c r="G10" s="394"/>
      <c r="H10" s="375"/>
      <c r="I10" s="473"/>
      <c r="J10" s="473"/>
      <c r="K10" s="473"/>
      <c r="L10" s="473"/>
      <c r="M10" s="473"/>
      <c r="N10" s="473"/>
      <c r="O10" s="470"/>
      <c r="P10" s="470"/>
      <c r="Q10" s="470"/>
      <c r="R10" s="470"/>
      <c r="S10" s="470"/>
      <c r="T10" s="472"/>
    </row>
    <row r="11" spans="1:23" ht="21" customHeight="1">
      <c r="A11" s="382"/>
      <c r="B11" s="407"/>
      <c r="C11" s="408"/>
      <c r="D11" s="408"/>
      <c r="E11" s="408"/>
      <c r="F11" s="409"/>
      <c r="G11" s="394"/>
      <c r="H11" s="375"/>
      <c r="I11" s="473" t="s">
        <v>25</v>
      </c>
      <c r="J11" s="473" t="s">
        <v>26</v>
      </c>
      <c r="K11" s="473" t="s">
        <v>27</v>
      </c>
      <c r="L11" s="473" t="s">
        <v>25</v>
      </c>
      <c r="M11" s="473" t="s">
        <v>26</v>
      </c>
      <c r="N11" s="473" t="s">
        <v>27</v>
      </c>
      <c r="O11" s="470" t="s">
        <v>25</v>
      </c>
      <c r="P11" s="475" t="s">
        <v>27</v>
      </c>
      <c r="Q11" s="470" t="s">
        <v>25</v>
      </c>
      <c r="R11" s="475" t="s">
        <v>27</v>
      </c>
      <c r="S11" s="470" t="s">
        <v>25</v>
      </c>
      <c r="T11" s="467" t="s">
        <v>27</v>
      </c>
    </row>
    <row r="12" spans="1:23" ht="24" customHeight="1" thickBot="1">
      <c r="A12" s="383"/>
      <c r="B12" s="410"/>
      <c r="C12" s="411"/>
      <c r="D12" s="411"/>
      <c r="E12" s="411"/>
      <c r="F12" s="412"/>
      <c r="G12" s="395"/>
      <c r="H12" s="376"/>
      <c r="I12" s="474"/>
      <c r="J12" s="474"/>
      <c r="K12" s="474"/>
      <c r="L12" s="474"/>
      <c r="M12" s="474"/>
      <c r="N12" s="474"/>
      <c r="O12" s="477"/>
      <c r="P12" s="476"/>
      <c r="Q12" s="477"/>
      <c r="R12" s="476"/>
      <c r="S12" s="477"/>
      <c r="T12" s="468"/>
    </row>
    <row r="13" spans="1:23" ht="8.25" customHeight="1" thickTop="1" thickBot="1">
      <c r="A13" s="21"/>
      <c r="B13" s="372"/>
      <c r="C13" s="373"/>
      <c r="D13" s="373"/>
      <c r="E13" s="373"/>
      <c r="F13" s="326"/>
      <c r="G13" s="22"/>
      <c r="H13" s="23"/>
      <c r="I13" s="23"/>
      <c r="J13" s="23"/>
      <c r="K13" s="23"/>
      <c r="L13" s="23"/>
      <c r="M13" s="23"/>
      <c r="N13" s="23"/>
      <c r="O13" s="25"/>
      <c r="P13" s="25"/>
      <c r="Q13" s="26"/>
      <c r="R13" s="27"/>
      <c r="S13" s="27"/>
      <c r="T13" s="28"/>
    </row>
    <row r="14" spans="1:23" ht="15" customHeight="1">
      <c r="A14" s="29"/>
      <c r="B14" s="30"/>
      <c r="C14" s="31" t="s">
        <v>29</v>
      </c>
      <c r="D14" s="32"/>
      <c r="E14" s="31"/>
      <c r="F14" s="33"/>
      <c r="G14" s="34"/>
      <c r="H14" s="35"/>
      <c r="I14" s="35"/>
      <c r="J14" s="36"/>
      <c r="K14" s="35"/>
      <c r="L14" s="35"/>
      <c r="M14" s="36"/>
      <c r="N14" s="35"/>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60">
        <v>1</v>
      </c>
      <c r="M15" s="59">
        <f>H15*L15</f>
        <v>56665000</v>
      </c>
      <c r="N15" s="60">
        <f>M15/M$52*100</f>
        <v>0.46830025236189488</v>
      </c>
      <c r="O15" s="61">
        <f>'BULAN 2'!S15</f>
        <v>0.60001764757786991</v>
      </c>
      <c r="P15" s="62">
        <f>O15/I15*K15</f>
        <v>0.28098841578230699</v>
      </c>
      <c r="Q15" s="61">
        <f>'M.(8)'!Q15+'M.(9)'!Q15+'M.(10)'!Q15+'M.(11)'!Q15</f>
        <v>0</v>
      </c>
      <c r="R15" s="64">
        <f>Q15/L15*N15</f>
        <v>0</v>
      </c>
      <c r="S15" s="64">
        <f>O15+Q15</f>
        <v>0.60001764757786991</v>
      </c>
      <c r="T15" s="65">
        <f>IF(S15&gt;L15,"CEK LAGI!",S15/L15*N15)</f>
        <v>0.28098841578230699</v>
      </c>
      <c r="U15" s="45">
        <f>'[90]Mobilisasi (2)'!$I$49/J15</f>
        <v>0.60001764757786991</v>
      </c>
      <c r="V15" s="45"/>
      <c r="W15" s="45"/>
    </row>
    <row r="16" spans="1:23" ht="15" customHeight="1" thickBot="1">
      <c r="A16" s="307" t="s">
        <v>62</v>
      </c>
      <c r="B16" s="216"/>
      <c r="C16" s="308" t="s">
        <v>61</v>
      </c>
      <c r="D16" s="124"/>
      <c r="E16" s="308"/>
      <c r="F16" s="309"/>
      <c r="G16" s="218" t="s">
        <v>32</v>
      </c>
      <c r="H16" s="310">
        <v>3600000</v>
      </c>
      <c r="I16" s="221">
        <v>1</v>
      </c>
      <c r="J16" s="220">
        <f>H16*I16</f>
        <v>3600000</v>
      </c>
      <c r="K16" s="221">
        <f>J16/J$52*100</f>
        <v>2.9751714612244271E-2</v>
      </c>
      <c r="L16" s="221">
        <v>1</v>
      </c>
      <c r="M16" s="220">
        <f>H16*L16</f>
        <v>3600000</v>
      </c>
      <c r="N16" s="221">
        <f>M16/M$52*100</f>
        <v>2.9751714612244271E-2</v>
      </c>
      <c r="O16" s="157">
        <f>'BULAN 2'!S16</f>
        <v>0.16666666666666666</v>
      </c>
      <c r="P16" s="63">
        <f>O16/I16*K16</f>
        <v>4.9586191020407119E-3</v>
      </c>
      <c r="Q16" s="157">
        <v>0</v>
      </c>
      <c r="R16" s="312">
        <f>Q16/L16*N16</f>
        <v>0</v>
      </c>
      <c r="S16" s="312">
        <f>O16+Q16</f>
        <v>0.16666666666666666</v>
      </c>
      <c r="T16" s="65">
        <f>IF(S16&gt;L16,"CEK LAGI!",S16/L16*N16)</f>
        <v>4.9586191020407119E-3</v>
      </c>
      <c r="U16" s="45"/>
      <c r="V16" s="45">
        <v>1</v>
      </c>
      <c r="W16" s="45"/>
    </row>
    <row r="17" spans="1:23" s="52" customFormat="1" ht="15" customHeight="1" thickBot="1">
      <c r="A17" s="498" t="s">
        <v>33</v>
      </c>
      <c r="B17" s="499"/>
      <c r="C17" s="499"/>
      <c r="D17" s="499"/>
      <c r="E17" s="499"/>
      <c r="F17" s="499"/>
      <c r="G17" s="499"/>
      <c r="H17" s="499"/>
      <c r="I17" s="500"/>
      <c r="J17" s="290">
        <f>SUM(J15:J16)</f>
        <v>60265000</v>
      </c>
      <c r="K17" s="315">
        <f>SUM(K15:K16)</f>
        <v>0.49805196697413917</v>
      </c>
      <c r="L17" s="315"/>
      <c r="M17" s="290">
        <f>SUM(M15:M16)</f>
        <v>60265000</v>
      </c>
      <c r="N17" s="315">
        <f>SUM(N15:N16)</f>
        <v>0.49805196697413917</v>
      </c>
      <c r="O17" s="291"/>
      <c r="P17" s="315">
        <f>SUM(P15:P16)</f>
        <v>0.2859470348843477</v>
      </c>
      <c r="Q17" s="291"/>
      <c r="R17" s="315">
        <f>SUM(R15:R16)</f>
        <v>0</v>
      </c>
      <c r="S17" s="293"/>
      <c r="T17" s="316">
        <f>SUM(T15:T16)</f>
        <v>0.2859470348843477</v>
      </c>
      <c r="U17" s="45"/>
      <c r="V17" s="45">
        <v>1</v>
      </c>
      <c r="W17" s="45"/>
    </row>
    <row r="18" spans="1:23" ht="15" customHeight="1">
      <c r="A18" s="257"/>
      <c r="B18" s="258"/>
      <c r="C18" s="261" t="s">
        <v>34</v>
      </c>
      <c r="D18" s="260"/>
      <c r="E18" s="261"/>
      <c r="F18" s="259"/>
      <c r="G18" s="262"/>
      <c r="H18" s="263"/>
      <c r="I18" s="263"/>
      <c r="J18" s="283"/>
      <c r="K18" s="263"/>
      <c r="L18" s="263"/>
      <c r="M18" s="283"/>
      <c r="N18" s="263"/>
      <c r="O18" s="66"/>
      <c r="P18" s="245"/>
      <c r="Q18" s="66"/>
      <c r="R18" s="263"/>
      <c r="S18" s="263"/>
      <c r="T18" s="314"/>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58">
        <v>2178.9</v>
      </c>
      <c r="M19" s="59">
        <f>H19*L19</f>
        <v>134268110.433</v>
      </c>
      <c r="N19" s="60">
        <f>M19/M$52*100</f>
        <v>1.1096406953133096</v>
      </c>
      <c r="O19" s="61">
        <f>'BULAN 2'!S19</f>
        <v>933.74141974999998</v>
      </c>
      <c r="P19" s="62">
        <f>O19/I19*K19</f>
        <v>0.47552318979954411</v>
      </c>
      <c r="Q19" s="61">
        <f>'M.(8)'!Q19+'M.(9)'!Q19+'M.(10)'!Q19+'M.(11)'!Q19</f>
        <v>0</v>
      </c>
      <c r="R19" s="60">
        <f>Q19/L19*N19</f>
        <v>0</v>
      </c>
      <c r="S19" s="60">
        <f>O19+Q19</f>
        <v>933.74141974999998</v>
      </c>
      <c r="T19" s="65">
        <f>IF(S19&gt;L19,"CEK LAGI!",S19/L19*N19)</f>
        <v>0.47552318979954417</v>
      </c>
      <c r="U19" s="45"/>
      <c r="V19" s="45">
        <v>2178.9</v>
      </c>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58">
        <v>489.78</v>
      </c>
      <c r="M20" s="59">
        <f>H20*L20</f>
        <v>263870086.80059999</v>
      </c>
      <c r="N20" s="60">
        <f>M20/M$52*100</f>
        <v>2.1807187547776596</v>
      </c>
      <c r="O20" s="61">
        <f>'BULAN 2'!S20</f>
        <v>184.1679</v>
      </c>
      <c r="P20" s="62">
        <f>O20/I20*K20</f>
        <v>0.81999753676756215</v>
      </c>
      <c r="Q20" s="61">
        <f>'M.(8)'!Q20+'M.(9)'!Q20+'M.(10)'!Q20+'M.(11)'!Q20</f>
        <v>36.0306</v>
      </c>
      <c r="R20" s="60">
        <f>Q20/L20*N20</f>
        <v>0.1604242826695495</v>
      </c>
      <c r="S20" s="60">
        <f>O20+Q20</f>
        <v>220.1985</v>
      </c>
      <c r="T20" s="65">
        <f>IF(S20&gt;L20,"CEK LAGI!",S20/L20*N20)</f>
        <v>0.9804218194371116</v>
      </c>
      <c r="U20" s="45">
        <f>S20+S44</f>
        <v>948.0462894169732</v>
      </c>
      <c r="V20" s="45">
        <v>489.78</v>
      </c>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19">
        <v>20</v>
      </c>
      <c r="M21" s="220">
        <f>H21*L21</f>
        <v>26784605.399999999</v>
      </c>
      <c r="N21" s="221">
        <f>M21/M$52*100</f>
        <v>0.22135775996177134</v>
      </c>
      <c r="O21" s="157">
        <f>'BULAN 2'!S21</f>
        <v>8</v>
      </c>
      <c r="P21" s="77">
        <f>O21/I21*K21</f>
        <v>8.8543103984708549E-2</v>
      </c>
      <c r="Q21" s="157">
        <f>'M.(8)'!Q21+'M.(9)'!Q21+'M.(10)'!Q21+'M.(11)'!Q21</f>
        <v>9</v>
      </c>
      <c r="R21" s="221">
        <f>Q21/L21*N21</f>
        <v>9.9610991982797104E-2</v>
      </c>
      <c r="S21" s="60">
        <f>O21+Q21</f>
        <v>17</v>
      </c>
      <c r="T21" s="65">
        <f>IF(S21&gt;L21,"CEK LAGI!",S21/L21*N21)</f>
        <v>0.18815409596750562</v>
      </c>
      <c r="U21" s="45"/>
      <c r="V21" s="45">
        <v>20</v>
      </c>
      <c r="W21" s="45"/>
    </row>
    <row r="22" spans="1:23" s="52" customFormat="1" ht="15" customHeight="1" thickBot="1">
      <c r="A22" s="496" t="s">
        <v>35</v>
      </c>
      <c r="B22" s="497"/>
      <c r="C22" s="497"/>
      <c r="D22" s="497"/>
      <c r="E22" s="497"/>
      <c r="F22" s="497"/>
      <c r="G22" s="497"/>
      <c r="H22" s="497"/>
      <c r="I22" s="497"/>
      <c r="J22" s="290">
        <f>SUM(J19:J21)</f>
        <v>373713468.45999998</v>
      </c>
      <c r="K22" s="297">
        <f>SUM(K19:K21)</f>
        <v>3.0885045723260758</v>
      </c>
      <c r="L22" s="297"/>
      <c r="M22" s="290">
        <f>SUM(M19:M21)</f>
        <v>424922802.6336</v>
      </c>
      <c r="N22" s="297">
        <f>SUM(N19:N21)</f>
        <v>3.511717210052741</v>
      </c>
      <c r="O22" s="291"/>
      <c r="P22" s="297">
        <f>SUM(P19:P21)</f>
        <v>1.3840638305518147</v>
      </c>
      <c r="Q22" s="291"/>
      <c r="R22" s="297">
        <f>SUM(R19:R21)</f>
        <v>0.2600352746523466</v>
      </c>
      <c r="S22" s="293"/>
      <c r="T22" s="298">
        <f>SUM(T19:T21)</f>
        <v>1.6440991052041614</v>
      </c>
      <c r="U22" s="45"/>
      <c r="V22" s="45"/>
      <c r="W22" s="45"/>
    </row>
    <row r="23" spans="1:23" ht="15" customHeight="1">
      <c r="A23" s="257"/>
      <c r="B23" s="258"/>
      <c r="C23" s="261" t="s">
        <v>36</v>
      </c>
      <c r="D23" s="260"/>
      <c r="E23" s="261"/>
      <c r="F23" s="259"/>
      <c r="G23" s="262"/>
      <c r="H23" s="263"/>
      <c r="I23" s="263"/>
      <c r="J23" s="283"/>
      <c r="K23" s="263"/>
      <c r="L23" s="263"/>
      <c r="M23" s="283"/>
      <c r="N23" s="263"/>
      <c r="O23" s="66"/>
      <c r="P23" s="77"/>
      <c r="Q23" s="66"/>
      <c r="R23" s="267"/>
      <c r="S23" s="267"/>
      <c r="T23" s="268"/>
      <c r="U23" s="45">
        <f>S20+U24</f>
        <v>262.89499999999998</v>
      </c>
      <c r="V23" s="45">
        <v>8813.67</v>
      </c>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58">
        <v>11550.74</v>
      </c>
      <c r="M24" s="59">
        <f>H24*L24</f>
        <v>599525104.17139995</v>
      </c>
      <c r="N24" s="60">
        <f>M24/M$52*100</f>
        <v>4.9546943894954198</v>
      </c>
      <c r="O24" s="61">
        <f>'BULAN 2'!S24</f>
        <v>3822.7148269750346</v>
      </c>
      <c r="P24" s="62">
        <f>O24/I24*K24</f>
        <v>1.6397550032166042</v>
      </c>
      <c r="Q24" s="61">
        <f>'M.(8)'!Q24+'M.(9)'!Q24+'M.(10)'!Q24+'M.(11)'!Q24</f>
        <v>7520.6526121200232</v>
      </c>
      <c r="R24" s="60">
        <f>Q24/L24*N24</f>
        <v>3.2259868460908265</v>
      </c>
      <c r="S24" s="60">
        <f>O24+Q24</f>
        <v>11343.367439095058</v>
      </c>
      <c r="T24" s="65">
        <f>IF(S24&gt;L24,"CEK LAGI!",S24/L24*N24)</f>
        <v>4.8657418493074305</v>
      </c>
      <c r="U24" s="45">
        <v>42.6965</v>
      </c>
      <c r="V24" s="45">
        <v>1</v>
      </c>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58">
        <v>1</v>
      </c>
      <c r="M25" s="59">
        <f>H25*L25</f>
        <v>337180.75</v>
      </c>
      <c r="N25" s="60">
        <f>M25/M$52*100</f>
        <v>2.7865848463173564E-3</v>
      </c>
      <c r="O25" s="61">
        <f>'BULAN 2'!S25</f>
        <v>0</v>
      </c>
      <c r="P25" s="62">
        <f>O25/I25*K25</f>
        <v>0</v>
      </c>
      <c r="Q25" s="61">
        <f>'M.(8)'!Q25+'M.(9)'!Q25+'M.(10)'!Q25+'M.(11)'!Q25</f>
        <v>0</v>
      </c>
      <c r="R25" s="60">
        <f>Q25/L25*N25</f>
        <v>0</v>
      </c>
      <c r="S25" s="60">
        <f t="shared" ref="S25:S27" si="0">O25+Q25</f>
        <v>0</v>
      </c>
      <c r="T25" s="65">
        <f>IF(S25&gt;L25,"CEK LAGI!",S25/L25*N25)</f>
        <v>0</v>
      </c>
      <c r="U25" s="45">
        <f>S44-U24</f>
        <v>685.15128941697321</v>
      </c>
      <c r="V25" s="45">
        <v>4106.25</v>
      </c>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58">
        <v>4470</v>
      </c>
      <c r="M26" s="59">
        <f>H26*L26</f>
        <v>206960955.29999998</v>
      </c>
      <c r="N26" s="60">
        <f>M26/M$52*100</f>
        <v>1.71040091054529</v>
      </c>
      <c r="O26" s="61">
        <f>'BULAN 2'!S26</f>
        <v>108.99999999999997</v>
      </c>
      <c r="P26" s="62">
        <f>O26/I26*K26</f>
        <v>4.1707762695623395E-2</v>
      </c>
      <c r="Q26" s="61">
        <f>'M.(8)'!Q26+'M.(9)'!Q26+'M.(10)'!Q26+'M.(11)'!Q26</f>
        <v>40.152700143385886</v>
      </c>
      <c r="R26" s="60">
        <f>Q26/L26*N26</f>
        <v>1.5364030175861122E-2</v>
      </c>
      <c r="S26" s="60">
        <f t="shared" si="0"/>
        <v>149.15270014338586</v>
      </c>
      <c r="T26" s="65">
        <f>IF(S26&gt;L26,"CEK LAGI!",S26/L26*N26)</f>
        <v>5.7071792871484506E-2</v>
      </c>
      <c r="U26" s="45"/>
      <c r="V26" s="45">
        <v>7056</v>
      </c>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58">
        <v>7056</v>
      </c>
      <c r="M27" s="59">
        <f>H27*L27</f>
        <v>1401656971.6800001</v>
      </c>
      <c r="N27" s="60">
        <f>M27/M$52*100</f>
        <v>11.583805057134978</v>
      </c>
      <c r="O27" s="61">
        <f>'BULAN 2'!S27</f>
        <v>1069.8687500000001</v>
      </c>
      <c r="P27" s="62">
        <f>O27/I27*K27</f>
        <v>1.7563989564513431</v>
      </c>
      <c r="Q27" s="61">
        <f>'M.(8)'!Q27+'M.(9)'!Q27+'M.(10)'!Q27+'M.(11)'!Q27</f>
        <v>2951.7874999999999</v>
      </c>
      <c r="R27" s="60">
        <f>Q27/L27*N27</f>
        <v>4.84593692886732</v>
      </c>
      <c r="S27" s="60">
        <f t="shared" si="0"/>
        <v>4021.65625</v>
      </c>
      <c r="T27" s="65">
        <f>IF(S27&gt;L27,"CEK LAGI!",S27/L27*N27)</f>
        <v>6.6023358853186629</v>
      </c>
      <c r="U27" s="45"/>
      <c r="V27" s="45">
        <v>25220</v>
      </c>
      <c r="W27" s="45"/>
    </row>
    <row r="28" spans="1:23" ht="15" customHeight="1" thickBot="1">
      <c r="A28" s="224" t="s">
        <v>101</v>
      </c>
      <c r="B28" s="67"/>
      <c r="C28" s="68" t="s">
        <v>98</v>
      </c>
      <c r="D28" s="68"/>
      <c r="E28" s="68"/>
      <c r="F28" s="69"/>
      <c r="G28" s="70" t="s">
        <v>158</v>
      </c>
      <c r="H28" s="71">
        <v>1458.8</v>
      </c>
      <c r="I28" s="71">
        <v>18000</v>
      </c>
      <c r="J28" s="155">
        <f>H28*I28</f>
        <v>26258400</v>
      </c>
      <c r="K28" s="156">
        <f>J28/J$52*100</f>
        <v>0.21700900638170975</v>
      </c>
      <c r="L28" s="71">
        <v>25220</v>
      </c>
      <c r="M28" s="155">
        <f>H28*L28</f>
        <v>36790936</v>
      </c>
      <c r="N28" s="156">
        <f>M28/M$52*100</f>
        <v>0.30405373005259551</v>
      </c>
      <c r="O28" s="157">
        <f>'BULAN 2'!S28</f>
        <v>4160</v>
      </c>
      <c r="P28" s="77">
        <f>O28/I28*K28</f>
        <v>5.0153192585995141E-2</v>
      </c>
      <c r="Q28" s="157">
        <f>'M.(8)'!Q28+'M.(9)'!Q28+'M.(10)'!Q28+'M.(11)'!Q28</f>
        <v>6110</v>
      </c>
      <c r="R28" s="156">
        <f>Q28/L28*N28</f>
        <v>7.3662501610680359E-2</v>
      </c>
      <c r="S28" s="156">
        <f>O28+Q28</f>
        <v>10270</v>
      </c>
      <c r="T28" s="65">
        <f>IF(S28&gt;L28,"CEK LAGI!",S28/L28*N28)</f>
        <v>0.12381569419667549</v>
      </c>
      <c r="U28" s="45"/>
      <c r="V28" s="45"/>
      <c r="W28" s="45"/>
    </row>
    <row r="29" spans="1:23" s="52" customFormat="1" ht="15" customHeight="1" thickBot="1">
      <c r="A29" s="496" t="s">
        <v>38</v>
      </c>
      <c r="B29" s="497"/>
      <c r="C29" s="497"/>
      <c r="D29" s="497"/>
      <c r="E29" s="497"/>
      <c r="F29" s="497"/>
      <c r="G29" s="497"/>
      <c r="H29" s="497"/>
      <c r="I29" s="497"/>
      <c r="J29" s="290">
        <f>SUM(J24:J28)</f>
        <v>2378943829.711</v>
      </c>
      <c r="K29" s="297">
        <f>SUM(K24:K28)</f>
        <v>19.66046052781142</v>
      </c>
      <c r="L29" s="297"/>
      <c r="M29" s="290">
        <f>SUM(M24:M28)</f>
        <v>2245271147.9014001</v>
      </c>
      <c r="N29" s="297">
        <f>SUM(N24:N28)</f>
        <v>18.555740672074599</v>
      </c>
      <c r="O29" s="291"/>
      <c r="P29" s="297">
        <f>SUM(P24:P28)</f>
        <v>3.4880149149495656</v>
      </c>
      <c r="Q29" s="291"/>
      <c r="R29" s="297">
        <f>SUM(R24:R28)</f>
        <v>8.160950306744688</v>
      </c>
      <c r="S29" s="293"/>
      <c r="T29" s="298">
        <f>SUM(T24:T28)</f>
        <v>11.648965221694255</v>
      </c>
      <c r="U29" s="45"/>
      <c r="V29" s="45">
        <v>1845</v>
      </c>
      <c r="W29" s="45"/>
    </row>
    <row r="30" spans="1:23" s="81" customFormat="1" ht="15" customHeight="1">
      <c r="A30" s="269"/>
      <c r="B30" s="270"/>
      <c r="C30" s="271" t="s">
        <v>89</v>
      </c>
      <c r="D30" s="272"/>
      <c r="E30" s="273"/>
      <c r="F30" s="271"/>
      <c r="G30" s="274"/>
      <c r="H30" s="275"/>
      <c r="I30" s="276"/>
      <c r="J30" s="277"/>
      <c r="K30" s="275"/>
      <c r="L30" s="276"/>
      <c r="M30" s="277"/>
      <c r="N30" s="275"/>
      <c r="O30" s="66"/>
      <c r="P30" s="276"/>
      <c r="Q30" s="66"/>
      <c r="R30" s="275"/>
      <c r="S30" s="275"/>
      <c r="T30" s="279"/>
      <c r="U30" s="80"/>
      <c r="V30" s="80"/>
      <c r="W30" s="80"/>
    </row>
    <row r="31" spans="1:23" s="81" customFormat="1" ht="15" customHeight="1" thickBot="1">
      <c r="A31" s="94" t="s">
        <v>102</v>
      </c>
      <c r="B31" s="95"/>
      <c r="C31" s="241" t="s">
        <v>41</v>
      </c>
      <c r="D31" s="96"/>
      <c r="E31" s="97"/>
      <c r="F31" s="98"/>
      <c r="G31" s="70" t="s">
        <v>156</v>
      </c>
      <c r="H31" s="99">
        <v>459583.86</v>
      </c>
      <c r="I31" s="100">
        <v>405</v>
      </c>
      <c r="J31" s="101">
        <f>H31*I31</f>
        <v>186131463.29999998</v>
      </c>
      <c r="K31" s="99">
        <f>J31/J$52*100</f>
        <v>1.5382583823502829</v>
      </c>
      <c r="L31" s="100">
        <v>1912.5</v>
      </c>
      <c r="M31" s="101">
        <f>H31*L31</f>
        <v>878954132.25</v>
      </c>
      <c r="N31" s="99">
        <f>M31/M$52*100</f>
        <v>7.2639979166541133</v>
      </c>
      <c r="O31" s="157">
        <f>'BULAN 2'!S31</f>
        <v>0</v>
      </c>
      <c r="P31" s="100">
        <f>O31/I31*K31</f>
        <v>0</v>
      </c>
      <c r="Q31" s="157">
        <f>'M.(8)'!Q31+'M.(9)'!Q31+'M.(10)'!Q31+'M.(11)'!Q31</f>
        <v>0</v>
      </c>
      <c r="R31" s="99">
        <f>Q31/I31*K31</f>
        <v>0</v>
      </c>
      <c r="S31" s="99">
        <f>O31+Q31</f>
        <v>0</v>
      </c>
      <c r="T31" s="65">
        <f>IF(S31&gt;L31,"CEK LAGI!",S31/L31*N31)</f>
        <v>0</v>
      </c>
      <c r="U31" s="80"/>
      <c r="V31" s="80">
        <v>4559</v>
      </c>
      <c r="W31" s="80"/>
    </row>
    <row r="32" spans="1:23" s="52" customFormat="1" ht="15" customHeight="1" thickBot="1">
      <c r="A32" s="496" t="s">
        <v>90</v>
      </c>
      <c r="B32" s="497"/>
      <c r="C32" s="497"/>
      <c r="D32" s="497"/>
      <c r="E32" s="497"/>
      <c r="F32" s="497"/>
      <c r="G32" s="497"/>
      <c r="H32" s="497"/>
      <c r="I32" s="497"/>
      <c r="J32" s="290">
        <f>SUM(J31:J31)</f>
        <v>186131463.29999998</v>
      </c>
      <c r="K32" s="290">
        <f>SUM(K31:K31)</f>
        <v>1.5382583823502829</v>
      </c>
      <c r="L32" s="290"/>
      <c r="M32" s="290">
        <f>SUM(M31:M31)</f>
        <v>878954132.25</v>
      </c>
      <c r="N32" s="290">
        <f>SUM(N31:N31)</f>
        <v>7.2639979166541133</v>
      </c>
      <c r="O32" s="291"/>
      <c r="P32" s="290">
        <f>SUM(P31:P31)</f>
        <v>0</v>
      </c>
      <c r="Q32" s="291"/>
      <c r="R32" s="290">
        <f>SUM(R31:R31)</f>
        <v>0</v>
      </c>
      <c r="S32" s="293"/>
      <c r="T32" s="294">
        <f>SUM(T31:T31)</f>
        <v>0</v>
      </c>
      <c r="U32" s="45"/>
      <c r="V32" s="45"/>
      <c r="W32" s="45"/>
    </row>
    <row r="33" spans="1:23" s="81" customFormat="1" ht="15" customHeight="1">
      <c r="A33" s="269"/>
      <c r="B33" s="270"/>
      <c r="C33" s="271" t="s">
        <v>39</v>
      </c>
      <c r="D33" s="272"/>
      <c r="E33" s="273"/>
      <c r="F33" s="271"/>
      <c r="G33" s="274"/>
      <c r="H33" s="275"/>
      <c r="I33" s="276"/>
      <c r="J33" s="277"/>
      <c r="K33" s="275"/>
      <c r="L33" s="276"/>
      <c r="M33" s="277"/>
      <c r="N33" s="275"/>
      <c r="O33" s="66"/>
      <c r="P33" s="276"/>
      <c r="Q33" s="66">
        <f>'M.(8)'!Q33+'M.(9)'!Q33+'M.(10)'!Q33+'M.(11)'!Q33</f>
        <v>0</v>
      </c>
      <c r="R33" s="275"/>
      <c r="S33" s="275"/>
      <c r="T33" s="279"/>
      <c r="U33" s="80"/>
      <c r="V33" s="80">
        <v>24007.500000000004</v>
      </c>
      <c r="W33" s="80"/>
    </row>
    <row r="34" spans="1:23" s="81" customFormat="1" ht="15" customHeight="1" thickBot="1">
      <c r="A34" s="94" t="s">
        <v>84</v>
      </c>
      <c r="B34" s="95"/>
      <c r="C34" s="241" t="s">
        <v>40</v>
      </c>
      <c r="D34" s="96"/>
      <c r="E34" s="97"/>
      <c r="F34" s="98"/>
      <c r="G34" s="70" t="s">
        <v>156</v>
      </c>
      <c r="H34" s="99">
        <v>567411.31000000006</v>
      </c>
      <c r="I34" s="100">
        <v>3680</v>
      </c>
      <c r="J34" s="101">
        <f>H34*I34</f>
        <v>2088073620.8000002</v>
      </c>
      <c r="K34" s="99">
        <f>J34/J$52*100</f>
        <v>17.256602904276992</v>
      </c>
      <c r="L34" s="100">
        <v>4559</v>
      </c>
      <c r="M34" s="101">
        <f>H34*L34</f>
        <v>2586828162.2900004</v>
      </c>
      <c r="N34" s="99">
        <f>M34/M$52*100</f>
        <v>21.378492565380114</v>
      </c>
      <c r="O34" s="157">
        <f>'BULAN 2'!S34</f>
        <v>0</v>
      </c>
      <c r="P34" s="100">
        <f>O34/I34*K34</f>
        <v>0</v>
      </c>
      <c r="Q34" s="157">
        <f>'M.(8)'!Q34+'M.(9)'!Q34+'M.(10)'!Q34+'M.(11)'!Q34</f>
        <v>2002.9750000000001</v>
      </c>
      <c r="R34" s="99">
        <f>Q34/L34*N34</f>
        <v>9.3925391853788636</v>
      </c>
      <c r="S34" s="99">
        <f>O34+Q34</f>
        <v>2002.9750000000001</v>
      </c>
      <c r="T34" s="65">
        <f>IF(S34&gt;L34,"CEK LAGI!",S34/L34*N34)</f>
        <v>9.3925391853788636</v>
      </c>
      <c r="U34" s="80"/>
      <c r="V34" s="80">
        <v>2485.06</v>
      </c>
      <c r="W34" s="80"/>
    </row>
    <row r="35" spans="1:23" s="52" customFormat="1" ht="15" customHeight="1" thickBot="1">
      <c r="A35" s="496" t="s">
        <v>42</v>
      </c>
      <c r="B35" s="497"/>
      <c r="C35" s="497"/>
      <c r="D35" s="497"/>
      <c r="E35" s="497"/>
      <c r="F35" s="497"/>
      <c r="G35" s="497"/>
      <c r="H35" s="497"/>
      <c r="I35" s="497"/>
      <c r="J35" s="290">
        <f>SUM(J34:J34)</f>
        <v>2088073620.8000002</v>
      </c>
      <c r="K35" s="290">
        <f>SUM(K34:K34)</f>
        <v>17.256602904276992</v>
      </c>
      <c r="L35" s="290"/>
      <c r="M35" s="290">
        <f>SUM(M34:M34)</f>
        <v>2586828162.2900004</v>
      </c>
      <c r="N35" s="290">
        <f>SUM(N34:N34)</f>
        <v>21.378492565380114</v>
      </c>
      <c r="O35" s="291">
        <f>'BULAN 2'!S35</f>
        <v>0</v>
      </c>
      <c r="P35" s="290">
        <f>SUM(P34:P34)</f>
        <v>0</v>
      </c>
      <c r="Q35" s="291"/>
      <c r="R35" s="290">
        <f>SUM(R34:R34)</f>
        <v>9.3925391853788636</v>
      </c>
      <c r="S35" s="293"/>
      <c r="T35" s="294">
        <f>SUM(T34:T34)</f>
        <v>9.3925391853788636</v>
      </c>
      <c r="U35" s="45"/>
      <c r="V35" s="45">
        <v>298.57</v>
      </c>
      <c r="W35" s="45"/>
    </row>
    <row r="36" spans="1:23" ht="15" customHeight="1">
      <c r="A36" s="257"/>
      <c r="B36" s="258"/>
      <c r="C36" s="259" t="s">
        <v>43</v>
      </c>
      <c r="D36" s="260"/>
      <c r="E36" s="261"/>
      <c r="F36" s="259"/>
      <c r="G36" s="262"/>
      <c r="H36" s="263"/>
      <c r="I36" s="245"/>
      <c r="J36" s="264"/>
      <c r="K36" s="263"/>
      <c r="L36" s="245"/>
      <c r="M36" s="264"/>
      <c r="N36" s="263"/>
      <c r="O36" s="66"/>
      <c r="P36" s="245"/>
      <c r="Q36" s="66">
        <f>'M.(8)'!Q36+'M.(9)'!Q36+'M.(10)'!Q36+'M.(11)'!Q36</f>
        <v>0</v>
      </c>
      <c r="R36" s="267"/>
      <c r="S36" s="267"/>
      <c r="T36" s="268"/>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09">
        <v>24007.500000000004</v>
      </c>
      <c r="M37" s="59">
        <f>H37*L37</f>
        <v>390053933.77500004</v>
      </c>
      <c r="N37" s="60">
        <f>M37/M$52*100</f>
        <v>3.2235481447380634</v>
      </c>
      <c r="O37" s="61">
        <f>'BULAN 2'!S37</f>
        <v>0</v>
      </c>
      <c r="P37" s="63">
        <f>O37/I37*K37</f>
        <v>0</v>
      </c>
      <c r="Q37" s="61">
        <f>'M.(8)'!Q37+'M.(9)'!Q37+'M.(10)'!Q37+'M.(11)'!Q37</f>
        <v>0</v>
      </c>
      <c r="R37" s="64">
        <f>Q37/I37*K37</f>
        <v>0</v>
      </c>
      <c r="S37" s="64">
        <f>O37+Q37</f>
        <v>0</v>
      </c>
      <c r="T37" s="65">
        <f>IF(S37&gt;L37,"CEK LAGI!",S37/L37*N37)</f>
        <v>0</v>
      </c>
      <c r="U37" s="45"/>
      <c r="V37" s="45">
        <v>450</v>
      </c>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09">
        <v>2485.06</v>
      </c>
      <c r="M38" s="59">
        <f>H38*L38</f>
        <v>3771880130.9535999</v>
      </c>
      <c r="N38" s="60">
        <f>M38/M$52*100</f>
        <v>31.172194779923906</v>
      </c>
      <c r="O38" s="61">
        <f>'BULAN 2'!S38</f>
        <v>0</v>
      </c>
      <c r="P38" s="62">
        <f>O38/I38*K38</f>
        <v>0</v>
      </c>
      <c r="Q38" s="61">
        <f>'M.(8)'!Q38+'M.(9)'!Q38+'M.(10)'!Q38+'M.(11)'!Q38</f>
        <v>0</v>
      </c>
      <c r="R38" s="64">
        <f>Q38/I38*K38</f>
        <v>0</v>
      </c>
      <c r="S38" s="64">
        <f>O38+Q38</f>
        <v>0</v>
      </c>
      <c r="T38" s="65">
        <f>IF(S38&gt;L38,"CEK LAGI!",S38/L38*N38)</f>
        <v>0</v>
      </c>
      <c r="U38" s="45"/>
      <c r="V38" s="45">
        <v>1</v>
      </c>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69">
        <v>298.57</v>
      </c>
      <c r="M39" s="155">
        <f>H39*L39</f>
        <v>19407050</v>
      </c>
      <c r="N39" s="156">
        <f>M39/M$52*100</f>
        <v>0.16038694807376533</v>
      </c>
      <c r="O39" s="157">
        <f>'BULAN 2'!S39</f>
        <v>0</v>
      </c>
      <c r="P39" s="63">
        <f>O39/I39*K39</f>
        <v>0</v>
      </c>
      <c r="Q39" s="157">
        <f>'M.(8)'!Q39+'M.(9)'!Q39+'M.(10)'!Q39+'M.(11)'!Q39</f>
        <v>0</v>
      </c>
      <c r="R39" s="158">
        <f>Q39/I39*K39</f>
        <v>0</v>
      </c>
      <c r="S39" s="158">
        <f>O39+Q39</f>
        <v>0</v>
      </c>
      <c r="T39" s="65">
        <f>IF(S39&gt;L39,"CEK LAGI!",S39/L39*N39)</f>
        <v>0</v>
      </c>
      <c r="U39" s="45"/>
      <c r="V39" s="45">
        <v>1675.2657045070905</v>
      </c>
      <c r="W39" s="45"/>
    </row>
    <row r="40" spans="1:23" s="52" customFormat="1" ht="15" customHeight="1" thickBot="1">
      <c r="A40" s="496" t="s">
        <v>46</v>
      </c>
      <c r="B40" s="497"/>
      <c r="C40" s="497"/>
      <c r="D40" s="497"/>
      <c r="E40" s="497"/>
      <c r="F40" s="497"/>
      <c r="G40" s="497"/>
      <c r="H40" s="497"/>
      <c r="I40" s="497"/>
      <c r="J40" s="290">
        <f>SUM(J37:J39)</f>
        <v>3312336229.2000003</v>
      </c>
      <c r="K40" s="295">
        <f>SUM(K37:K39)</f>
        <v>27.374356164154371</v>
      </c>
      <c r="L40" s="295"/>
      <c r="M40" s="290">
        <f>SUM(M37:M39)</f>
        <v>4181341114.7286</v>
      </c>
      <c r="N40" s="295">
        <f>SUM(N37:N39)</f>
        <v>34.556129872735731</v>
      </c>
      <c r="O40" s="291"/>
      <c r="P40" s="295">
        <f>SUM(P37:P39)</f>
        <v>0</v>
      </c>
      <c r="Q40" s="291"/>
      <c r="R40" s="295">
        <f>SUM(R37:R39)</f>
        <v>0</v>
      </c>
      <c r="S40" s="293"/>
      <c r="T40" s="294">
        <f>SUM(T37:T39)</f>
        <v>0</v>
      </c>
      <c r="U40" s="45"/>
      <c r="V40" s="45">
        <v>50</v>
      </c>
      <c r="W40" s="45"/>
    </row>
    <row r="41" spans="1:23" ht="15" customHeight="1">
      <c r="A41" s="257"/>
      <c r="B41" s="258"/>
      <c r="C41" s="259" t="s">
        <v>47</v>
      </c>
      <c r="D41" s="260"/>
      <c r="E41" s="261"/>
      <c r="F41" s="259"/>
      <c r="G41" s="262"/>
      <c r="H41" s="263"/>
      <c r="I41" s="245"/>
      <c r="J41" s="264"/>
      <c r="K41" s="263"/>
      <c r="L41" s="245"/>
      <c r="M41" s="264"/>
      <c r="N41" s="263"/>
      <c r="O41" s="66"/>
      <c r="P41" s="245"/>
      <c r="Q41" s="66">
        <f>'M.(8)'!Q41+'M.(9)'!Q41+'M.(10)'!Q41+'M.(11)'!Q41</f>
        <v>0</v>
      </c>
      <c r="R41" s="267"/>
      <c r="S41" s="267"/>
      <c r="T41" s="268"/>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09">
        <v>360</v>
      </c>
      <c r="M42" s="59">
        <f>H42*L42</f>
        <v>710200036.79999995</v>
      </c>
      <c r="N42" s="60">
        <f>M42/M$52*100</f>
        <v>5.8693524479108277</v>
      </c>
      <c r="O42" s="61">
        <f>'BULAN 2'!S42</f>
        <v>0</v>
      </c>
      <c r="P42" s="62">
        <f>O42/I42*K42</f>
        <v>0</v>
      </c>
      <c r="Q42" s="61">
        <f>'M.(8)'!Q42+'M.(9)'!Q42+'M.(10)'!Q42+'M.(11)'!Q42</f>
        <v>0</v>
      </c>
      <c r="R42" s="64">
        <f>Q42/I42*K42</f>
        <v>0</v>
      </c>
      <c r="S42" s="64">
        <f>O42+Q42</f>
        <v>0</v>
      </c>
      <c r="T42" s="65">
        <f>IF(S42&gt;L42,"CEK LAGI!",S42/L42*N42)</f>
        <v>0</v>
      </c>
      <c r="U42" s="45"/>
      <c r="V42" s="45">
        <v>48</v>
      </c>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09">
        <v>901.56</v>
      </c>
      <c r="M43" s="59">
        <f>H43*L43</f>
        <v>13209657.119999999</v>
      </c>
      <c r="N43" s="60">
        <f>M43/M$52*100</f>
        <v>0.10916943021106683</v>
      </c>
      <c r="O43" s="61">
        <f>'BULAN 2'!S43</f>
        <v>0</v>
      </c>
      <c r="P43" s="62">
        <f>O43/I43*K43</f>
        <v>0</v>
      </c>
      <c r="Q43" s="61">
        <f>'M.(8)'!Q43+'M.(9)'!Q43+'M.(10)'!Q43+'M.(11)'!Q43</f>
        <v>0</v>
      </c>
      <c r="R43" s="64">
        <f>Q43/I43*K43</f>
        <v>0</v>
      </c>
      <c r="S43" s="64">
        <f>O43+Q43</f>
        <v>0</v>
      </c>
      <c r="T43" s="65">
        <f>IF(S43&gt;L43,"CEK LAGI!",S43/L43*N43)</f>
        <v>0</v>
      </c>
      <c r="U43" s="45"/>
      <c r="V43" s="45">
        <v>65</v>
      </c>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09">
        <v>1631.9807265411432</v>
      </c>
      <c r="M44" s="59">
        <f>H44*L44</f>
        <v>964158252.46900177</v>
      </c>
      <c r="N44" s="60">
        <f>M44/M$52*100</f>
        <v>7.9681558801383074</v>
      </c>
      <c r="O44" s="61">
        <f>'BULAN 2'!S44</f>
        <v>178.114125</v>
      </c>
      <c r="P44" s="62">
        <f>O44/I44*K44</f>
        <v>0.86964330483388186</v>
      </c>
      <c r="Q44" s="61">
        <f>'M.(8)'!Q44+'M.(9)'!Q44+'M.(10)'!Q44+'M.(11)'!Q44</f>
        <v>549.73366441697317</v>
      </c>
      <c r="R44" s="64">
        <f>Q44/I44*K44</f>
        <v>2.6840779792282996</v>
      </c>
      <c r="S44" s="64">
        <f>O44+Q44</f>
        <v>727.84778941697323</v>
      </c>
      <c r="T44" s="65">
        <f>IF(S44&gt;L44,"CEK LAGI!",S44/L44*N44)</f>
        <v>3.5537212840621817</v>
      </c>
      <c r="U44" s="45"/>
      <c r="V44" s="45">
        <v>66</v>
      </c>
      <c r="W44" s="45"/>
    </row>
    <row r="45" spans="1:23" ht="15" customHeight="1" thickBot="1">
      <c r="A45" s="299" t="s">
        <v>67</v>
      </c>
      <c r="B45" s="67"/>
      <c r="C45" s="69" t="s">
        <v>64</v>
      </c>
      <c r="D45" s="68"/>
      <c r="E45" s="68"/>
      <c r="F45" s="69"/>
      <c r="G45" s="70" t="s">
        <v>156</v>
      </c>
      <c r="H45" s="169">
        <v>644050</v>
      </c>
      <c r="I45" s="169">
        <v>250</v>
      </c>
      <c r="J45" s="155">
        <f>H45*I45</f>
        <v>161012500</v>
      </c>
      <c r="K45" s="156">
        <f>J45/J$52*100</f>
        <v>1.3306660969455504</v>
      </c>
      <c r="L45" s="169">
        <v>50</v>
      </c>
      <c r="M45" s="155">
        <f>H45*L45</f>
        <v>32202500</v>
      </c>
      <c r="N45" s="156">
        <f>M45/M$52*100</f>
        <v>0.26613321938911005</v>
      </c>
      <c r="O45" s="157">
        <f>'BULAN 2'!S45</f>
        <v>0</v>
      </c>
      <c r="P45" s="63">
        <f>O45/I45*K45</f>
        <v>0</v>
      </c>
      <c r="Q45" s="157">
        <f>'M.(8)'!Q45+'M.(9)'!Q45+'M.(10)'!Q45+'M.(11)'!Q45</f>
        <v>0</v>
      </c>
      <c r="R45" s="158">
        <f>Q45/I45*K45</f>
        <v>0</v>
      </c>
      <c r="S45" s="158">
        <f>O45+Q45</f>
        <v>0</v>
      </c>
      <c r="T45" s="65">
        <f>IF(S45&gt;L45,"CEK LAGI!",S45/L45*N45)</f>
        <v>0</v>
      </c>
      <c r="U45" s="45"/>
      <c r="V45" s="45"/>
      <c r="W45" s="45"/>
    </row>
    <row r="46" spans="1:23" s="52" customFormat="1" ht="15" customHeight="1" thickBot="1">
      <c r="A46" s="496" t="s">
        <v>49</v>
      </c>
      <c r="B46" s="497"/>
      <c r="C46" s="497"/>
      <c r="D46" s="497"/>
      <c r="E46" s="497"/>
      <c r="F46" s="497"/>
      <c r="G46" s="497"/>
      <c r="H46" s="497"/>
      <c r="I46" s="497"/>
      <c r="J46" s="290">
        <f>SUM(J42:J45)</f>
        <v>3697889194.7216001</v>
      </c>
      <c r="K46" s="290">
        <f>SUM(K42:K45)</f>
        <v>30.560706663627453</v>
      </c>
      <c r="L46" s="290"/>
      <c r="M46" s="290">
        <f>SUM(M42:M45)</f>
        <v>1719770446.3890018</v>
      </c>
      <c r="N46" s="290">
        <f>SUM(N42:N45)</f>
        <v>14.21281097764931</v>
      </c>
      <c r="O46" s="291"/>
      <c r="P46" s="315">
        <f>SUM(P42:P45)</f>
        <v>0.86964330483388186</v>
      </c>
      <c r="Q46" s="341"/>
      <c r="R46" s="315">
        <f>SUM(R42:R45)</f>
        <v>2.6840779792282996</v>
      </c>
      <c r="S46" s="293"/>
      <c r="T46" s="316">
        <f>SUM(T42:T45)</f>
        <v>3.5537212840621817</v>
      </c>
      <c r="U46" s="45"/>
      <c r="V46" s="45"/>
      <c r="W46" s="45"/>
    </row>
    <row r="47" spans="1:23" ht="15" customHeight="1">
      <c r="A47" s="257"/>
      <c r="B47" s="258"/>
      <c r="C47" s="259" t="s">
        <v>50</v>
      </c>
      <c r="D47" s="260"/>
      <c r="E47" s="261"/>
      <c r="F47" s="259"/>
      <c r="G47" s="262"/>
      <c r="H47" s="263"/>
      <c r="I47" s="245"/>
      <c r="J47" s="264"/>
      <c r="K47" s="263"/>
      <c r="L47" s="245"/>
      <c r="M47" s="264"/>
      <c r="N47" s="263"/>
      <c r="O47" s="66"/>
      <c r="P47" s="245"/>
      <c r="Q47" s="66"/>
      <c r="R47" s="267"/>
      <c r="S47" s="267"/>
      <c r="T47" s="268"/>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09">
        <v>48</v>
      </c>
      <c r="M48" s="59">
        <f>H48*L48</f>
        <v>950400</v>
      </c>
      <c r="N48" s="60">
        <f>M48/M$52*100</f>
        <v>7.854452657632488E-3</v>
      </c>
      <c r="O48" s="61">
        <f>'BULAN 2'!S48</f>
        <v>0</v>
      </c>
      <c r="P48" s="63">
        <f>O48/I48*K48</f>
        <v>0</v>
      </c>
      <c r="Q48" s="61">
        <f>'M.(8)'!Q48+'M.(9)'!Q48+'M.(10)'!Q48+'M.(11)'!Q48</f>
        <v>0</v>
      </c>
      <c r="R48" s="64">
        <f>Q48/I48*K48</f>
        <v>0</v>
      </c>
      <c r="S48" s="64">
        <f>O48+Q48</f>
        <v>0</v>
      </c>
      <c r="T48" s="65">
        <f>IF(S48&gt;L48,"CEK LAGI!",S48/L48*N48)</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09">
        <v>65</v>
      </c>
      <c r="M49" s="59">
        <f>H49*L49</f>
        <v>750750</v>
      </c>
      <c r="N49" s="60">
        <f>M49/M$52*100</f>
        <v>6.2044721514284409E-3</v>
      </c>
      <c r="O49" s="61">
        <f>'BULAN 2'!S49</f>
        <v>0</v>
      </c>
      <c r="P49" s="62">
        <f>O49/I49*K49</f>
        <v>0</v>
      </c>
      <c r="Q49" s="61">
        <f>'M.(8)'!Q49+'M.(9)'!Q49+'M.(10)'!Q49+'M.(11)'!Q49</f>
        <v>0</v>
      </c>
      <c r="R49" s="64">
        <f>Q49/I49*K49</f>
        <v>0</v>
      </c>
      <c r="S49" s="64">
        <f>O49+Q49</f>
        <v>0</v>
      </c>
      <c r="T49" s="65">
        <f>IF(S49&gt;L49,"CEK LAGI!",S49/L49*N49)</f>
        <v>0</v>
      </c>
      <c r="U49" s="45"/>
      <c r="V49" s="45"/>
      <c r="W49" s="45"/>
    </row>
    <row r="50" spans="1:23" ht="15" customHeight="1" thickBot="1">
      <c r="A50" s="170" t="s">
        <v>106</v>
      </c>
      <c r="B50" s="67"/>
      <c r="C50" s="171" t="s">
        <v>107</v>
      </c>
      <c r="D50" s="68"/>
      <c r="E50" s="171"/>
      <c r="F50" s="171"/>
      <c r="G50" s="172" t="s">
        <v>162</v>
      </c>
      <c r="H50" s="169">
        <v>16500</v>
      </c>
      <c r="I50" s="169">
        <v>66</v>
      </c>
      <c r="J50" s="155">
        <f>H50*I50</f>
        <v>1089000</v>
      </c>
      <c r="K50" s="156">
        <f>J50/J$52*100</f>
        <v>8.9998936702038925E-3</v>
      </c>
      <c r="L50" s="169">
        <v>66</v>
      </c>
      <c r="M50" s="155">
        <f>H50*L50</f>
        <v>1089000</v>
      </c>
      <c r="N50" s="156">
        <f>M50/M$52*100</f>
        <v>8.9998936702038925E-3</v>
      </c>
      <c r="O50" s="157">
        <f>'BULAN 2'!S50</f>
        <v>0</v>
      </c>
      <c r="P50" s="63">
        <f>O50/I50*K50</f>
        <v>0</v>
      </c>
      <c r="Q50" s="157">
        <f>'M.(8)'!Q50+'M.(9)'!Q50+'M.(10)'!Q50+'M.(11)'!Q50</f>
        <v>0</v>
      </c>
      <c r="R50" s="158">
        <f>Q50/I50*K50</f>
        <v>0</v>
      </c>
      <c r="S50" s="158">
        <f>O50+Q50</f>
        <v>0</v>
      </c>
      <c r="T50" s="65">
        <f>IF(S50&gt;L50,"CEK LAGI!",S50/L50*N50)</f>
        <v>0</v>
      </c>
      <c r="U50" s="45"/>
      <c r="V50" s="45"/>
      <c r="W50" s="45"/>
    </row>
    <row r="51" spans="1:23" s="52" customFormat="1" ht="15" customHeight="1" thickBot="1">
      <c r="A51" s="496" t="s">
        <v>49</v>
      </c>
      <c r="B51" s="497"/>
      <c r="C51" s="497"/>
      <c r="D51" s="497"/>
      <c r="E51" s="497"/>
      <c r="F51" s="497"/>
      <c r="G51" s="497"/>
      <c r="H51" s="497"/>
      <c r="I51" s="497"/>
      <c r="J51" s="290">
        <f>SUM(J48:J50)</f>
        <v>2790150</v>
      </c>
      <c r="K51" s="295">
        <f>SUM(K48:K50)</f>
        <v>2.3058818479264824E-2</v>
      </c>
      <c r="L51" s="295"/>
      <c r="M51" s="290">
        <f>SUM(M48:M50)</f>
        <v>2790150</v>
      </c>
      <c r="N51" s="295">
        <f>SUM(N48:N50)</f>
        <v>2.3058818479264824E-2</v>
      </c>
      <c r="O51" s="291">
        <f>'BULAN 2'!S51</f>
        <v>0</v>
      </c>
      <c r="P51" s="295">
        <f>SUM(P48:P50)</f>
        <v>0</v>
      </c>
      <c r="Q51" s="291">
        <f>'M.(8)'!Q51+'M.(9)'!Q51+'M.(10)'!Q51+'M.(11)'!Q51</f>
        <v>0</v>
      </c>
      <c r="R51" s="295">
        <f>SUM(R48:R50)</f>
        <v>0</v>
      </c>
      <c r="S51" s="293"/>
      <c r="T51" s="294">
        <f>SUM(T48:T50)</f>
        <v>0</v>
      </c>
      <c r="U51" s="45"/>
      <c r="V51" s="45"/>
      <c r="W51" s="45"/>
    </row>
    <row r="52" spans="1:23" ht="16.5" customHeight="1" thickBot="1">
      <c r="A52" s="302"/>
      <c r="B52" s="303"/>
      <c r="C52" s="501" t="s">
        <v>53</v>
      </c>
      <c r="D52" s="501"/>
      <c r="E52" s="501"/>
      <c r="F52" s="304"/>
      <c r="G52" s="142"/>
      <c r="H52" s="72"/>
      <c r="I52" s="146"/>
      <c r="J52" s="242">
        <f>SUM(J14:J51)/2</f>
        <v>12100142956.1926</v>
      </c>
      <c r="K52" s="242">
        <f>SUM(K14:K51)/2</f>
        <v>99.999999999999986</v>
      </c>
      <c r="L52" s="146"/>
      <c r="M52" s="242">
        <f>SUM(M14:M51)/2</f>
        <v>12100142956.1926</v>
      </c>
      <c r="N52" s="242">
        <f>SUM(N14:N51)/2</f>
        <v>100.00000000000001</v>
      </c>
      <c r="O52" s="118">
        <f>'BULAN 2'!S52</f>
        <v>0</v>
      </c>
      <c r="P52" s="120">
        <f>SUM(P14:P51)/2</f>
        <v>6.0276690852196104</v>
      </c>
      <c r="Q52" s="118">
        <f>'M.(8)'!Q52+'M.(9)'!Q52+'M.(10)'!Q52+'M.(11)'!Q52</f>
        <v>0</v>
      </c>
      <c r="R52" s="120">
        <f>SUM(R14:R51)/2</f>
        <v>20.497602746004198</v>
      </c>
      <c r="S52" s="120"/>
      <c r="T52" s="335">
        <f>SUM(T14:T51)/2</f>
        <v>26.525271831223812</v>
      </c>
      <c r="U52" s="45"/>
      <c r="V52" s="45"/>
      <c r="W52" s="45"/>
    </row>
    <row r="53" spans="1:23">
      <c r="A53" s="123"/>
      <c r="B53" s="124"/>
      <c r="C53" s="124"/>
      <c r="D53" s="124"/>
      <c r="E53" s="124"/>
      <c r="F53" s="124"/>
      <c r="G53" s="124"/>
      <c r="H53" s="124"/>
      <c r="I53" s="124"/>
      <c r="J53" s="125"/>
      <c r="K53" s="124"/>
      <c r="L53" s="124"/>
      <c r="M53" s="125"/>
      <c r="N53" s="124"/>
      <c r="O53" s="126"/>
      <c r="P53" s="126"/>
      <c r="Q53" s="127"/>
      <c r="R53" s="401" t="s">
        <v>77</v>
      </c>
      <c r="S53" s="402"/>
      <c r="T53" s="403"/>
    </row>
    <row r="54" spans="1:23" ht="15" customHeight="1">
      <c r="A54" s="176"/>
      <c r="B54" s="177"/>
      <c r="C54" s="177"/>
      <c r="D54" s="177"/>
      <c r="E54" s="177"/>
      <c r="F54" s="178"/>
      <c r="G54" s="124"/>
      <c r="H54" s="124"/>
      <c r="I54" s="124"/>
      <c r="J54" s="179"/>
      <c r="K54" s="179"/>
      <c r="L54" s="124"/>
      <c r="M54" s="179"/>
      <c r="N54" s="179"/>
      <c r="O54" s="180" t="s">
        <v>146</v>
      </c>
      <c r="P54" s="179"/>
      <c r="Q54" s="181"/>
      <c r="R54" s="404"/>
      <c r="S54" s="405"/>
      <c r="T54" s="406"/>
    </row>
    <row r="55" spans="1:23" ht="15" customHeight="1">
      <c r="A55" s="182"/>
      <c r="B55" s="183" t="s">
        <v>69</v>
      </c>
      <c r="C55" s="184"/>
      <c r="D55" s="184"/>
      <c r="E55" s="184"/>
      <c r="F55" s="124"/>
      <c r="G55" s="167" t="s">
        <v>108</v>
      </c>
      <c r="H55" s="167"/>
      <c r="I55" s="167"/>
      <c r="J55" s="167"/>
      <c r="K55" s="124"/>
      <c r="L55" s="167"/>
      <c r="M55" s="167"/>
      <c r="N55" s="124"/>
      <c r="O55" s="185" t="s">
        <v>73</v>
      </c>
      <c r="P55" s="7"/>
      <c r="Q55" s="127"/>
      <c r="R55" s="432" t="s">
        <v>55</v>
      </c>
      <c r="S55" s="433"/>
      <c r="T55" s="438">
        <f>'M.(8)'!T55:T56+'M.(9)'!T55:T56+'M.(10)'!T55:T56+'M.(11)'!T55:T56</f>
        <v>23.6262473229717</v>
      </c>
    </row>
    <row r="56" spans="1:23" ht="15" customHeight="1">
      <c r="A56" s="182"/>
      <c r="B56" s="183" t="s">
        <v>70</v>
      </c>
      <c r="C56" s="184"/>
      <c r="D56" s="184"/>
      <c r="E56" s="184"/>
      <c r="F56" s="124"/>
      <c r="G56" s="167" t="s">
        <v>109</v>
      </c>
      <c r="H56" s="167"/>
      <c r="I56" s="167"/>
      <c r="J56" s="168"/>
      <c r="K56" s="124"/>
      <c r="L56" s="167"/>
      <c r="M56" s="168"/>
      <c r="N56" s="124"/>
      <c r="O56" s="185" t="s">
        <v>74</v>
      </c>
      <c r="P56" s="7"/>
      <c r="Q56" s="127"/>
      <c r="R56" s="432"/>
      <c r="S56" s="433"/>
      <c r="T56" s="438"/>
    </row>
    <row r="57" spans="1:23" ht="15" customHeight="1">
      <c r="A57" s="186"/>
      <c r="B57" s="187"/>
      <c r="C57" s="188"/>
      <c r="D57" s="188"/>
      <c r="E57" s="188"/>
      <c r="F57" s="240"/>
      <c r="G57" s="208" t="s">
        <v>152</v>
      </c>
      <c r="H57" s="208"/>
      <c r="I57" s="208"/>
      <c r="J57" s="227"/>
      <c r="K57" s="228"/>
      <c r="L57" s="208"/>
      <c r="M57" s="227"/>
      <c r="N57" s="228"/>
      <c r="O57" s="190" t="s">
        <v>56</v>
      </c>
      <c r="P57" s="189"/>
      <c r="Q57" s="127"/>
      <c r="R57" s="439" t="s">
        <v>57</v>
      </c>
      <c r="S57" s="440"/>
      <c r="T57" s="438">
        <f>'BULAN 2'!T57:T58+T55</f>
        <v>35.841435690030195</v>
      </c>
    </row>
    <row r="58" spans="1:23" ht="15.75" customHeight="1">
      <c r="A58" s="186"/>
      <c r="B58" s="187"/>
      <c r="C58" s="188"/>
      <c r="D58" s="188"/>
      <c r="E58" s="188"/>
      <c r="F58" s="240"/>
      <c r="G58" s="208"/>
      <c r="H58" s="208"/>
      <c r="I58" s="208"/>
      <c r="J58" s="229"/>
      <c r="K58" s="228"/>
      <c r="L58" s="208"/>
      <c r="M58" s="229"/>
      <c r="N58" s="228"/>
      <c r="O58" s="193"/>
      <c r="P58" s="126"/>
      <c r="Q58" s="127"/>
      <c r="R58" s="441" t="s">
        <v>55</v>
      </c>
      <c r="S58" s="442"/>
      <c r="T58" s="438"/>
    </row>
    <row r="59" spans="1:23">
      <c r="A59" s="230"/>
      <c r="B59" s="187"/>
      <c r="C59" s="187"/>
      <c r="D59" s="187"/>
      <c r="E59" s="187"/>
      <c r="F59" s="240"/>
      <c r="G59" s="208"/>
      <c r="H59" s="208"/>
      <c r="I59" s="208"/>
      <c r="J59" s="231"/>
      <c r="K59" s="228"/>
      <c r="L59" s="208"/>
      <c r="M59" s="231"/>
      <c r="N59" s="228"/>
      <c r="O59" s="193"/>
      <c r="P59" s="126"/>
      <c r="Q59" s="127"/>
      <c r="R59" s="432" t="s">
        <v>58</v>
      </c>
      <c r="S59" s="433"/>
      <c r="T59" s="438">
        <f>R52</f>
        <v>20.497602746004198</v>
      </c>
    </row>
    <row r="60" spans="1:23">
      <c r="A60" s="230"/>
      <c r="B60" s="187"/>
      <c r="C60" s="187"/>
      <c r="D60" s="187"/>
      <c r="E60" s="187"/>
      <c r="F60" s="240"/>
      <c r="G60" s="208"/>
      <c r="H60" s="208"/>
      <c r="I60" s="208"/>
      <c r="J60" s="208"/>
      <c r="K60" s="228"/>
      <c r="L60" s="208"/>
      <c r="M60" s="208"/>
      <c r="N60" s="228"/>
      <c r="O60" s="193"/>
      <c r="P60" s="126"/>
      <c r="Q60" s="127"/>
      <c r="R60" s="432"/>
      <c r="S60" s="433"/>
      <c r="T60" s="438"/>
    </row>
    <row r="61" spans="1:23" ht="15" customHeight="1">
      <c r="A61" s="232"/>
      <c r="B61" s="198"/>
      <c r="C61" s="198"/>
      <c r="D61" s="198"/>
      <c r="E61" s="198"/>
      <c r="F61" s="240"/>
      <c r="G61" s="208"/>
      <c r="H61" s="208"/>
      <c r="I61" s="208"/>
      <c r="J61" s="233"/>
      <c r="K61" s="234"/>
      <c r="L61" s="208"/>
      <c r="M61" s="233"/>
      <c r="N61" s="234"/>
      <c r="O61" s="193"/>
      <c r="P61" s="126"/>
      <c r="Q61" s="127"/>
      <c r="R61" s="439" t="s">
        <v>57</v>
      </c>
      <c r="S61" s="440"/>
      <c r="T61" s="438">
        <f>T52</f>
        <v>26.525271831223812</v>
      </c>
    </row>
    <row r="62" spans="1:23" ht="15.75" customHeight="1">
      <c r="A62" s="197"/>
      <c r="B62" s="198" t="s">
        <v>71</v>
      </c>
      <c r="C62" s="199"/>
      <c r="D62" s="199"/>
      <c r="E62" s="199"/>
      <c r="F62" s="240"/>
      <c r="G62" s="233" t="s">
        <v>171</v>
      </c>
      <c r="H62" s="207"/>
      <c r="I62" s="235"/>
      <c r="J62" s="236"/>
      <c r="K62" s="237"/>
      <c r="L62" s="235"/>
      <c r="M62" s="236"/>
      <c r="N62" s="237"/>
      <c r="O62" s="201" t="s">
        <v>68</v>
      </c>
      <c r="P62" s="200"/>
      <c r="Q62" s="127"/>
      <c r="R62" s="441" t="s">
        <v>58</v>
      </c>
      <c r="S62" s="442"/>
      <c r="T62" s="438"/>
    </row>
    <row r="63" spans="1:23" ht="15" customHeight="1">
      <c r="A63" s="202"/>
      <c r="B63" s="203" t="s">
        <v>72</v>
      </c>
      <c r="C63" s="204"/>
      <c r="D63" s="204"/>
      <c r="E63" s="204"/>
      <c r="F63" s="124"/>
      <c r="G63" s="167" t="s">
        <v>172</v>
      </c>
      <c r="H63" s="167"/>
      <c r="I63" s="167"/>
      <c r="J63" s="168"/>
      <c r="K63" s="124"/>
      <c r="L63" s="167"/>
      <c r="M63" s="168"/>
      <c r="N63" s="124"/>
      <c r="O63" s="206" t="s">
        <v>59</v>
      </c>
      <c r="P63" s="205"/>
      <c r="Q63" s="127"/>
      <c r="R63" s="432" t="s">
        <v>60</v>
      </c>
      <c r="S63" s="433"/>
      <c r="T63" s="436">
        <f>T61-T57</f>
        <v>-9.3161638588063838</v>
      </c>
    </row>
    <row r="64" spans="1:23" ht="13.5" thickBot="1">
      <c r="A64" s="128"/>
      <c r="B64" s="129"/>
      <c r="C64" s="129"/>
      <c r="D64" s="129"/>
      <c r="E64" s="129"/>
      <c r="F64" s="129"/>
      <c r="G64" s="129"/>
      <c r="H64" s="129"/>
      <c r="I64" s="129"/>
      <c r="J64" s="129"/>
      <c r="K64" s="129"/>
      <c r="L64" s="129"/>
      <c r="M64" s="129"/>
      <c r="N64" s="129"/>
      <c r="O64" s="130"/>
      <c r="P64" s="130"/>
      <c r="Q64" s="131"/>
      <c r="R64" s="434"/>
      <c r="S64" s="435"/>
      <c r="T64" s="437"/>
    </row>
    <row r="65" ht="13.5" thickTop="1"/>
  </sheetData>
  <mergeCells count="57">
    <mergeCell ref="A1:F1"/>
    <mergeCell ref="G1:O4"/>
    <mergeCell ref="A2:F2"/>
    <mergeCell ref="A3:F3"/>
    <mergeCell ref="R3:S3"/>
    <mergeCell ref="R4:S4"/>
    <mergeCell ref="G5:H6"/>
    <mergeCell ref="I5:O6"/>
    <mergeCell ref="R6:S6"/>
    <mergeCell ref="G7:H8"/>
    <mergeCell ref="I7:O8"/>
    <mergeCell ref="R7:S7"/>
    <mergeCell ref="R8:S8"/>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A40:I40"/>
    <mergeCell ref="P11:P12"/>
    <mergeCell ref="Q11:Q12"/>
    <mergeCell ref="R11:R12"/>
    <mergeCell ref="S11:S12"/>
    <mergeCell ref="A9:A12"/>
    <mergeCell ref="L9:N10"/>
    <mergeCell ref="A17:I17"/>
    <mergeCell ref="A22:I22"/>
    <mergeCell ref="A29:I29"/>
    <mergeCell ref="A32:I32"/>
    <mergeCell ref="A35:I35"/>
    <mergeCell ref="A46:I46"/>
    <mergeCell ref="A51:I51"/>
    <mergeCell ref="C52:E52"/>
    <mergeCell ref="R53:T54"/>
    <mergeCell ref="R55:S56"/>
    <mergeCell ref="T55:T56"/>
    <mergeCell ref="R63:S64"/>
    <mergeCell ref="T63:T64"/>
    <mergeCell ref="R57:S57"/>
    <mergeCell ref="T57:T58"/>
    <mergeCell ref="R58:S58"/>
    <mergeCell ref="R59:S60"/>
    <mergeCell ref="T59:T60"/>
    <mergeCell ref="R61:S61"/>
    <mergeCell ref="T61:T62"/>
    <mergeCell ref="R62:S62"/>
  </mergeCells>
  <printOptions horizontalCentered="1" verticalCentered="1"/>
  <pageMargins left="0.11811023622047245" right="0.11811023622047245" top="0.15748031496062992" bottom="0.15748031496062992" header="0.31496062992125984" footer="0.31496062992125984"/>
  <pageSetup paperSize="9" scale="50" orientation="landscape" horizontalDpi="4294967293" verticalDpi="4294967293" r:id="rId1"/>
  <colBreaks count="1" manualBreakCount="1">
    <brk id="20" max="1048575" man="1"/>
  </colBreaks>
  <drawing r:id="rId2"/>
</worksheet>
</file>

<file path=xl/worksheets/sheet15.xml><?xml version="1.0" encoding="utf-8"?>
<worksheet xmlns="http://schemas.openxmlformats.org/spreadsheetml/2006/main" xmlns:r="http://schemas.openxmlformats.org/officeDocument/2006/relationships">
  <dimension ref="A1:W65"/>
  <sheetViews>
    <sheetView topLeftCell="D19" zoomScale="70" zoomScaleNormal="70" workbookViewId="0">
      <selection activeCell="O28" sqref="O28"/>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2.42578125" style="20" customWidth="1"/>
    <col min="13" max="13" width="19" style="20" customWidth="1"/>
    <col min="14" max="14" width="8.7109375" style="20"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154</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153</v>
      </c>
      <c r="J7" s="495"/>
      <c r="K7" s="495"/>
      <c r="L7" s="495"/>
      <c r="M7" s="495"/>
      <c r="N7" s="495"/>
      <c r="O7" s="490"/>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91"/>
      <c r="J8" s="491"/>
      <c r="K8" s="491"/>
      <c r="L8" s="491"/>
      <c r="M8" s="491"/>
      <c r="N8" s="491"/>
      <c r="O8" s="492"/>
      <c r="P8" s="6" t="s">
        <v>15</v>
      </c>
      <c r="Q8" s="17"/>
      <c r="R8" s="347" t="s">
        <v>79</v>
      </c>
      <c r="S8" s="347"/>
      <c r="T8" s="9"/>
    </row>
    <row r="9" spans="1:23" ht="12.75" customHeight="1" thickTop="1">
      <c r="A9" s="381" t="s">
        <v>17</v>
      </c>
      <c r="B9" s="377" t="s">
        <v>18</v>
      </c>
      <c r="C9" s="378"/>
      <c r="D9" s="378"/>
      <c r="E9" s="378"/>
      <c r="F9" s="379"/>
      <c r="G9" s="393" t="s">
        <v>19</v>
      </c>
      <c r="H9" s="374" t="s">
        <v>20</v>
      </c>
      <c r="I9" s="377" t="s">
        <v>21</v>
      </c>
      <c r="J9" s="378"/>
      <c r="K9" s="379"/>
      <c r="L9" s="377" t="s">
        <v>80</v>
      </c>
      <c r="M9" s="378"/>
      <c r="N9" s="379"/>
      <c r="O9" s="413" t="s">
        <v>22</v>
      </c>
      <c r="P9" s="414"/>
      <c r="Q9" s="417" t="s">
        <v>23</v>
      </c>
      <c r="R9" s="414"/>
      <c r="S9" s="417" t="s">
        <v>24</v>
      </c>
      <c r="T9" s="419"/>
    </row>
    <row r="10" spans="1:23" ht="12.75" customHeight="1" thickBot="1">
      <c r="A10" s="382"/>
      <c r="B10" s="407"/>
      <c r="C10" s="408"/>
      <c r="D10" s="408"/>
      <c r="E10" s="408"/>
      <c r="F10" s="409"/>
      <c r="G10" s="394"/>
      <c r="H10" s="375"/>
      <c r="I10" s="372"/>
      <c r="J10" s="373"/>
      <c r="K10" s="380"/>
      <c r="L10" s="372"/>
      <c r="M10" s="373"/>
      <c r="N10" s="380"/>
      <c r="O10" s="415"/>
      <c r="P10" s="416"/>
      <c r="Q10" s="418"/>
      <c r="R10" s="416"/>
      <c r="S10" s="418"/>
      <c r="T10" s="420"/>
    </row>
    <row r="11" spans="1:23" ht="21" customHeight="1">
      <c r="A11" s="382"/>
      <c r="B11" s="407"/>
      <c r="C11" s="408"/>
      <c r="D11" s="408"/>
      <c r="E11" s="408"/>
      <c r="F11" s="409"/>
      <c r="G11" s="394"/>
      <c r="H11" s="375"/>
      <c r="I11" s="390" t="s">
        <v>25</v>
      </c>
      <c r="J11" s="390" t="s">
        <v>26</v>
      </c>
      <c r="K11" s="390" t="s">
        <v>27</v>
      </c>
      <c r="L11" s="390" t="s">
        <v>25</v>
      </c>
      <c r="M11" s="390" t="s">
        <v>26</v>
      </c>
      <c r="N11" s="390" t="s">
        <v>27</v>
      </c>
      <c r="O11" s="391" t="s">
        <v>25</v>
      </c>
      <c r="P11" s="370" t="s">
        <v>27</v>
      </c>
      <c r="Q11" s="423" t="s">
        <v>25</v>
      </c>
      <c r="R11" s="370" t="s">
        <v>27</v>
      </c>
      <c r="S11" s="423" t="s">
        <v>25</v>
      </c>
      <c r="T11" s="421" t="s">
        <v>27</v>
      </c>
    </row>
    <row r="12" spans="1:23" ht="24" customHeight="1" thickBot="1">
      <c r="A12" s="383"/>
      <c r="B12" s="410"/>
      <c r="C12" s="411"/>
      <c r="D12" s="411"/>
      <c r="E12" s="411"/>
      <c r="F12" s="412"/>
      <c r="G12" s="395"/>
      <c r="H12" s="376"/>
      <c r="I12" s="376"/>
      <c r="J12" s="376"/>
      <c r="K12" s="376"/>
      <c r="L12" s="376"/>
      <c r="M12" s="376"/>
      <c r="N12" s="376"/>
      <c r="O12" s="392"/>
      <c r="P12" s="371"/>
      <c r="Q12" s="424"/>
      <c r="R12" s="371"/>
      <c r="S12" s="424"/>
      <c r="T12" s="422"/>
    </row>
    <row r="13" spans="1:23" ht="8.25" customHeight="1" thickTop="1" thickBot="1">
      <c r="A13" s="21"/>
      <c r="B13" s="372"/>
      <c r="C13" s="373"/>
      <c r="D13" s="373"/>
      <c r="E13" s="373"/>
      <c r="F13" s="287"/>
      <c r="G13" s="22"/>
      <c r="H13" s="23"/>
      <c r="I13" s="23"/>
      <c r="J13" s="23"/>
      <c r="K13" s="23"/>
      <c r="L13" s="23"/>
      <c r="M13" s="23"/>
      <c r="N13" s="23"/>
      <c r="O13" s="25"/>
      <c r="P13" s="25"/>
      <c r="Q13" s="26"/>
      <c r="R13" s="27"/>
      <c r="S13" s="27"/>
      <c r="T13" s="28"/>
    </row>
    <row r="14" spans="1:23" ht="15" customHeight="1">
      <c r="A14" s="29"/>
      <c r="B14" s="30"/>
      <c r="C14" s="31" t="s">
        <v>29</v>
      </c>
      <c r="D14" s="32"/>
      <c r="E14" s="31"/>
      <c r="F14" s="33"/>
      <c r="G14" s="34"/>
      <c r="H14" s="35"/>
      <c r="I14" s="35"/>
      <c r="J14" s="36"/>
      <c r="K14" s="35"/>
      <c r="L14" s="35"/>
      <c r="M14" s="36"/>
      <c r="N14" s="35"/>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60">
        <v>1</v>
      </c>
      <c r="M15" s="59">
        <f>H15*L15</f>
        <v>56665000</v>
      </c>
      <c r="N15" s="60">
        <f>M15/M$52*100</f>
        <v>0.46830025236189488</v>
      </c>
      <c r="O15" s="61">
        <f>'M.(11)'!S15</f>
        <v>0.60001764757786991</v>
      </c>
      <c r="P15" s="62">
        <f>O15/I15*K15</f>
        <v>0.28098841578230699</v>
      </c>
      <c r="Q15" s="61"/>
      <c r="R15" s="64">
        <f>Q15/L15*N15</f>
        <v>0</v>
      </c>
      <c r="S15" s="64">
        <f>O15+Q15</f>
        <v>0.60001764757786991</v>
      </c>
      <c r="T15" s="65">
        <f>IF(S15/L15*N15&gt;N15,"CEK LAGI!",S15/L15*N15)</f>
        <v>0.28098841578230699</v>
      </c>
      <c r="U15" s="45">
        <f>'[90]Mobilisasi (2)'!$I$49/J15</f>
        <v>0.60001764757786991</v>
      </c>
      <c r="V15" s="45"/>
      <c r="W15" s="45"/>
    </row>
    <row r="16" spans="1:23" ht="15" customHeight="1" thickBot="1">
      <c r="A16" s="307" t="s">
        <v>62</v>
      </c>
      <c r="B16" s="216"/>
      <c r="C16" s="308" t="s">
        <v>61</v>
      </c>
      <c r="D16" s="124"/>
      <c r="E16" s="308"/>
      <c r="F16" s="309"/>
      <c r="G16" s="218" t="s">
        <v>32</v>
      </c>
      <c r="H16" s="310">
        <v>3600000</v>
      </c>
      <c r="I16" s="221">
        <v>1</v>
      </c>
      <c r="J16" s="220">
        <f>H16*I16</f>
        <v>3600000</v>
      </c>
      <c r="K16" s="221">
        <f>J16/J$52*100</f>
        <v>2.9751714612244271E-2</v>
      </c>
      <c r="L16" s="221">
        <v>1</v>
      </c>
      <c r="M16" s="220">
        <f>H16*L16</f>
        <v>3600000</v>
      </c>
      <c r="N16" s="221">
        <f>M16/M$52*100</f>
        <v>2.9751714612244271E-2</v>
      </c>
      <c r="O16" s="157">
        <f>'M.(11)'!S16</f>
        <v>0.16666666666666666</v>
      </c>
      <c r="P16" s="63">
        <f>O16/I16*K16</f>
        <v>4.9586191020407119E-3</v>
      </c>
      <c r="Q16" s="311"/>
      <c r="R16" s="312">
        <f>Q16/L16*N16</f>
        <v>0</v>
      </c>
      <c r="S16" s="312">
        <f>O16+Q16</f>
        <v>0.16666666666666666</v>
      </c>
      <c r="T16" s="159">
        <f>IF(S16/L16*N16&gt;N16,"CEK LAGI!",S16/L16*N16)</f>
        <v>4.9586191020407119E-3</v>
      </c>
      <c r="U16" s="45"/>
      <c r="V16" s="45">
        <v>1</v>
      </c>
      <c r="W16" s="45"/>
    </row>
    <row r="17" spans="1:23" s="52" customFormat="1" ht="15" customHeight="1" thickBot="1">
      <c r="A17" s="498" t="s">
        <v>33</v>
      </c>
      <c r="B17" s="499"/>
      <c r="C17" s="499"/>
      <c r="D17" s="499"/>
      <c r="E17" s="499"/>
      <c r="F17" s="499"/>
      <c r="G17" s="499"/>
      <c r="H17" s="499"/>
      <c r="I17" s="500"/>
      <c r="J17" s="290">
        <f>SUM(J15:J16)</f>
        <v>60265000</v>
      </c>
      <c r="K17" s="315">
        <f>SUM(K15:K16)</f>
        <v>0.49805196697413917</v>
      </c>
      <c r="L17" s="315"/>
      <c r="M17" s="290">
        <f>SUM(M15:M16)</f>
        <v>60265000</v>
      </c>
      <c r="N17" s="315">
        <f>SUM(N15:N16)</f>
        <v>0.49805196697413917</v>
      </c>
      <c r="O17" s="291">
        <f>'M.(11)'!S17</f>
        <v>0</v>
      </c>
      <c r="P17" s="315">
        <f>SUM(P15:P16)</f>
        <v>0.2859470348843477</v>
      </c>
      <c r="Q17" s="296"/>
      <c r="R17" s="315">
        <f>SUM(R15:R16)</f>
        <v>0</v>
      </c>
      <c r="S17" s="293"/>
      <c r="T17" s="316">
        <f>SUM(T15:T16)</f>
        <v>0.2859470348843477</v>
      </c>
      <c r="U17" s="45"/>
      <c r="V17" s="45">
        <v>1</v>
      </c>
      <c r="W17" s="45"/>
    </row>
    <row r="18" spans="1:23" ht="15" customHeight="1">
      <c r="A18" s="257"/>
      <c r="B18" s="258"/>
      <c r="C18" s="261" t="s">
        <v>34</v>
      </c>
      <c r="D18" s="260"/>
      <c r="E18" s="261"/>
      <c r="F18" s="259"/>
      <c r="G18" s="262"/>
      <c r="H18" s="263"/>
      <c r="I18" s="263"/>
      <c r="J18" s="283"/>
      <c r="K18" s="263"/>
      <c r="L18" s="263"/>
      <c r="M18" s="283"/>
      <c r="N18" s="263"/>
      <c r="O18" s="66">
        <f>'M.(11)'!S18</f>
        <v>0</v>
      </c>
      <c r="P18" s="245"/>
      <c r="Q18" s="313"/>
      <c r="R18" s="263"/>
      <c r="S18" s="263"/>
      <c r="T18" s="314"/>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58">
        <v>2178.9</v>
      </c>
      <c r="M19" s="59">
        <f>H19*L19</f>
        <v>134268110.433</v>
      </c>
      <c r="N19" s="60">
        <f>M19/M$52*100</f>
        <v>1.1096406953133096</v>
      </c>
      <c r="O19" s="61">
        <f>'M.(11)'!S19</f>
        <v>933.74141974999998</v>
      </c>
      <c r="P19" s="62">
        <f>O19/I19*K19</f>
        <v>0.47552318979954411</v>
      </c>
      <c r="Q19" s="62"/>
      <c r="R19" s="60">
        <f>Q19/L19*N19</f>
        <v>0</v>
      </c>
      <c r="S19" s="60">
        <f>O19+Q19</f>
        <v>933.74141974999998</v>
      </c>
      <c r="T19" s="65">
        <f>IF(S19/L19*N19&gt;N19,"CEK LAGI!",S19/L19*N19)</f>
        <v>0.47552318979954417</v>
      </c>
      <c r="U19" s="45">
        <v>2140.25</v>
      </c>
      <c r="V19" s="45">
        <v>2178.9</v>
      </c>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58">
        <v>489.78</v>
      </c>
      <c r="M20" s="59">
        <f>H20*L20</f>
        <v>263870086.80059999</v>
      </c>
      <c r="N20" s="60">
        <f>M20/M$52*100</f>
        <v>2.1807187547776596</v>
      </c>
      <c r="O20" s="61">
        <f>'M.(11)'!S20</f>
        <v>220.1985</v>
      </c>
      <c r="P20" s="62">
        <f>O20/I20*K20</f>
        <v>0.98042181943711171</v>
      </c>
      <c r="Q20" s="62"/>
      <c r="R20" s="60">
        <f>Q20/L20*N20</f>
        <v>0</v>
      </c>
      <c r="S20" s="60">
        <f>O20+Q20</f>
        <v>220.1985</v>
      </c>
      <c r="T20" s="65">
        <f>IF(S20/L20*N20&gt;N20,"CEK LAGI!",S20/L20*N20)</f>
        <v>0.9804218194371116</v>
      </c>
      <c r="U20" s="45"/>
      <c r="V20" s="45">
        <v>489.78</v>
      </c>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19">
        <v>20</v>
      </c>
      <c r="M21" s="220">
        <f>H21*L21</f>
        <v>26784605.399999999</v>
      </c>
      <c r="N21" s="221">
        <f>M21/M$52*100</f>
        <v>0.22135775996177134</v>
      </c>
      <c r="O21" s="157">
        <f>'M.(11)'!S21</f>
        <v>17</v>
      </c>
      <c r="P21" s="77">
        <f>O21/I21*K21</f>
        <v>0.18815409596750568</v>
      </c>
      <c r="Q21" s="77"/>
      <c r="R21" s="221">
        <f>Q21/L21*N21</f>
        <v>0</v>
      </c>
      <c r="S21" s="221">
        <f>O21+Q21</f>
        <v>17</v>
      </c>
      <c r="T21" s="159">
        <f>IF(S21/L21*N21&gt;N21,"CEK LAGI!",S21/L21*N21)</f>
        <v>0.18815409596750562</v>
      </c>
      <c r="U21" s="45"/>
      <c r="V21" s="45">
        <v>20</v>
      </c>
      <c r="W21" s="45"/>
    </row>
    <row r="22" spans="1:23" s="52" customFormat="1" ht="15" customHeight="1" thickBot="1">
      <c r="A22" s="496" t="s">
        <v>35</v>
      </c>
      <c r="B22" s="497"/>
      <c r="C22" s="497"/>
      <c r="D22" s="497"/>
      <c r="E22" s="497"/>
      <c r="F22" s="497"/>
      <c r="G22" s="497"/>
      <c r="H22" s="497"/>
      <c r="I22" s="497"/>
      <c r="J22" s="290">
        <f>SUM(J19:J21)</f>
        <v>373713468.45999998</v>
      </c>
      <c r="K22" s="297">
        <f>SUM(K19:K21)</f>
        <v>3.0885045723260758</v>
      </c>
      <c r="L22" s="297"/>
      <c r="M22" s="290">
        <f>SUM(M19:M21)</f>
        <v>424922802.6336</v>
      </c>
      <c r="N22" s="297">
        <f>SUM(N19:N21)</f>
        <v>3.511717210052741</v>
      </c>
      <c r="O22" s="291">
        <f>'M.(11)'!S22</f>
        <v>0</v>
      </c>
      <c r="P22" s="297">
        <f>SUM(P19:P21)</f>
        <v>1.6440991052041614</v>
      </c>
      <c r="Q22" s="292"/>
      <c r="R22" s="297">
        <f>SUM(R19:R21)</f>
        <v>0</v>
      </c>
      <c r="S22" s="293"/>
      <c r="T22" s="298">
        <f>SUM(T19:T21)</f>
        <v>1.6440991052041614</v>
      </c>
      <c r="U22" s="45"/>
      <c r="V22" s="45"/>
      <c r="W22" s="45"/>
    </row>
    <row r="23" spans="1:23" ht="15" customHeight="1">
      <c r="A23" s="257"/>
      <c r="B23" s="258"/>
      <c r="C23" s="261" t="s">
        <v>36</v>
      </c>
      <c r="D23" s="260"/>
      <c r="E23" s="261"/>
      <c r="F23" s="259"/>
      <c r="G23" s="262"/>
      <c r="H23" s="263"/>
      <c r="I23" s="263"/>
      <c r="J23" s="283"/>
      <c r="K23" s="263"/>
      <c r="L23" s="263"/>
      <c r="M23" s="283"/>
      <c r="N23" s="263"/>
      <c r="O23" s="66">
        <f>'M.(11)'!S23</f>
        <v>0</v>
      </c>
      <c r="P23" s="77"/>
      <c r="Q23" s="266"/>
      <c r="R23" s="267"/>
      <c r="S23" s="267"/>
      <c r="T23" s="268"/>
      <c r="U23" s="45"/>
      <c r="V23" s="45">
        <v>8813.67</v>
      </c>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58">
        <v>11550.74</v>
      </c>
      <c r="M24" s="59">
        <f>H24*L24</f>
        <v>599525104.17139995</v>
      </c>
      <c r="N24" s="60">
        <f>M24/M$52*100</f>
        <v>4.9546943894954198</v>
      </c>
      <c r="O24" s="61">
        <f>'M.(11)'!S24</f>
        <v>11343.367439095058</v>
      </c>
      <c r="P24" s="62">
        <f>O24/I24*K24</f>
        <v>4.8657418493074314</v>
      </c>
      <c r="Q24" s="62"/>
      <c r="R24" s="60">
        <f>Q24/L24*N24</f>
        <v>0</v>
      </c>
      <c r="S24" s="60">
        <f>O24+Q24</f>
        <v>11343.367439095058</v>
      </c>
      <c r="T24" s="65">
        <f>IF(S24/L24*N24&gt;N24,"CEK LAGI!",S24/L24*N24)</f>
        <v>4.8657418493074305</v>
      </c>
      <c r="U24" s="45"/>
      <c r="V24" s="45">
        <v>1</v>
      </c>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58">
        <v>1</v>
      </c>
      <c r="M25" s="59">
        <f>H25*L25</f>
        <v>337180.75</v>
      </c>
      <c r="N25" s="60">
        <f>M25/M$52*100</f>
        <v>2.7865848463173564E-3</v>
      </c>
      <c r="O25" s="61">
        <f>'M.(11)'!S25</f>
        <v>0</v>
      </c>
      <c r="P25" s="62">
        <f>O25/I25*K25</f>
        <v>0</v>
      </c>
      <c r="Q25" s="62"/>
      <c r="R25" s="60">
        <f>Q25/L25*N25</f>
        <v>0</v>
      </c>
      <c r="S25" s="60">
        <f>O25+Q25</f>
        <v>0</v>
      </c>
      <c r="T25" s="65">
        <f>IF(S25/L25*N25&gt;N25,"CEK LAGI!",S25/L25*N25)</f>
        <v>0</v>
      </c>
      <c r="U25" s="45"/>
      <c r="V25" s="45">
        <v>4106.25</v>
      </c>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58">
        <v>4470</v>
      </c>
      <c r="M26" s="59">
        <f>H26*L26</f>
        <v>206960955.29999998</v>
      </c>
      <c r="N26" s="60">
        <f>M26/M$52*100</f>
        <v>1.71040091054529</v>
      </c>
      <c r="O26" s="61">
        <f>'M.(11)'!S26</f>
        <v>149.15270014338586</v>
      </c>
      <c r="P26" s="62">
        <f>O26/I26*K26</f>
        <v>5.707179287148452E-2</v>
      </c>
      <c r="Q26" s="62"/>
      <c r="R26" s="60">
        <f>Q26/L26*N26</f>
        <v>0</v>
      </c>
      <c r="S26" s="60">
        <f>O26+Q26</f>
        <v>149.15270014338586</v>
      </c>
      <c r="T26" s="65">
        <f>IF(S26/L26*N26&gt;N26,"CEK LAGI!",S26/L26*N26)</f>
        <v>5.7071792871484506E-2</v>
      </c>
      <c r="U26" s="45"/>
      <c r="V26" s="45">
        <v>7056</v>
      </c>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58">
        <v>7056</v>
      </c>
      <c r="M27" s="59">
        <f>H27*L27</f>
        <v>1401656971.6800001</v>
      </c>
      <c r="N27" s="60">
        <f>M27/M$52*100</f>
        <v>11.583805057134978</v>
      </c>
      <c r="O27" s="61">
        <f>'M.(11)'!S27</f>
        <v>4021.65625</v>
      </c>
      <c r="P27" s="62">
        <f>O27/I27*K27</f>
        <v>6.6023358853186629</v>
      </c>
      <c r="Q27" s="62"/>
      <c r="R27" s="60">
        <f>Q27/L27*N27</f>
        <v>0</v>
      </c>
      <c r="S27" s="60">
        <f>O27+Q27</f>
        <v>4021.65625</v>
      </c>
      <c r="T27" s="65">
        <f>IF(S27/L27*N27&gt;N27,"CEK LAGI!",S27/L27*N27)</f>
        <v>6.6023358853186629</v>
      </c>
      <c r="U27" s="45"/>
      <c r="V27" s="45">
        <v>25220</v>
      </c>
      <c r="W27" s="45"/>
    </row>
    <row r="28" spans="1:23" ht="15" customHeight="1" thickBot="1">
      <c r="A28" s="224" t="s">
        <v>101</v>
      </c>
      <c r="B28" s="67"/>
      <c r="C28" s="68" t="s">
        <v>98</v>
      </c>
      <c r="D28" s="68"/>
      <c r="E28" s="68"/>
      <c r="F28" s="69"/>
      <c r="G28" s="70" t="s">
        <v>158</v>
      </c>
      <c r="H28" s="71">
        <v>1458.8</v>
      </c>
      <c r="I28" s="71">
        <v>18000</v>
      </c>
      <c r="J28" s="155">
        <f>H28*I28</f>
        <v>26258400</v>
      </c>
      <c r="K28" s="156">
        <f>J28/J$52*100</f>
        <v>0.21700900638170975</v>
      </c>
      <c r="L28" s="71">
        <v>25220</v>
      </c>
      <c r="M28" s="155">
        <f>H28*L28</f>
        <v>36790936</v>
      </c>
      <c r="N28" s="156">
        <f>M28/M$52*100</f>
        <v>0.30405373005259551</v>
      </c>
      <c r="O28" s="157">
        <f>'M.(11)'!S28</f>
        <v>10270</v>
      </c>
      <c r="P28" s="77">
        <f>O28/I28*K28</f>
        <v>0.12381569419667551</v>
      </c>
      <c r="Q28" s="63"/>
      <c r="R28" s="156">
        <f>Q28/L28*N28</f>
        <v>0</v>
      </c>
      <c r="S28" s="156">
        <f>O28+Q28</f>
        <v>10270</v>
      </c>
      <c r="T28" s="159">
        <f>IF(S28/L28*N28&gt;N28,"CEK LAGI!",S28/L28*N28)</f>
        <v>0.12381569419667549</v>
      </c>
      <c r="U28" s="45"/>
      <c r="V28" s="45"/>
      <c r="W28" s="45"/>
    </row>
    <row r="29" spans="1:23" s="52" customFormat="1" ht="15" customHeight="1" thickBot="1">
      <c r="A29" s="496" t="s">
        <v>38</v>
      </c>
      <c r="B29" s="497"/>
      <c r="C29" s="497"/>
      <c r="D29" s="497"/>
      <c r="E29" s="497"/>
      <c r="F29" s="497"/>
      <c r="G29" s="497"/>
      <c r="H29" s="497"/>
      <c r="I29" s="497"/>
      <c r="J29" s="290">
        <f>SUM(J24:J28)</f>
        <v>2378943829.711</v>
      </c>
      <c r="K29" s="297">
        <f>SUM(K24:K28)</f>
        <v>19.66046052781142</v>
      </c>
      <c r="L29" s="297"/>
      <c r="M29" s="290">
        <f>SUM(M24:M28)</f>
        <v>2245271147.9014001</v>
      </c>
      <c r="N29" s="297">
        <f>SUM(N24:N28)</f>
        <v>18.555740672074599</v>
      </c>
      <c r="O29" s="291">
        <f>'M.(11)'!S29</f>
        <v>0</v>
      </c>
      <c r="P29" s="297">
        <f>SUM(P24:P28)</f>
        <v>11.648965221694255</v>
      </c>
      <c r="Q29" s="292"/>
      <c r="R29" s="297">
        <f>SUM(R24:R28)</f>
        <v>0</v>
      </c>
      <c r="S29" s="293"/>
      <c r="T29" s="298">
        <f>SUM(T24:T28)</f>
        <v>11.648965221694255</v>
      </c>
      <c r="U29" s="45"/>
      <c r="V29" s="45">
        <v>1845</v>
      </c>
      <c r="W29" s="45"/>
    </row>
    <row r="30" spans="1:23" s="81" customFormat="1" ht="15" customHeight="1">
      <c r="A30" s="269"/>
      <c r="B30" s="270"/>
      <c r="C30" s="271" t="s">
        <v>89</v>
      </c>
      <c r="D30" s="272"/>
      <c r="E30" s="273"/>
      <c r="F30" s="271"/>
      <c r="G30" s="274"/>
      <c r="H30" s="275"/>
      <c r="I30" s="276"/>
      <c r="J30" s="277"/>
      <c r="K30" s="275"/>
      <c r="L30" s="276"/>
      <c r="M30" s="277"/>
      <c r="N30" s="275"/>
      <c r="O30" s="66">
        <f>'M.(11)'!S30</f>
        <v>0</v>
      </c>
      <c r="P30" s="276"/>
      <c r="Q30" s="278"/>
      <c r="R30" s="275"/>
      <c r="S30" s="275"/>
      <c r="T30" s="279"/>
      <c r="U30" s="80"/>
      <c r="V30" s="80"/>
      <c r="W30" s="80"/>
    </row>
    <row r="31" spans="1:23" s="81" customFormat="1" ht="15" customHeight="1" thickBot="1">
      <c r="A31" s="94" t="s">
        <v>102</v>
      </c>
      <c r="B31" s="95"/>
      <c r="C31" s="241" t="s">
        <v>41</v>
      </c>
      <c r="D31" s="96"/>
      <c r="E31" s="97"/>
      <c r="F31" s="98"/>
      <c r="G31" s="70" t="s">
        <v>156</v>
      </c>
      <c r="H31" s="99">
        <v>459583.86</v>
      </c>
      <c r="I31" s="100">
        <v>405</v>
      </c>
      <c r="J31" s="101">
        <f>H31*I31</f>
        <v>186131463.29999998</v>
      </c>
      <c r="K31" s="99">
        <f>J31/J$52*100</f>
        <v>1.5382583823502829</v>
      </c>
      <c r="L31" s="100">
        <v>1912.5</v>
      </c>
      <c r="M31" s="101">
        <f>H31*L31</f>
        <v>878954132.25</v>
      </c>
      <c r="N31" s="99">
        <f>M31/M$52*100</f>
        <v>7.2639979166541133</v>
      </c>
      <c r="O31" s="157">
        <f>'M.(11)'!S31</f>
        <v>0</v>
      </c>
      <c r="P31" s="100">
        <f>O31/I31*K31</f>
        <v>0</v>
      </c>
      <c r="Q31" s="103"/>
      <c r="R31" s="99">
        <f>Q31/I31*K31</f>
        <v>0</v>
      </c>
      <c r="S31" s="99">
        <f>O31+Q31</f>
        <v>0</v>
      </c>
      <c r="T31" s="159">
        <f>IF(S31/L31*N31&gt;N31,"CEK LAGI!",S31/L31*N31)</f>
        <v>0</v>
      </c>
      <c r="U31" s="80"/>
      <c r="V31" s="80">
        <v>4559</v>
      </c>
      <c r="W31" s="80"/>
    </row>
    <row r="32" spans="1:23" s="52" customFormat="1" ht="15" customHeight="1" thickBot="1">
      <c r="A32" s="496" t="s">
        <v>90</v>
      </c>
      <c r="B32" s="497"/>
      <c r="C32" s="497"/>
      <c r="D32" s="497"/>
      <c r="E32" s="497"/>
      <c r="F32" s="497"/>
      <c r="G32" s="497"/>
      <c r="H32" s="497"/>
      <c r="I32" s="497"/>
      <c r="J32" s="290">
        <f>SUM(J31:J31)</f>
        <v>186131463.29999998</v>
      </c>
      <c r="K32" s="290">
        <f>SUM(K31:K31)</f>
        <v>1.5382583823502829</v>
      </c>
      <c r="L32" s="290"/>
      <c r="M32" s="290">
        <f>SUM(M31:M31)</f>
        <v>878954132.25</v>
      </c>
      <c r="N32" s="290">
        <f>SUM(N31:N31)</f>
        <v>7.2639979166541133</v>
      </c>
      <c r="O32" s="291">
        <f>'M.(11)'!S32</f>
        <v>0</v>
      </c>
      <c r="P32" s="290">
        <f>SUM(P31:P31)</f>
        <v>0</v>
      </c>
      <c r="Q32" s="292"/>
      <c r="R32" s="290">
        <f>SUM(R31:R31)</f>
        <v>0</v>
      </c>
      <c r="S32" s="293"/>
      <c r="T32" s="294">
        <f>SUM(T31:T31)</f>
        <v>0</v>
      </c>
      <c r="U32" s="45"/>
      <c r="V32" s="45"/>
      <c r="W32" s="45"/>
    </row>
    <row r="33" spans="1:23" s="81" customFormat="1" ht="15" customHeight="1">
      <c r="A33" s="269"/>
      <c r="B33" s="270"/>
      <c r="C33" s="271" t="s">
        <v>39</v>
      </c>
      <c r="D33" s="272"/>
      <c r="E33" s="273"/>
      <c r="F33" s="271"/>
      <c r="G33" s="274"/>
      <c r="H33" s="275"/>
      <c r="I33" s="276"/>
      <c r="J33" s="277"/>
      <c r="K33" s="275"/>
      <c r="L33" s="276"/>
      <c r="M33" s="277"/>
      <c r="N33" s="275"/>
      <c r="O33" s="66">
        <f>'M.(11)'!S33</f>
        <v>0</v>
      </c>
      <c r="P33" s="276"/>
      <c r="Q33" s="278"/>
      <c r="R33" s="275"/>
      <c r="S33" s="275"/>
      <c r="T33" s="279"/>
      <c r="U33" s="80"/>
      <c r="V33" s="80">
        <v>24007.500000000004</v>
      </c>
      <c r="W33" s="80"/>
    </row>
    <row r="34" spans="1:23" s="81" customFormat="1" ht="15" customHeight="1" thickBot="1">
      <c r="A34" s="94" t="s">
        <v>84</v>
      </c>
      <c r="B34" s="95"/>
      <c r="C34" s="241" t="s">
        <v>40</v>
      </c>
      <c r="D34" s="96"/>
      <c r="E34" s="97"/>
      <c r="F34" s="98"/>
      <c r="G34" s="70" t="s">
        <v>156</v>
      </c>
      <c r="H34" s="99">
        <v>567411.31000000006</v>
      </c>
      <c r="I34" s="100">
        <v>3680</v>
      </c>
      <c r="J34" s="101">
        <f>H34*I34</f>
        <v>2088073620.8000002</v>
      </c>
      <c r="K34" s="99">
        <f>J34/J$52*100</f>
        <v>17.256602904276992</v>
      </c>
      <c r="L34" s="100">
        <v>4559</v>
      </c>
      <c r="M34" s="101">
        <f>H34*L34</f>
        <v>2586828162.2900004</v>
      </c>
      <c r="N34" s="99">
        <f>M34/M$52*100</f>
        <v>21.378492565380114</v>
      </c>
      <c r="O34" s="157">
        <f>'M.(11)'!S34</f>
        <v>2002.9750000000001</v>
      </c>
      <c r="P34" s="100">
        <f>O34/I34*K34</f>
        <v>9.3925391853788618</v>
      </c>
      <c r="Q34" s="103"/>
      <c r="R34" s="99">
        <f>Q34/L34*N34</f>
        <v>0</v>
      </c>
      <c r="S34" s="99">
        <f>O34+Q34</f>
        <v>2002.9750000000001</v>
      </c>
      <c r="T34" s="159">
        <f>IF(S34/L34*N34&gt;N34,"CEK LAGI!",S34/L34*N34)</f>
        <v>9.3925391853788636</v>
      </c>
      <c r="U34" s="80"/>
      <c r="V34" s="80">
        <v>2485.06</v>
      </c>
      <c r="W34" s="80"/>
    </row>
    <row r="35" spans="1:23" s="52" customFormat="1" ht="15" customHeight="1" thickBot="1">
      <c r="A35" s="496" t="s">
        <v>42</v>
      </c>
      <c r="B35" s="497"/>
      <c r="C35" s="497"/>
      <c r="D35" s="497"/>
      <c r="E35" s="497"/>
      <c r="F35" s="497"/>
      <c r="G35" s="497"/>
      <c r="H35" s="497"/>
      <c r="I35" s="497"/>
      <c r="J35" s="290">
        <f>SUM(J34:J34)</f>
        <v>2088073620.8000002</v>
      </c>
      <c r="K35" s="290">
        <f>SUM(K34:K34)</f>
        <v>17.256602904276992</v>
      </c>
      <c r="L35" s="290"/>
      <c r="M35" s="290">
        <f>SUM(M34:M34)</f>
        <v>2586828162.2900004</v>
      </c>
      <c r="N35" s="290">
        <f>SUM(N34:N34)</f>
        <v>21.378492565380114</v>
      </c>
      <c r="O35" s="291">
        <f>'M.(11)'!S35</f>
        <v>0</v>
      </c>
      <c r="P35" s="290">
        <f>SUM(P34:P34)</f>
        <v>9.3925391853788618</v>
      </c>
      <c r="Q35" s="292"/>
      <c r="R35" s="290">
        <f>SUM(R34:R34)</f>
        <v>0</v>
      </c>
      <c r="S35" s="293"/>
      <c r="T35" s="294">
        <f>SUM(T34:T34)</f>
        <v>9.3925391853788636</v>
      </c>
      <c r="U35" s="45"/>
      <c r="V35" s="45">
        <v>298.57</v>
      </c>
      <c r="W35" s="45"/>
    </row>
    <row r="36" spans="1:23" ht="15" customHeight="1">
      <c r="A36" s="257"/>
      <c r="B36" s="258"/>
      <c r="C36" s="259" t="s">
        <v>43</v>
      </c>
      <c r="D36" s="260"/>
      <c r="E36" s="261"/>
      <c r="F36" s="259"/>
      <c r="G36" s="262"/>
      <c r="H36" s="263"/>
      <c r="I36" s="245"/>
      <c r="J36" s="264"/>
      <c r="K36" s="263"/>
      <c r="L36" s="245"/>
      <c r="M36" s="264"/>
      <c r="N36" s="263"/>
      <c r="O36" s="66">
        <f>'M.(11)'!S36</f>
        <v>0</v>
      </c>
      <c r="P36" s="245"/>
      <c r="Q36" s="266"/>
      <c r="R36" s="267"/>
      <c r="S36" s="267"/>
      <c r="T36" s="268"/>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09">
        <v>24007.500000000004</v>
      </c>
      <c r="M37" s="59">
        <f>H37*L37</f>
        <v>390053933.77500004</v>
      </c>
      <c r="N37" s="60">
        <f>M37/M$52*100</f>
        <v>3.2235481447380634</v>
      </c>
      <c r="O37" s="61">
        <f>'M.(11)'!S37</f>
        <v>0</v>
      </c>
      <c r="P37" s="63">
        <f>O37/I37*K37</f>
        <v>0</v>
      </c>
      <c r="Q37" s="61"/>
      <c r="R37" s="64">
        <f>Q37/I37*K37</f>
        <v>0</v>
      </c>
      <c r="S37" s="64">
        <f>O37+Q37</f>
        <v>0</v>
      </c>
      <c r="T37" s="65">
        <f>IF(S37/L37*N37&gt;N37,"CEK LAGI!",S37/L37*N37)</f>
        <v>0</v>
      </c>
      <c r="U37" s="45"/>
      <c r="V37" s="45">
        <v>450</v>
      </c>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09">
        <v>2485.06</v>
      </c>
      <c r="M38" s="59">
        <f>H38*L38</f>
        <v>3771880130.9535999</v>
      </c>
      <c r="N38" s="60">
        <f>M38/M$52*100</f>
        <v>31.172194779923906</v>
      </c>
      <c r="O38" s="61">
        <f>'M.(11)'!S38</f>
        <v>0</v>
      </c>
      <c r="P38" s="62">
        <f>O38/I38*K38</f>
        <v>0</v>
      </c>
      <c r="Q38" s="61"/>
      <c r="R38" s="64">
        <f>Q38/I38*K38</f>
        <v>0</v>
      </c>
      <c r="S38" s="64">
        <f>O38+Q38</f>
        <v>0</v>
      </c>
      <c r="T38" s="65">
        <f>IF(S38/L38*N38&gt;N38,"CEK LAGI!",S38/L38*N38)</f>
        <v>0</v>
      </c>
      <c r="U38" s="45"/>
      <c r="V38" s="45">
        <v>1</v>
      </c>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69">
        <v>298.57</v>
      </c>
      <c r="M39" s="155">
        <f>H39*L39</f>
        <v>19407050</v>
      </c>
      <c r="N39" s="156">
        <f>M39/M$52*100</f>
        <v>0.16038694807376533</v>
      </c>
      <c r="O39" s="157">
        <f>'M.(11)'!S39</f>
        <v>0</v>
      </c>
      <c r="P39" s="63">
        <f>O39/I39*K39</f>
        <v>0</v>
      </c>
      <c r="Q39" s="157"/>
      <c r="R39" s="158">
        <f>Q39/I39*K39</f>
        <v>0</v>
      </c>
      <c r="S39" s="158">
        <f>O39+Q39</f>
        <v>0</v>
      </c>
      <c r="T39" s="159">
        <f>IF(S39/L39*N39&gt;N39,"CEK LAGI!",S39/L39*N39)</f>
        <v>0</v>
      </c>
      <c r="U39" s="45"/>
      <c r="V39" s="45">
        <v>1675.2657045070905</v>
      </c>
      <c r="W39" s="45"/>
    </row>
    <row r="40" spans="1:23" s="52" customFormat="1" ht="15" customHeight="1" thickBot="1">
      <c r="A40" s="496" t="s">
        <v>46</v>
      </c>
      <c r="B40" s="497"/>
      <c r="C40" s="497"/>
      <c r="D40" s="497"/>
      <c r="E40" s="497"/>
      <c r="F40" s="497"/>
      <c r="G40" s="497"/>
      <c r="H40" s="497"/>
      <c r="I40" s="497"/>
      <c r="J40" s="290">
        <f>SUM(J37:J39)</f>
        <v>3312336229.2000003</v>
      </c>
      <c r="K40" s="295">
        <f>SUM(K37:K39)</f>
        <v>27.374356164154371</v>
      </c>
      <c r="L40" s="295"/>
      <c r="M40" s="290">
        <f>SUM(M37:M39)</f>
        <v>4181341114.7286</v>
      </c>
      <c r="N40" s="295">
        <f>SUM(N37:N39)</f>
        <v>34.556129872735731</v>
      </c>
      <c r="O40" s="291">
        <f>'M.(11)'!S40</f>
        <v>0</v>
      </c>
      <c r="P40" s="295">
        <f>SUM(P37:P39)</f>
        <v>0</v>
      </c>
      <c r="Q40" s="296"/>
      <c r="R40" s="295">
        <f>SUM(R37:R39)</f>
        <v>0</v>
      </c>
      <c r="S40" s="293"/>
      <c r="T40" s="294">
        <f>SUM(T37:T39)</f>
        <v>0</v>
      </c>
      <c r="U40" s="45"/>
      <c r="V40" s="45">
        <v>50</v>
      </c>
      <c r="W40" s="45"/>
    </row>
    <row r="41" spans="1:23" ht="15" customHeight="1">
      <c r="A41" s="257"/>
      <c r="B41" s="258"/>
      <c r="C41" s="259" t="s">
        <v>47</v>
      </c>
      <c r="D41" s="260"/>
      <c r="E41" s="261"/>
      <c r="F41" s="259"/>
      <c r="G41" s="262"/>
      <c r="H41" s="263"/>
      <c r="I41" s="245"/>
      <c r="J41" s="264"/>
      <c r="K41" s="263"/>
      <c r="L41" s="245"/>
      <c r="M41" s="264"/>
      <c r="N41" s="263"/>
      <c r="O41" s="66">
        <f>'M.(11)'!S41</f>
        <v>0</v>
      </c>
      <c r="P41" s="245"/>
      <c r="Q41" s="266"/>
      <c r="R41" s="267"/>
      <c r="S41" s="267"/>
      <c r="T41" s="268"/>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09">
        <v>360</v>
      </c>
      <c r="M42" s="59">
        <f>H42*L42</f>
        <v>710200036.79999995</v>
      </c>
      <c r="N42" s="60">
        <f>M42/M$52*100</f>
        <v>5.8693524479108277</v>
      </c>
      <c r="O42" s="61">
        <f>'M.(11)'!S42</f>
        <v>0</v>
      </c>
      <c r="P42" s="62">
        <f>O42/I42*K42</f>
        <v>0</v>
      </c>
      <c r="Q42" s="61"/>
      <c r="R42" s="64">
        <f>Q42/I42*K42</f>
        <v>0</v>
      </c>
      <c r="S42" s="64">
        <f>O42+Q42</f>
        <v>0</v>
      </c>
      <c r="T42" s="65">
        <f>IF(S42/L42*N42&gt;N42,"CEK LAGI!",S42/L42*N42)</f>
        <v>0</v>
      </c>
      <c r="U42" s="45"/>
      <c r="V42" s="45">
        <v>48</v>
      </c>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09">
        <v>901.56</v>
      </c>
      <c r="M43" s="59">
        <f>H43*L43</f>
        <v>13209657.119999999</v>
      </c>
      <c r="N43" s="60">
        <f>M43/M$52*100</f>
        <v>0.10916943021106683</v>
      </c>
      <c r="O43" s="61">
        <f>'M.(11)'!S43</f>
        <v>0</v>
      </c>
      <c r="P43" s="62">
        <f>O43/I43*K43</f>
        <v>0</v>
      </c>
      <c r="Q43" s="61"/>
      <c r="R43" s="64">
        <f>Q43/I43*K43</f>
        <v>0</v>
      </c>
      <c r="S43" s="64">
        <f>O43+Q43</f>
        <v>0</v>
      </c>
      <c r="T43" s="65">
        <f>IF(S43/L43*N43&gt;N43,"CEK LAGI!",S43/L43*N43)</f>
        <v>0</v>
      </c>
      <c r="U43" s="45"/>
      <c r="V43" s="45">
        <v>65</v>
      </c>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09">
        <v>1631.9807265411432</v>
      </c>
      <c r="M44" s="59">
        <f>H44*L44</f>
        <v>964158252.46900177</v>
      </c>
      <c r="N44" s="60">
        <f>M44/M$52*100</f>
        <v>7.9681558801383074</v>
      </c>
      <c r="O44" s="61">
        <f>'M.(11)'!S44</f>
        <v>727.84778941697323</v>
      </c>
      <c r="P44" s="62">
        <f>O44/I44*K44</f>
        <v>3.5537212840621812</v>
      </c>
      <c r="Q44" s="61"/>
      <c r="R44" s="64">
        <f>Q44/I44*K44</f>
        <v>0</v>
      </c>
      <c r="S44" s="64">
        <f>O44+Q44</f>
        <v>727.84778941697323</v>
      </c>
      <c r="T44" s="65">
        <f>IF(S44/L44*N44&gt;N44,"CEK LAGI!",S44/L44*N44)</f>
        <v>3.5537212840621817</v>
      </c>
      <c r="U44" s="45"/>
      <c r="V44" s="45">
        <v>66</v>
      </c>
      <c r="W44" s="45"/>
    </row>
    <row r="45" spans="1:23" ht="15" customHeight="1" thickBot="1">
      <c r="A45" s="299" t="s">
        <v>67</v>
      </c>
      <c r="B45" s="67"/>
      <c r="C45" s="69" t="s">
        <v>64</v>
      </c>
      <c r="D45" s="68"/>
      <c r="E45" s="68"/>
      <c r="F45" s="69"/>
      <c r="G45" s="70" t="s">
        <v>156</v>
      </c>
      <c r="H45" s="169">
        <v>644050</v>
      </c>
      <c r="I45" s="169">
        <v>250</v>
      </c>
      <c r="J45" s="155">
        <f>H45*I45</f>
        <v>161012500</v>
      </c>
      <c r="K45" s="156">
        <f>J45/J$52*100</f>
        <v>1.3306660969455504</v>
      </c>
      <c r="L45" s="169">
        <v>50</v>
      </c>
      <c r="M45" s="155">
        <f>H45*L45</f>
        <v>32202500</v>
      </c>
      <c r="N45" s="156">
        <f>M45/M$52*100</f>
        <v>0.26613321938911005</v>
      </c>
      <c r="O45" s="157">
        <f>'M.(11)'!S45</f>
        <v>0</v>
      </c>
      <c r="P45" s="63">
        <f>O45/I45*K45</f>
        <v>0</v>
      </c>
      <c r="Q45" s="157"/>
      <c r="R45" s="158">
        <f>Q45/I45*K45</f>
        <v>0</v>
      </c>
      <c r="S45" s="158">
        <f>O45+Q45</f>
        <v>0</v>
      </c>
      <c r="T45" s="159">
        <f>IF(S45/L45*N45&gt;N45,"CEK LAGI!",S45/L45*N45)</f>
        <v>0</v>
      </c>
      <c r="U45" s="45"/>
      <c r="V45" s="45"/>
      <c r="W45" s="45"/>
    </row>
    <row r="46" spans="1:23" s="52" customFormat="1" ht="15" customHeight="1" thickBot="1">
      <c r="A46" s="496" t="s">
        <v>49</v>
      </c>
      <c r="B46" s="497"/>
      <c r="C46" s="497"/>
      <c r="D46" s="497"/>
      <c r="E46" s="497"/>
      <c r="F46" s="497"/>
      <c r="G46" s="497"/>
      <c r="H46" s="497"/>
      <c r="I46" s="497"/>
      <c r="J46" s="290">
        <f>SUM(J42:J45)</f>
        <v>3697889194.7216001</v>
      </c>
      <c r="K46" s="290">
        <f>SUM(K42:K45)</f>
        <v>30.560706663627453</v>
      </c>
      <c r="L46" s="290"/>
      <c r="M46" s="290">
        <f>SUM(M42:M45)</f>
        <v>1719770446.3890018</v>
      </c>
      <c r="N46" s="290">
        <f>SUM(N42:N45)</f>
        <v>14.21281097764931</v>
      </c>
      <c r="O46" s="291">
        <f>'M.(11)'!S46</f>
        <v>0</v>
      </c>
      <c r="P46" s="300">
        <f>SUM(P42:P45)</f>
        <v>3.5537212840621812</v>
      </c>
      <c r="Q46" s="292"/>
      <c r="R46" s="300">
        <f>SUM(R42:R45)</f>
        <v>0</v>
      </c>
      <c r="S46" s="293"/>
      <c r="T46" s="301">
        <f>SUM(T42:T45)</f>
        <v>3.5537212840621817</v>
      </c>
      <c r="U46" s="45"/>
      <c r="V46" s="45"/>
      <c r="W46" s="45"/>
    </row>
    <row r="47" spans="1:23" ht="15" customHeight="1">
      <c r="A47" s="257"/>
      <c r="B47" s="258"/>
      <c r="C47" s="259" t="s">
        <v>50</v>
      </c>
      <c r="D47" s="260"/>
      <c r="E47" s="261"/>
      <c r="F47" s="259"/>
      <c r="G47" s="262"/>
      <c r="H47" s="263"/>
      <c r="I47" s="245"/>
      <c r="J47" s="264"/>
      <c r="K47" s="263"/>
      <c r="L47" s="245"/>
      <c r="M47" s="264"/>
      <c r="N47" s="263"/>
      <c r="O47" s="66">
        <f>'M.(11)'!S47</f>
        <v>0</v>
      </c>
      <c r="P47" s="245"/>
      <c r="Q47" s="266"/>
      <c r="R47" s="267"/>
      <c r="S47" s="267"/>
      <c r="T47" s="268"/>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09">
        <v>48</v>
      </c>
      <c r="M48" s="59">
        <f>H48*L48</f>
        <v>950400</v>
      </c>
      <c r="N48" s="60">
        <f>M48/M$52*100</f>
        <v>7.854452657632488E-3</v>
      </c>
      <c r="O48" s="61">
        <f>'M.(11)'!S48</f>
        <v>0</v>
      </c>
      <c r="P48" s="63">
        <f>O48/I48*K48</f>
        <v>0</v>
      </c>
      <c r="Q48" s="61"/>
      <c r="R48" s="64">
        <f>Q48/I48*K48</f>
        <v>0</v>
      </c>
      <c r="S48" s="64">
        <f>O48+Q48</f>
        <v>0</v>
      </c>
      <c r="T48" s="65">
        <f>IF(S48/L48*N48&gt;N48,"CEK LAGI!",S48/L48*N48)</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09">
        <v>65</v>
      </c>
      <c r="M49" s="59">
        <f>H49*L49</f>
        <v>750750</v>
      </c>
      <c r="N49" s="60">
        <f>M49/M$52*100</f>
        <v>6.2044721514284409E-3</v>
      </c>
      <c r="O49" s="61">
        <f>'M.(11)'!S49</f>
        <v>0</v>
      </c>
      <c r="P49" s="62">
        <f>O49/I49*K49</f>
        <v>0</v>
      </c>
      <c r="Q49" s="61"/>
      <c r="R49" s="64">
        <f>Q49/I49*K49</f>
        <v>0</v>
      </c>
      <c r="S49" s="64">
        <f>O49+Q49</f>
        <v>0</v>
      </c>
      <c r="T49" s="65">
        <f>IF(S49/L49*N49&gt;N49,"CEK LAGI!",S49/L49*N49)</f>
        <v>0</v>
      </c>
      <c r="U49" s="45"/>
      <c r="V49" s="45"/>
      <c r="W49" s="45"/>
    </row>
    <row r="50" spans="1:23" ht="15" customHeight="1" thickBot="1">
      <c r="A50" s="170" t="s">
        <v>106</v>
      </c>
      <c r="B50" s="67"/>
      <c r="C50" s="171" t="s">
        <v>107</v>
      </c>
      <c r="D50" s="68"/>
      <c r="E50" s="171"/>
      <c r="F50" s="171"/>
      <c r="G50" s="172" t="s">
        <v>162</v>
      </c>
      <c r="H50" s="169">
        <v>16500</v>
      </c>
      <c r="I50" s="169">
        <v>66</v>
      </c>
      <c r="J50" s="155">
        <f>H50*I50</f>
        <v>1089000</v>
      </c>
      <c r="K50" s="156">
        <f>J50/J$52*100</f>
        <v>8.9998936702038925E-3</v>
      </c>
      <c r="L50" s="169">
        <v>66</v>
      </c>
      <c r="M50" s="155">
        <f>H50*L50</f>
        <v>1089000</v>
      </c>
      <c r="N50" s="156">
        <f>M50/M$52*100</f>
        <v>8.9998936702038925E-3</v>
      </c>
      <c r="O50" s="157">
        <f>'M.(11)'!S50</f>
        <v>0</v>
      </c>
      <c r="P50" s="63">
        <f>O50/I50*K50</f>
        <v>0</v>
      </c>
      <c r="Q50" s="157"/>
      <c r="R50" s="158">
        <f>Q50/I50*K50</f>
        <v>0</v>
      </c>
      <c r="S50" s="158">
        <f>O50+Q50</f>
        <v>0</v>
      </c>
      <c r="T50" s="159">
        <f>IF(S50/L50*N50&gt;N50,"CEK LAGI!",S50/L50*N50)</f>
        <v>0</v>
      </c>
      <c r="U50" s="45"/>
      <c r="V50" s="45"/>
      <c r="W50" s="45"/>
    </row>
    <row r="51" spans="1:23" s="52" customFormat="1" ht="15" customHeight="1" thickBot="1">
      <c r="A51" s="496" t="s">
        <v>49</v>
      </c>
      <c r="B51" s="497"/>
      <c r="C51" s="497"/>
      <c r="D51" s="497"/>
      <c r="E51" s="497"/>
      <c r="F51" s="497"/>
      <c r="G51" s="497"/>
      <c r="H51" s="497"/>
      <c r="I51" s="497"/>
      <c r="J51" s="290">
        <f>SUM(J48:J50)</f>
        <v>2790150</v>
      </c>
      <c r="K51" s="295">
        <f>SUM(K48:K50)</f>
        <v>2.3058818479264824E-2</v>
      </c>
      <c r="L51" s="295"/>
      <c r="M51" s="290">
        <f>SUM(M48:M50)</f>
        <v>2790150</v>
      </c>
      <c r="N51" s="295">
        <f>SUM(N48:N50)</f>
        <v>2.3058818479264824E-2</v>
      </c>
      <c r="O51" s="291">
        <f>'M.(11)'!S51</f>
        <v>0</v>
      </c>
      <c r="P51" s="295">
        <f>SUM(P48:P50)</f>
        <v>0</v>
      </c>
      <c r="Q51" s="296"/>
      <c r="R51" s="295">
        <f>SUM(R48:R50)</f>
        <v>0</v>
      </c>
      <c r="S51" s="293"/>
      <c r="T51" s="294">
        <f>SUM(T48:T50)</f>
        <v>0</v>
      </c>
      <c r="U51" s="45"/>
      <c r="V51" s="45"/>
      <c r="W51" s="45"/>
    </row>
    <row r="52" spans="1:23" ht="16.5" customHeight="1" thickBot="1">
      <c r="A52" s="302"/>
      <c r="B52" s="303"/>
      <c r="C52" s="501" t="s">
        <v>53</v>
      </c>
      <c r="D52" s="501"/>
      <c r="E52" s="501"/>
      <c r="F52" s="304"/>
      <c r="G52" s="142"/>
      <c r="H52" s="72"/>
      <c r="I52" s="146"/>
      <c r="J52" s="242">
        <f>SUM(J14:J51)/2</f>
        <v>12100142956.1926</v>
      </c>
      <c r="K52" s="242">
        <f>SUM(K14:K51)/2</f>
        <v>99.999999999999986</v>
      </c>
      <c r="L52" s="146"/>
      <c r="M52" s="242">
        <f>SUM(M14:M51)/2</f>
        <v>12100142956.1926</v>
      </c>
      <c r="N52" s="242">
        <f>SUM(N14:N51)/2</f>
        <v>100.00000000000001</v>
      </c>
      <c r="O52" s="289">
        <f>'M.(11)'!S52</f>
        <v>0</v>
      </c>
      <c r="P52" s="242">
        <f>SUM(P14:P51)/2</f>
        <v>26.525271831223804</v>
      </c>
      <c r="Q52" s="305"/>
      <c r="R52" s="242">
        <f>SUM(R14:R51)/2</f>
        <v>0</v>
      </c>
      <c r="S52" s="242"/>
      <c r="T52" s="306">
        <f>SUM(T14:T51)/2</f>
        <v>26.525271831223812</v>
      </c>
      <c r="U52" s="45"/>
      <c r="V52" s="45"/>
      <c r="W52" s="45"/>
    </row>
    <row r="53" spans="1:23">
      <c r="A53" s="123"/>
      <c r="B53" s="124"/>
      <c r="C53" s="124"/>
      <c r="D53" s="124"/>
      <c r="E53" s="124"/>
      <c r="F53" s="124"/>
      <c r="G53" s="124"/>
      <c r="H53" s="124"/>
      <c r="I53" s="124"/>
      <c r="J53" s="125"/>
      <c r="K53" s="124"/>
      <c r="L53" s="124"/>
      <c r="M53" s="125"/>
      <c r="N53" s="124"/>
      <c r="O53" s="126"/>
      <c r="P53" s="126"/>
      <c r="Q53" s="127"/>
      <c r="R53" s="401" t="s">
        <v>54</v>
      </c>
      <c r="S53" s="402"/>
      <c r="T53" s="403"/>
    </row>
    <row r="54" spans="1:23" ht="15" customHeight="1">
      <c r="A54" s="176"/>
      <c r="B54" s="177"/>
      <c r="C54" s="177"/>
      <c r="D54" s="177"/>
      <c r="E54" s="177"/>
      <c r="F54" s="178"/>
      <c r="G54" s="124"/>
      <c r="H54" s="124"/>
      <c r="I54" s="124"/>
      <c r="J54" s="179"/>
      <c r="K54" s="179"/>
      <c r="L54" s="124"/>
      <c r="M54" s="179"/>
      <c r="N54" s="179"/>
      <c r="O54" s="180" t="s">
        <v>150</v>
      </c>
      <c r="P54" s="179"/>
      <c r="Q54" s="181"/>
      <c r="R54" s="404"/>
      <c r="S54" s="405"/>
      <c r="T54" s="406"/>
    </row>
    <row r="55" spans="1:23" ht="15" customHeight="1">
      <c r="A55" s="182"/>
      <c r="B55" s="183" t="s">
        <v>69</v>
      </c>
      <c r="C55" s="184"/>
      <c r="D55" s="184"/>
      <c r="E55" s="184"/>
      <c r="F55" s="124"/>
      <c r="G55" s="167" t="s">
        <v>108</v>
      </c>
      <c r="H55" s="167"/>
      <c r="I55" s="167"/>
      <c r="J55" s="167"/>
      <c r="K55" s="124"/>
      <c r="L55" s="167"/>
      <c r="M55" s="167"/>
      <c r="N55" s="124"/>
      <c r="O55" s="185" t="s">
        <v>73</v>
      </c>
      <c r="P55" s="7"/>
      <c r="Q55" s="127"/>
      <c r="R55" s="432" t="s">
        <v>55</v>
      </c>
      <c r="S55" s="433"/>
      <c r="T55" s="438">
        <f>[91]TS!$Z$44</f>
        <v>8.3896258454230885</v>
      </c>
    </row>
    <row r="56" spans="1:23" ht="15" customHeight="1">
      <c r="A56" s="182"/>
      <c r="B56" s="183" t="s">
        <v>70</v>
      </c>
      <c r="C56" s="184"/>
      <c r="D56" s="184"/>
      <c r="E56" s="184"/>
      <c r="F56" s="124"/>
      <c r="G56" s="167" t="s">
        <v>109</v>
      </c>
      <c r="H56" s="167"/>
      <c r="I56" s="167"/>
      <c r="J56" s="168"/>
      <c r="K56" s="124"/>
      <c r="L56" s="167"/>
      <c r="M56" s="168"/>
      <c r="N56" s="124"/>
      <c r="O56" s="185" t="s">
        <v>74</v>
      </c>
      <c r="P56" s="7"/>
      <c r="Q56" s="127"/>
      <c r="R56" s="432"/>
      <c r="S56" s="433"/>
      <c r="T56" s="438"/>
    </row>
    <row r="57" spans="1:23" ht="15" customHeight="1">
      <c r="A57" s="186"/>
      <c r="B57" s="187"/>
      <c r="C57" s="188"/>
      <c r="D57" s="188"/>
      <c r="E57" s="188"/>
      <c r="F57" s="240"/>
      <c r="G57" s="208" t="s">
        <v>151</v>
      </c>
      <c r="H57" s="208"/>
      <c r="I57" s="208"/>
      <c r="J57" s="227"/>
      <c r="K57" s="228"/>
      <c r="L57" s="208"/>
      <c r="M57" s="227"/>
      <c r="N57" s="228"/>
      <c r="O57" s="190" t="s">
        <v>56</v>
      </c>
      <c r="P57" s="189"/>
      <c r="Q57" s="127"/>
      <c r="R57" s="439" t="s">
        <v>57</v>
      </c>
      <c r="S57" s="440"/>
      <c r="T57" s="438">
        <f>'M.(11)'!T57:T58+T55</f>
        <v>44.231061535453293</v>
      </c>
    </row>
    <row r="58" spans="1:23" ht="15.75" customHeight="1">
      <c r="A58" s="186"/>
      <c r="B58" s="187"/>
      <c r="C58" s="188"/>
      <c r="D58" s="188"/>
      <c r="E58" s="188"/>
      <c r="F58" s="240"/>
      <c r="G58" s="208"/>
      <c r="H58" s="208"/>
      <c r="I58" s="208"/>
      <c r="J58" s="229"/>
      <c r="K58" s="228"/>
      <c r="L58" s="208"/>
      <c r="M58" s="229"/>
      <c r="N58" s="228"/>
      <c r="O58" s="193"/>
      <c r="P58" s="126"/>
      <c r="Q58" s="127"/>
      <c r="R58" s="441" t="s">
        <v>55</v>
      </c>
      <c r="S58" s="442"/>
      <c r="T58" s="438"/>
    </row>
    <row r="59" spans="1:23">
      <c r="A59" s="230"/>
      <c r="B59" s="187"/>
      <c r="C59" s="187"/>
      <c r="D59" s="187"/>
      <c r="E59" s="187"/>
      <c r="F59" s="240"/>
      <c r="G59" s="208"/>
      <c r="H59" s="208"/>
      <c r="I59" s="208"/>
      <c r="J59" s="231"/>
      <c r="K59" s="228"/>
      <c r="L59" s="208"/>
      <c r="M59" s="231"/>
      <c r="N59" s="228"/>
      <c r="O59" s="193"/>
      <c r="P59" s="126"/>
      <c r="Q59" s="127"/>
      <c r="R59" s="432" t="s">
        <v>58</v>
      </c>
      <c r="S59" s="433"/>
      <c r="T59" s="438">
        <f>R52</f>
        <v>0</v>
      </c>
    </row>
    <row r="60" spans="1:23">
      <c r="A60" s="230"/>
      <c r="B60" s="187"/>
      <c r="C60" s="187"/>
      <c r="D60" s="187"/>
      <c r="E60" s="187"/>
      <c r="F60" s="240"/>
      <c r="G60" s="208"/>
      <c r="H60" s="208"/>
      <c r="I60" s="208"/>
      <c r="J60" s="208"/>
      <c r="K60" s="228"/>
      <c r="L60" s="208"/>
      <c r="M60" s="208"/>
      <c r="N60" s="228"/>
      <c r="O60" s="193"/>
      <c r="P60" s="126"/>
      <c r="Q60" s="127"/>
      <c r="R60" s="432"/>
      <c r="S60" s="433"/>
      <c r="T60" s="438"/>
    </row>
    <row r="61" spans="1:23" ht="15" customHeight="1">
      <c r="A61" s="232"/>
      <c r="B61" s="198"/>
      <c r="C61" s="198"/>
      <c r="D61" s="198"/>
      <c r="E61" s="198"/>
      <c r="F61" s="240"/>
      <c r="G61" s="208"/>
      <c r="H61" s="208"/>
      <c r="I61" s="208"/>
      <c r="J61" s="233"/>
      <c r="K61" s="234"/>
      <c r="L61" s="208"/>
      <c r="M61" s="233"/>
      <c r="N61" s="234"/>
      <c r="O61" s="193"/>
      <c r="P61" s="126"/>
      <c r="Q61" s="127"/>
      <c r="R61" s="439" t="s">
        <v>57</v>
      </c>
      <c r="S61" s="440"/>
      <c r="T61" s="438">
        <f>T52</f>
        <v>26.525271831223812</v>
      </c>
    </row>
    <row r="62" spans="1:23" ht="15.75" customHeight="1">
      <c r="A62" s="197"/>
      <c r="B62" s="198" t="s">
        <v>71</v>
      </c>
      <c r="C62" s="199"/>
      <c r="D62" s="199"/>
      <c r="E62" s="199"/>
      <c r="F62" s="240"/>
      <c r="G62" s="233" t="s">
        <v>110</v>
      </c>
      <c r="H62" s="207"/>
      <c r="I62" s="235"/>
      <c r="J62" s="236"/>
      <c r="K62" s="237"/>
      <c r="L62" s="235"/>
      <c r="M62" s="236"/>
      <c r="N62" s="237"/>
      <c r="O62" s="201" t="s">
        <v>68</v>
      </c>
      <c r="P62" s="200"/>
      <c r="Q62" s="127"/>
      <c r="R62" s="441" t="s">
        <v>58</v>
      </c>
      <c r="S62" s="442"/>
      <c r="T62" s="438"/>
    </row>
    <row r="63" spans="1:23" ht="15" customHeight="1">
      <c r="A63" s="202"/>
      <c r="B63" s="203" t="s">
        <v>72</v>
      </c>
      <c r="C63" s="204"/>
      <c r="D63" s="204"/>
      <c r="E63" s="204"/>
      <c r="F63" s="124"/>
      <c r="G63" s="167" t="s">
        <v>111</v>
      </c>
      <c r="H63" s="167"/>
      <c r="I63" s="167"/>
      <c r="J63" s="168"/>
      <c r="K63" s="124"/>
      <c r="L63" s="167"/>
      <c r="M63" s="168"/>
      <c r="N63" s="124"/>
      <c r="O63" s="206" t="s">
        <v>59</v>
      </c>
      <c r="P63" s="205"/>
      <c r="Q63" s="127"/>
      <c r="R63" s="432" t="s">
        <v>60</v>
      </c>
      <c r="S63" s="433"/>
      <c r="T63" s="436">
        <f>T61-T57</f>
        <v>-17.705789704229481</v>
      </c>
    </row>
    <row r="64" spans="1:23" ht="13.5" thickBot="1">
      <c r="A64" s="128"/>
      <c r="B64" s="129"/>
      <c r="C64" s="129"/>
      <c r="D64" s="129"/>
      <c r="E64" s="129"/>
      <c r="F64" s="129"/>
      <c r="G64" s="129"/>
      <c r="H64" s="129"/>
      <c r="I64" s="129"/>
      <c r="J64" s="129"/>
      <c r="K64" s="129"/>
      <c r="L64" s="129"/>
      <c r="M64" s="129"/>
      <c r="N64" s="129"/>
      <c r="O64" s="130"/>
      <c r="P64" s="130"/>
      <c r="Q64" s="131"/>
      <c r="R64" s="434"/>
      <c r="S64" s="435"/>
      <c r="T64" s="437"/>
    </row>
    <row r="65" ht="13.5" thickTop="1"/>
  </sheetData>
  <mergeCells count="57">
    <mergeCell ref="A1:F1"/>
    <mergeCell ref="G1:O4"/>
    <mergeCell ref="A2:F2"/>
    <mergeCell ref="A3:F3"/>
    <mergeCell ref="R3:S3"/>
    <mergeCell ref="R4:S4"/>
    <mergeCell ref="G5:H6"/>
    <mergeCell ref="I5:O6"/>
    <mergeCell ref="R6:S6"/>
    <mergeCell ref="G7:H8"/>
    <mergeCell ref="I7:O8"/>
    <mergeCell ref="R7:S7"/>
    <mergeCell ref="R8:S8"/>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A40:I40"/>
    <mergeCell ref="P11:P12"/>
    <mergeCell ref="Q11:Q12"/>
    <mergeCell ref="R11:R12"/>
    <mergeCell ref="S11:S12"/>
    <mergeCell ref="A9:A12"/>
    <mergeCell ref="L9:N10"/>
    <mergeCell ref="A17:I17"/>
    <mergeCell ref="A22:I22"/>
    <mergeCell ref="A29:I29"/>
    <mergeCell ref="A32:I32"/>
    <mergeCell ref="A35:I35"/>
    <mergeCell ref="A46:I46"/>
    <mergeCell ref="A51:I51"/>
    <mergeCell ref="C52:E52"/>
    <mergeCell ref="R53:T54"/>
    <mergeCell ref="R55:S56"/>
    <mergeCell ref="T55:T56"/>
    <mergeCell ref="R63:S64"/>
    <mergeCell ref="T63:T64"/>
    <mergeCell ref="R57:S57"/>
    <mergeCell ref="T57:T58"/>
    <mergeCell ref="R58:S58"/>
    <mergeCell ref="R59:S60"/>
    <mergeCell ref="T59:T60"/>
    <mergeCell ref="R61:S61"/>
    <mergeCell ref="T61:T62"/>
    <mergeCell ref="R62:S6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W65"/>
  <sheetViews>
    <sheetView view="pageBreakPreview" topLeftCell="A13" zoomScale="60" zoomScaleNormal="70" workbookViewId="0">
      <selection activeCell="S44" sqref="S44"/>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2.42578125" style="20" customWidth="1"/>
    <col min="13" max="13" width="19" style="20" customWidth="1"/>
    <col min="14" max="14" width="8.7109375" style="20"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116</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118</v>
      </c>
      <c r="J7" s="495"/>
      <c r="K7" s="495"/>
      <c r="L7" s="495"/>
      <c r="M7" s="495"/>
      <c r="N7" s="495"/>
      <c r="O7" s="490"/>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91"/>
      <c r="J8" s="491"/>
      <c r="K8" s="491"/>
      <c r="L8" s="491"/>
      <c r="M8" s="491"/>
      <c r="N8" s="491"/>
      <c r="O8" s="492"/>
      <c r="P8" s="6" t="s">
        <v>15</v>
      </c>
      <c r="Q8" s="17"/>
      <c r="R8" s="347" t="s">
        <v>79</v>
      </c>
      <c r="S8" s="347"/>
      <c r="T8" s="9"/>
    </row>
    <row r="9" spans="1:23" ht="12.75" customHeight="1" thickTop="1">
      <c r="A9" s="381" t="s">
        <v>17</v>
      </c>
      <c r="B9" s="377" t="s">
        <v>18</v>
      </c>
      <c r="C9" s="378"/>
      <c r="D9" s="378"/>
      <c r="E9" s="378"/>
      <c r="F9" s="379"/>
      <c r="G9" s="393" t="s">
        <v>19</v>
      </c>
      <c r="H9" s="374" t="s">
        <v>20</v>
      </c>
      <c r="I9" s="377" t="s">
        <v>21</v>
      </c>
      <c r="J9" s="378"/>
      <c r="K9" s="379"/>
      <c r="L9" s="377" t="s">
        <v>80</v>
      </c>
      <c r="M9" s="378"/>
      <c r="N9" s="379"/>
      <c r="O9" s="413" t="s">
        <v>22</v>
      </c>
      <c r="P9" s="414"/>
      <c r="Q9" s="417" t="s">
        <v>23</v>
      </c>
      <c r="R9" s="414"/>
      <c r="S9" s="417" t="s">
        <v>24</v>
      </c>
      <c r="T9" s="419"/>
    </row>
    <row r="10" spans="1:23" ht="12.75" customHeight="1" thickBot="1">
      <c r="A10" s="382"/>
      <c r="B10" s="407"/>
      <c r="C10" s="408"/>
      <c r="D10" s="408"/>
      <c r="E10" s="408"/>
      <c r="F10" s="409"/>
      <c r="G10" s="394"/>
      <c r="H10" s="375"/>
      <c r="I10" s="372"/>
      <c r="J10" s="373"/>
      <c r="K10" s="380"/>
      <c r="L10" s="372"/>
      <c r="M10" s="373"/>
      <c r="N10" s="380"/>
      <c r="O10" s="415"/>
      <c r="P10" s="416"/>
      <c r="Q10" s="418"/>
      <c r="R10" s="416"/>
      <c r="S10" s="418"/>
      <c r="T10" s="420"/>
    </row>
    <row r="11" spans="1:23" ht="21" customHeight="1">
      <c r="A11" s="382"/>
      <c r="B11" s="407"/>
      <c r="C11" s="408"/>
      <c r="D11" s="408"/>
      <c r="E11" s="408"/>
      <c r="F11" s="409"/>
      <c r="G11" s="394"/>
      <c r="H11" s="375"/>
      <c r="I11" s="390" t="s">
        <v>25</v>
      </c>
      <c r="J11" s="390" t="s">
        <v>26</v>
      </c>
      <c r="K11" s="390" t="s">
        <v>27</v>
      </c>
      <c r="L11" s="390" t="s">
        <v>25</v>
      </c>
      <c r="M11" s="390" t="s">
        <v>26</v>
      </c>
      <c r="N11" s="390" t="s">
        <v>27</v>
      </c>
      <c r="O11" s="391" t="s">
        <v>25</v>
      </c>
      <c r="P11" s="370" t="s">
        <v>27</v>
      </c>
      <c r="Q11" s="423" t="s">
        <v>25</v>
      </c>
      <c r="R11" s="370" t="s">
        <v>27</v>
      </c>
      <c r="S11" s="423" t="s">
        <v>25</v>
      </c>
      <c r="T11" s="421" t="s">
        <v>27</v>
      </c>
    </row>
    <row r="12" spans="1:23" ht="24" customHeight="1" thickBot="1">
      <c r="A12" s="383"/>
      <c r="B12" s="410"/>
      <c r="C12" s="411"/>
      <c r="D12" s="411"/>
      <c r="E12" s="411"/>
      <c r="F12" s="412"/>
      <c r="G12" s="395"/>
      <c r="H12" s="376"/>
      <c r="I12" s="376"/>
      <c r="J12" s="376"/>
      <c r="K12" s="376"/>
      <c r="L12" s="376"/>
      <c r="M12" s="376"/>
      <c r="N12" s="376"/>
      <c r="O12" s="392"/>
      <c r="P12" s="371"/>
      <c r="Q12" s="424"/>
      <c r="R12" s="371"/>
      <c r="S12" s="424"/>
      <c r="T12" s="422"/>
    </row>
    <row r="13" spans="1:23" ht="8.25" customHeight="1" thickTop="1" thickBot="1">
      <c r="A13" s="21"/>
      <c r="B13" s="372"/>
      <c r="C13" s="373"/>
      <c r="D13" s="373"/>
      <c r="E13" s="373"/>
      <c r="F13" s="287"/>
      <c r="G13" s="22"/>
      <c r="H13" s="23"/>
      <c r="I13" s="23"/>
      <c r="J13" s="23"/>
      <c r="K13" s="23"/>
      <c r="L13" s="23"/>
      <c r="M13" s="23"/>
      <c r="N13" s="23"/>
      <c r="O13" s="25"/>
      <c r="P13" s="25"/>
      <c r="Q13" s="26"/>
      <c r="R13" s="27"/>
      <c r="S13" s="27"/>
      <c r="T13" s="28"/>
    </row>
    <row r="14" spans="1:23" ht="15" customHeight="1">
      <c r="A14" s="29"/>
      <c r="B14" s="30"/>
      <c r="C14" s="31" t="s">
        <v>29</v>
      </c>
      <c r="D14" s="32"/>
      <c r="E14" s="31"/>
      <c r="F14" s="33"/>
      <c r="G14" s="34"/>
      <c r="H14" s="35"/>
      <c r="I14" s="35"/>
      <c r="J14" s="36"/>
      <c r="K14" s="35"/>
      <c r="L14" s="35"/>
      <c r="M14" s="36"/>
      <c r="N14" s="35"/>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60">
        <f>'[104]REKAP ADD.01'!$I$17</f>
        <v>1</v>
      </c>
      <c r="M15" s="59">
        <f>H15*L15</f>
        <v>56665000</v>
      </c>
      <c r="N15" s="60">
        <f>M15/M$52*100</f>
        <v>0.46830025236189488</v>
      </c>
      <c r="O15" s="61">
        <v>0.6</v>
      </c>
      <c r="P15" s="62">
        <f>O15/I15*K15</f>
        <v>0.28098015141713689</v>
      </c>
      <c r="Q15" s="61"/>
      <c r="R15" s="64">
        <f>Q15/I15*K15</f>
        <v>0</v>
      </c>
      <c r="S15" s="64">
        <f>O15+Q15</f>
        <v>0.6</v>
      </c>
      <c r="T15" s="65">
        <f>S15/L15*N15</f>
        <v>0.28098015141713689</v>
      </c>
      <c r="U15" s="45"/>
      <c r="V15" s="45"/>
      <c r="W15" s="45"/>
    </row>
    <row r="16" spans="1:23" ht="15" customHeight="1" thickBot="1">
      <c r="A16" s="139" t="s">
        <v>62</v>
      </c>
      <c r="B16" s="140"/>
      <c r="C16" s="141" t="s">
        <v>61</v>
      </c>
      <c r="D16" s="142"/>
      <c r="E16" s="141"/>
      <c r="F16" s="143"/>
      <c r="G16" s="144" t="s">
        <v>32</v>
      </c>
      <c r="H16" s="145">
        <v>3600000</v>
      </c>
      <c r="I16" s="146">
        <v>1</v>
      </c>
      <c r="J16" s="147">
        <f>H16*I16</f>
        <v>3600000</v>
      </c>
      <c r="K16" s="146">
        <f>J16/J$52*100</f>
        <v>2.9751714612244271E-2</v>
      </c>
      <c r="L16" s="146">
        <f>'[104]REKAP ADD.01'!$I$18</f>
        <v>1</v>
      </c>
      <c r="M16" s="147">
        <f>H16*L16</f>
        <v>3600000</v>
      </c>
      <c r="N16" s="146">
        <f>M16/M$52*100</f>
        <v>2.9751714612244271E-2</v>
      </c>
      <c r="O16" s="149">
        <f>'[90]Lalu Lintas (2)'!$I$30/H16</f>
        <v>0.16666666666666666</v>
      </c>
      <c r="P16" s="63">
        <f>O16/I16*K16</f>
        <v>4.9586191020407119E-3</v>
      </c>
      <c r="Q16" s="149"/>
      <c r="R16" s="150">
        <f>Q16/I16*K16</f>
        <v>0</v>
      </c>
      <c r="S16" s="150">
        <f>O16+Q16</f>
        <v>0.16666666666666666</v>
      </c>
      <c r="T16" s="151">
        <f>S16/L16*N16</f>
        <v>4.9586191020407119E-3</v>
      </c>
      <c r="U16" s="45"/>
      <c r="V16" s="45"/>
      <c r="W16" s="45"/>
    </row>
    <row r="17" spans="1:23" s="52" customFormat="1" ht="15" customHeight="1" thickBot="1">
      <c r="A17" s="398" t="s">
        <v>33</v>
      </c>
      <c r="B17" s="451"/>
      <c r="C17" s="451"/>
      <c r="D17" s="451"/>
      <c r="E17" s="451"/>
      <c r="F17" s="451"/>
      <c r="G17" s="451"/>
      <c r="H17" s="451"/>
      <c r="I17" s="452"/>
      <c r="J17" s="46">
        <f>SUM(J15:J16)</f>
        <v>60265000</v>
      </c>
      <c r="K17" s="47">
        <f>SUM(K15:K16)</f>
        <v>0.49805196697413917</v>
      </c>
      <c r="L17" s="47"/>
      <c r="M17" s="46">
        <f>SUM(M15:M16)</f>
        <v>60265000</v>
      </c>
      <c r="N17" s="47">
        <f>SUM(N15:N16)</f>
        <v>0.49805196697413917</v>
      </c>
      <c r="O17" s="50"/>
      <c r="P17" s="174">
        <f>SUM(P15:P16)</f>
        <v>0.2859387705191776</v>
      </c>
      <c r="Q17" s="50"/>
      <c r="R17" s="47">
        <f>SUM(R15:R16)</f>
        <v>0</v>
      </c>
      <c r="S17" s="51"/>
      <c r="T17" s="135">
        <f>SUM(T15:T16)</f>
        <v>0.2859387705191776</v>
      </c>
      <c r="U17" s="45"/>
      <c r="V17" s="45"/>
      <c r="W17" s="45"/>
    </row>
    <row r="18" spans="1:23" ht="15" customHeight="1">
      <c r="A18" s="105"/>
      <c r="B18" s="30"/>
      <c r="C18" s="31" t="s">
        <v>34</v>
      </c>
      <c r="D18" s="32"/>
      <c r="E18" s="31"/>
      <c r="F18" s="33"/>
      <c r="G18" s="34"/>
      <c r="H18" s="35"/>
      <c r="I18" s="35"/>
      <c r="J18" s="36"/>
      <c r="K18" s="35"/>
      <c r="L18" s="35"/>
      <c r="M18" s="36"/>
      <c r="N18" s="35"/>
      <c r="O18" s="210"/>
      <c r="P18" s="39"/>
      <c r="Q18" s="210"/>
      <c r="R18" s="35"/>
      <c r="S18" s="35"/>
      <c r="T18" s="211"/>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58">
        <v>2178.9</v>
      </c>
      <c r="M19" s="59">
        <f>H19*L19</f>
        <v>134268110.433</v>
      </c>
      <c r="N19" s="60">
        <f>M19/M$52*100</f>
        <v>1.1096406953133096</v>
      </c>
      <c r="O19" s="62">
        <v>2140.25</v>
      </c>
      <c r="P19" s="62">
        <f>O19/I19*K19</f>
        <v>1.0899575465346323</v>
      </c>
      <c r="Q19" s="62"/>
      <c r="R19" s="60">
        <f>Q19/I19*K19</f>
        <v>0</v>
      </c>
      <c r="S19" s="60">
        <f>O19+Q19</f>
        <v>2140.25</v>
      </c>
      <c r="T19" s="214">
        <f>S19/L19*N19</f>
        <v>1.0899575465346325</v>
      </c>
      <c r="U19" s="45"/>
      <c r="V19" s="45"/>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58">
        <v>489.78</v>
      </c>
      <c r="M20" s="59">
        <f>H20*L20</f>
        <v>263870086.80059999</v>
      </c>
      <c r="N20" s="60">
        <f>M20/M$52*100</f>
        <v>2.1807187547776596</v>
      </c>
      <c r="O20" s="62">
        <v>73</v>
      </c>
      <c r="P20" s="62">
        <f>O20/I20*K20</f>
        <v>0.32502852117025843</v>
      </c>
      <c r="Q20" s="62"/>
      <c r="R20" s="60">
        <f>Q20/I20*K20</f>
        <v>0</v>
      </c>
      <c r="S20" s="60">
        <f>O20+Q20</f>
        <v>73</v>
      </c>
      <c r="T20" s="214">
        <f>S20/L20*N20</f>
        <v>0.32502852117025838</v>
      </c>
      <c r="U20" s="45"/>
      <c r="V20" s="45"/>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19">
        <v>20</v>
      </c>
      <c r="M21" s="220">
        <f>H21*L21</f>
        <v>26784605.399999999</v>
      </c>
      <c r="N21" s="221">
        <f>M21/M$52*100</f>
        <v>0.22135775996177134</v>
      </c>
      <c r="O21" s="77"/>
      <c r="P21" s="77">
        <f>O21/I21*K21</f>
        <v>0</v>
      </c>
      <c r="Q21" s="77"/>
      <c r="R21" s="221">
        <f>Q21/I21*K21</f>
        <v>0</v>
      </c>
      <c r="S21" s="221">
        <f>O21+Q21</f>
        <v>0</v>
      </c>
      <c r="T21" s="223">
        <f>S21/L21*N21</f>
        <v>0</v>
      </c>
      <c r="U21" s="45"/>
      <c r="V21" s="45"/>
      <c r="W21" s="45"/>
    </row>
    <row r="22" spans="1:23" s="52" customFormat="1" ht="15" customHeight="1" thickBot="1">
      <c r="A22" s="396" t="s">
        <v>35</v>
      </c>
      <c r="B22" s="397"/>
      <c r="C22" s="397"/>
      <c r="D22" s="397"/>
      <c r="E22" s="397"/>
      <c r="F22" s="397"/>
      <c r="G22" s="397"/>
      <c r="H22" s="397"/>
      <c r="I22" s="397"/>
      <c r="J22" s="160">
        <f>SUM(J19:J21)</f>
        <v>373713468.45999998</v>
      </c>
      <c r="K22" s="74">
        <f>SUM(K19:K21)</f>
        <v>3.0885045723260758</v>
      </c>
      <c r="L22" s="74"/>
      <c r="M22" s="160">
        <f>SUM(M19:M21)</f>
        <v>424922802.6336</v>
      </c>
      <c r="N22" s="74">
        <f>SUM(N19:N21)</f>
        <v>3.511717210052741</v>
      </c>
      <c r="O22" s="163"/>
      <c r="P22" s="74">
        <f>SUM(P19:P21)</f>
        <v>1.4149860677048907</v>
      </c>
      <c r="Q22" s="163"/>
      <c r="R22" s="74">
        <f>SUM(R19:R21)</f>
        <v>0</v>
      </c>
      <c r="S22" s="164"/>
      <c r="T22" s="165">
        <f>SUM(T19:T21)</f>
        <v>1.4149860677048909</v>
      </c>
      <c r="U22" s="45"/>
      <c r="V22" s="45"/>
      <c r="W22" s="45"/>
    </row>
    <row r="23" spans="1:23" ht="15" customHeight="1">
      <c r="A23" s="105"/>
      <c r="B23" s="30"/>
      <c r="C23" s="31" t="s">
        <v>36</v>
      </c>
      <c r="D23" s="32"/>
      <c r="E23" s="31"/>
      <c r="F23" s="33"/>
      <c r="G23" s="34"/>
      <c r="H23" s="35"/>
      <c r="I23" s="35"/>
      <c r="J23" s="36"/>
      <c r="K23" s="35"/>
      <c r="L23" s="35"/>
      <c r="M23" s="36"/>
      <c r="N23" s="35"/>
      <c r="O23" s="40"/>
      <c r="P23" s="77"/>
      <c r="Q23" s="40"/>
      <c r="R23" s="37"/>
      <c r="S23" s="37"/>
      <c r="T23" s="41"/>
      <c r="U23" s="45"/>
      <c r="V23" s="45"/>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58">
        <v>8813.67</v>
      </c>
      <c r="M24" s="59">
        <f>H24*L24</f>
        <v>457461290.34869999</v>
      </c>
      <c r="N24" s="60">
        <f>M24/M$52*100</f>
        <v>3.7806271546120938</v>
      </c>
      <c r="O24" s="62"/>
      <c r="P24" s="62">
        <f>O24/I24*K24</f>
        <v>0</v>
      </c>
      <c r="Q24" s="62">
        <f>L24</f>
        <v>8813.67</v>
      </c>
      <c r="R24" s="60">
        <f>Q24/I24*K24</f>
        <v>3.7806271546120938</v>
      </c>
      <c r="S24" s="60">
        <f>O24+Q24</f>
        <v>8813.67</v>
      </c>
      <c r="T24" s="214">
        <f>S24/L24*N24</f>
        <v>3.7806271546120938</v>
      </c>
      <c r="U24" s="45"/>
      <c r="V24" s="45"/>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58">
        <v>1</v>
      </c>
      <c r="M25" s="59">
        <f>H25*L25</f>
        <v>337180.75</v>
      </c>
      <c r="N25" s="60">
        <f>M25/M$52*100</f>
        <v>2.7865848463173564E-3</v>
      </c>
      <c r="O25" s="62"/>
      <c r="P25" s="62">
        <f>O25/I25*K25</f>
        <v>0</v>
      </c>
      <c r="Q25" s="62"/>
      <c r="R25" s="60">
        <f>Q25/I25*K25</f>
        <v>0</v>
      </c>
      <c r="S25" s="60">
        <f>O25+Q25</f>
        <v>0</v>
      </c>
      <c r="T25" s="214">
        <f>S25/L25*N25</f>
        <v>0</v>
      </c>
      <c r="U25" s="45"/>
      <c r="V25" s="45"/>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58">
        <v>4106.25</v>
      </c>
      <c r="M26" s="59">
        <f>H26*L26</f>
        <v>190119333.9375</v>
      </c>
      <c r="N26" s="60">
        <f>M26/M$52*100</f>
        <v>1.5712156015495742</v>
      </c>
      <c r="O26" s="62">
        <v>109</v>
      </c>
      <c r="P26" s="62">
        <f>O26/I26*K26</f>
        <v>4.1707762695623408E-2</v>
      </c>
      <c r="Q26" s="62">
        <v>1000</v>
      </c>
      <c r="R26" s="60">
        <f>Q26/I26*K26</f>
        <v>0.38264002473048997</v>
      </c>
      <c r="S26" s="60">
        <f>O26+Q26</f>
        <v>1109</v>
      </c>
      <c r="T26" s="214">
        <f>S26/L26*N26</f>
        <v>0.42434778742611334</v>
      </c>
      <c r="U26" s="45"/>
      <c r="V26" s="45"/>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58">
        <v>7056</v>
      </c>
      <c r="M27" s="59">
        <f>H27*L27</f>
        <v>1401656971.6800001</v>
      </c>
      <c r="N27" s="60">
        <f>M27/M$52*100</f>
        <v>11.583805057134978</v>
      </c>
      <c r="O27" s="62">
        <v>60</v>
      </c>
      <c r="P27" s="62">
        <f>O27/I27*K27</f>
        <v>9.8501743683120563E-2</v>
      </c>
      <c r="Q27" s="62">
        <f>S27-O27</f>
        <v>2929</v>
      </c>
      <c r="R27" s="60">
        <f>Q27/I27*K27</f>
        <v>4.8085267874643352</v>
      </c>
      <c r="S27" s="60">
        <v>2989</v>
      </c>
      <c r="T27" s="214">
        <f>S27/L27*N27</f>
        <v>4.9070285311474553</v>
      </c>
      <c r="U27" s="45"/>
      <c r="V27" s="45"/>
      <c r="W27" s="45"/>
    </row>
    <row r="28" spans="1:23" ht="15" customHeight="1" thickBot="1">
      <c r="A28" s="224" t="s">
        <v>101</v>
      </c>
      <c r="B28" s="67"/>
      <c r="C28" s="68" t="s">
        <v>98</v>
      </c>
      <c r="D28" s="68"/>
      <c r="E28" s="68"/>
      <c r="F28" s="69"/>
      <c r="G28" s="70" t="s">
        <v>158</v>
      </c>
      <c r="H28" s="71">
        <v>1458.8</v>
      </c>
      <c r="I28" s="71">
        <v>18000</v>
      </c>
      <c r="J28" s="43">
        <f>H28*I28</f>
        <v>26258400</v>
      </c>
      <c r="K28" s="42">
        <f>J28/J$52*100</f>
        <v>0.21700900638170975</v>
      </c>
      <c r="L28" s="71">
        <v>25220</v>
      </c>
      <c r="M28" s="43">
        <f>H28*L28</f>
        <v>36790936</v>
      </c>
      <c r="N28" s="42">
        <f>M28/M$52*100</f>
        <v>0.30405373005259551</v>
      </c>
      <c r="O28" s="44">
        <v>20020</v>
      </c>
      <c r="P28" s="72">
        <f>O28/I28*K28</f>
        <v>0.24136223932010162</v>
      </c>
      <c r="Q28" s="44">
        <f>L28-O28</f>
        <v>5200</v>
      </c>
      <c r="R28" s="42">
        <f>Q28/I28*K28</f>
        <v>6.2691490732493929E-2</v>
      </c>
      <c r="S28" s="42">
        <f>O28+Q28</f>
        <v>25220</v>
      </c>
      <c r="T28" s="226">
        <f>S28/L28*N28</f>
        <v>0.30405373005259551</v>
      </c>
      <c r="U28" s="45"/>
      <c r="V28" s="45"/>
      <c r="W28" s="45"/>
    </row>
    <row r="29" spans="1:23" s="52" customFormat="1" ht="15" customHeight="1" thickBot="1">
      <c r="A29" s="396" t="s">
        <v>38</v>
      </c>
      <c r="B29" s="397"/>
      <c r="C29" s="397"/>
      <c r="D29" s="397"/>
      <c r="E29" s="397"/>
      <c r="F29" s="397"/>
      <c r="G29" s="397"/>
      <c r="H29" s="397"/>
      <c r="I29" s="397"/>
      <c r="J29" s="46">
        <f>SUM(J24:J28)</f>
        <v>2378943829.711</v>
      </c>
      <c r="K29" s="49">
        <f>SUM(K24:K28)</f>
        <v>19.66046052781142</v>
      </c>
      <c r="L29" s="49"/>
      <c r="M29" s="46">
        <f>SUM(M24:M28)</f>
        <v>2086365712.7162001</v>
      </c>
      <c r="N29" s="49">
        <f>SUM(N24:N28)</f>
        <v>17.242488128195557</v>
      </c>
      <c r="O29" s="46"/>
      <c r="P29" s="49">
        <f>SUM(P24:P28)</f>
        <v>0.38157174569884555</v>
      </c>
      <c r="Q29" s="76"/>
      <c r="R29" s="49">
        <f>SUM(R24:R28)</f>
        <v>9.0344854575394127</v>
      </c>
      <c r="S29" s="51"/>
      <c r="T29" s="136">
        <f>SUM(T24:T28)</f>
        <v>9.4160572032382586</v>
      </c>
      <c r="U29" s="45"/>
      <c r="V29" s="45"/>
      <c r="W29" s="45"/>
    </row>
    <row r="30" spans="1:23" s="81" customFormat="1" ht="15" customHeight="1">
      <c r="A30" s="82"/>
      <c r="B30" s="83"/>
      <c r="C30" s="84" t="s">
        <v>89</v>
      </c>
      <c r="D30" s="85"/>
      <c r="E30" s="86"/>
      <c r="F30" s="84"/>
      <c r="G30" s="87"/>
      <c r="H30" s="88"/>
      <c r="I30" s="89"/>
      <c r="J30" s="90"/>
      <c r="K30" s="88"/>
      <c r="L30" s="89"/>
      <c r="M30" s="90"/>
      <c r="N30" s="88"/>
      <c r="O30" s="89"/>
      <c r="P30" s="89"/>
      <c r="Q30" s="92"/>
      <c r="R30" s="88"/>
      <c r="S30" s="88"/>
      <c r="T30" s="93"/>
      <c r="U30" s="80"/>
      <c r="V30" s="80"/>
      <c r="W30" s="80"/>
    </row>
    <row r="31" spans="1:23" s="81" customFormat="1" ht="15" customHeight="1" thickBot="1">
      <c r="A31" s="94" t="s">
        <v>102</v>
      </c>
      <c r="B31" s="95"/>
      <c r="C31" s="241" t="s">
        <v>41</v>
      </c>
      <c r="D31" s="96"/>
      <c r="E31" s="97"/>
      <c r="F31" s="98"/>
      <c r="G31" s="57" t="s">
        <v>156</v>
      </c>
      <c r="H31" s="99">
        <v>459583.86</v>
      </c>
      <c r="I31" s="100">
        <v>405</v>
      </c>
      <c r="J31" s="101">
        <f>H31*I31</f>
        <v>186131463.29999998</v>
      </c>
      <c r="K31" s="99">
        <f>J31/J$52*100</f>
        <v>1.5382583823502829</v>
      </c>
      <c r="L31" s="100">
        <v>1845</v>
      </c>
      <c r="M31" s="101">
        <f>H31*L31</f>
        <v>847932221.69999993</v>
      </c>
      <c r="N31" s="99">
        <f>M31/M$52*100</f>
        <v>7.007621519595733</v>
      </c>
      <c r="O31" s="100"/>
      <c r="P31" s="100">
        <f>O31/I31*K31</f>
        <v>0</v>
      </c>
      <c r="Q31" s="103"/>
      <c r="R31" s="99">
        <f>Q31/I31*K31</f>
        <v>0</v>
      </c>
      <c r="S31" s="99">
        <f>O31+Q31</f>
        <v>0</v>
      </c>
      <c r="T31" s="104">
        <f>S31/L31*N31</f>
        <v>0</v>
      </c>
      <c r="U31" s="80"/>
      <c r="V31" s="80"/>
      <c r="W31" s="80"/>
    </row>
    <row r="32" spans="1:23" s="52" customFormat="1" ht="15" customHeight="1" thickBot="1">
      <c r="A32" s="396" t="s">
        <v>90</v>
      </c>
      <c r="B32" s="397"/>
      <c r="C32" s="397"/>
      <c r="D32" s="397"/>
      <c r="E32" s="397"/>
      <c r="F32" s="397"/>
      <c r="G32" s="397"/>
      <c r="H32" s="397"/>
      <c r="I32" s="397"/>
      <c r="J32" s="160">
        <f>SUM(J31:J31)</f>
        <v>186131463.29999998</v>
      </c>
      <c r="K32" s="160">
        <f>SUM(K31:K31)</f>
        <v>1.5382583823502829</v>
      </c>
      <c r="L32" s="46"/>
      <c r="M32" s="46">
        <f>SUM(M31:M31)</f>
        <v>847932221.69999993</v>
      </c>
      <c r="N32" s="46">
        <f>SUM(N31:N31)</f>
        <v>7.007621519595733</v>
      </c>
      <c r="O32" s="75"/>
      <c r="P32" s="46">
        <f>SUM(P31:P31)</f>
        <v>0</v>
      </c>
      <c r="Q32" s="76"/>
      <c r="R32" s="46">
        <f>SUM(R31:R31)</f>
        <v>0</v>
      </c>
      <c r="S32" s="51"/>
      <c r="T32" s="137">
        <f>SUM(T31:T31)</f>
        <v>0</v>
      </c>
      <c r="U32" s="45"/>
      <c r="V32" s="45"/>
      <c r="W32" s="45"/>
    </row>
    <row r="33" spans="1:23" s="81" customFormat="1" ht="15" customHeight="1">
      <c r="A33" s="82"/>
      <c r="B33" s="83"/>
      <c r="C33" s="84" t="s">
        <v>39</v>
      </c>
      <c r="D33" s="85"/>
      <c r="E33" s="86"/>
      <c r="F33" s="84"/>
      <c r="G33" s="87"/>
      <c r="H33" s="88"/>
      <c r="I33" s="89"/>
      <c r="J33" s="90"/>
      <c r="K33" s="88"/>
      <c r="L33" s="89"/>
      <c r="M33" s="90"/>
      <c r="N33" s="88"/>
      <c r="O33" s="89"/>
      <c r="P33" s="89"/>
      <c r="Q33" s="92"/>
      <c r="R33" s="88"/>
      <c r="S33" s="88"/>
      <c r="T33" s="93"/>
      <c r="U33" s="80"/>
      <c r="V33" s="80"/>
      <c r="W33" s="80"/>
    </row>
    <row r="34" spans="1:23" s="81" customFormat="1" ht="15" customHeight="1" thickBot="1">
      <c r="A34" s="94" t="s">
        <v>84</v>
      </c>
      <c r="B34" s="95"/>
      <c r="C34" s="241" t="s">
        <v>40</v>
      </c>
      <c r="D34" s="96"/>
      <c r="E34" s="97"/>
      <c r="F34" s="98"/>
      <c r="G34" s="57" t="s">
        <v>156</v>
      </c>
      <c r="H34" s="99">
        <v>567411.31000000006</v>
      </c>
      <c r="I34" s="100">
        <v>3680</v>
      </c>
      <c r="J34" s="101">
        <f>H34*I34</f>
        <v>2088073620.8000002</v>
      </c>
      <c r="K34" s="99">
        <f>J34/J$52*100</f>
        <v>17.256602904276992</v>
      </c>
      <c r="L34" s="100">
        <v>4559</v>
      </c>
      <c r="M34" s="101">
        <f>H34*L34</f>
        <v>2586828162.2900004</v>
      </c>
      <c r="N34" s="99">
        <f>M34/M$52*100</f>
        <v>21.378492565380114</v>
      </c>
      <c r="O34" s="100"/>
      <c r="P34" s="100">
        <f>O34/I34*K34</f>
        <v>0</v>
      </c>
      <c r="Q34" s="103">
        <v>1974</v>
      </c>
      <c r="R34" s="99">
        <f>Q34/I34*K34</f>
        <v>9.2566668839790172</v>
      </c>
      <c r="S34" s="99">
        <f>O34+Q34</f>
        <v>1974</v>
      </c>
      <c r="T34" s="104">
        <f>S34/L34*N34</f>
        <v>9.2566668839790189</v>
      </c>
      <c r="U34" s="80"/>
      <c r="V34" s="80"/>
      <c r="W34" s="80"/>
    </row>
    <row r="35" spans="1:23" s="52" customFormat="1" ht="15" customHeight="1" thickBot="1">
      <c r="A35" s="396" t="s">
        <v>42</v>
      </c>
      <c r="B35" s="397"/>
      <c r="C35" s="397"/>
      <c r="D35" s="397"/>
      <c r="E35" s="397"/>
      <c r="F35" s="397"/>
      <c r="G35" s="397"/>
      <c r="H35" s="397"/>
      <c r="I35" s="397"/>
      <c r="J35" s="160">
        <f>SUM(J34:J34)</f>
        <v>2088073620.8000002</v>
      </c>
      <c r="K35" s="160">
        <f>SUM(K34:K34)</f>
        <v>17.256602904276992</v>
      </c>
      <c r="L35" s="46"/>
      <c r="M35" s="46">
        <f>SUM(M34:M34)</f>
        <v>2586828162.2900004</v>
      </c>
      <c r="N35" s="46">
        <f>SUM(N34:N34)</f>
        <v>21.378492565380114</v>
      </c>
      <c r="O35" s="75"/>
      <c r="P35" s="46">
        <f>SUM(P34:P34)</f>
        <v>0</v>
      </c>
      <c r="Q35" s="76"/>
      <c r="R35" s="46">
        <f>SUM(R34:R34)</f>
        <v>9.2566668839790172</v>
      </c>
      <c r="S35" s="51"/>
      <c r="T35" s="137">
        <f>SUM(T34:T34)</f>
        <v>9.2566668839790189</v>
      </c>
      <c r="U35" s="45"/>
      <c r="V35" s="45"/>
      <c r="W35" s="45"/>
    </row>
    <row r="36" spans="1:23" ht="15" customHeight="1">
      <c r="A36" s="105"/>
      <c r="B36" s="30"/>
      <c r="C36" s="33" t="s">
        <v>43</v>
      </c>
      <c r="D36" s="32"/>
      <c r="E36" s="31"/>
      <c r="F36" s="33"/>
      <c r="G36" s="34"/>
      <c r="H36" s="35"/>
      <c r="I36" s="39"/>
      <c r="J36" s="106"/>
      <c r="K36" s="35"/>
      <c r="L36" s="39"/>
      <c r="M36" s="106"/>
      <c r="N36" s="35"/>
      <c r="O36" s="39"/>
      <c r="P36" s="39"/>
      <c r="Q36" s="40"/>
      <c r="R36" s="37"/>
      <c r="S36" s="37"/>
      <c r="T36" s="41"/>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09">
        <v>24007.500000000004</v>
      </c>
      <c r="M37" s="59">
        <f>H37*L37</f>
        <v>390053933.77500004</v>
      </c>
      <c r="N37" s="60">
        <f>M37/M$52*100</f>
        <v>3.2235481447380634</v>
      </c>
      <c r="O37" s="62"/>
      <c r="P37" s="63">
        <f>O37/I37*K37</f>
        <v>0</v>
      </c>
      <c r="Q37" s="61"/>
      <c r="R37" s="64">
        <f>Q37/I37*K37</f>
        <v>0</v>
      </c>
      <c r="S37" s="64">
        <f>O37+Q37</f>
        <v>0</v>
      </c>
      <c r="T37" s="65">
        <f>S37/L37*N37</f>
        <v>0</v>
      </c>
      <c r="U37" s="45"/>
      <c r="V37" s="45"/>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09">
        <v>2485.06</v>
      </c>
      <c r="M38" s="59">
        <f>H38*L38</f>
        <v>3771880130.9535999</v>
      </c>
      <c r="N38" s="60">
        <f>M38/M$52*100</f>
        <v>31.172194779923906</v>
      </c>
      <c r="O38" s="62"/>
      <c r="P38" s="62">
        <f>O38/I38*K38</f>
        <v>0</v>
      </c>
      <c r="Q38" s="61"/>
      <c r="R38" s="64">
        <f>Q38/I38*K38</f>
        <v>0</v>
      </c>
      <c r="S38" s="64">
        <f>O38+Q38</f>
        <v>0</v>
      </c>
      <c r="T38" s="65">
        <f>S38/L38*N38</f>
        <v>0</v>
      </c>
      <c r="U38" s="45"/>
      <c r="V38" s="45"/>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09">
        <v>298.57</v>
      </c>
      <c r="M39" s="59">
        <f>H39*L39</f>
        <v>19407050</v>
      </c>
      <c r="N39" s="60">
        <f>M39/M$52*100</f>
        <v>0.16038694807376533</v>
      </c>
      <c r="O39" s="62"/>
      <c r="P39" s="62">
        <f>O39/I39*K39</f>
        <v>0</v>
      </c>
      <c r="Q39" s="61"/>
      <c r="R39" s="64">
        <f>Q39/I39*K39</f>
        <v>0</v>
      </c>
      <c r="S39" s="64">
        <f>O39+Q39</f>
        <v>0</v>
      </c>
      <c r="T39" s="65">
        <f>S39/L39*N39</f>
        <v>0</v>
      </c>
      <c r="U39" s="45"/>
      <c r="V39" s="45"/>
      <c r="W39" s="45"/>
    </row>
    <row r="40" spans="1:23" s="52" customFormat="1" ht="15" customHeight="1" thickBot="1">
      <c r="A40" s="396" t="s">
        <v>46</v>
      </c>
      <c r="B40" s="397"/>
      <c r="C40" s="397"/>
      <c r="D40" s="397"/>
      <c r="E40" s="397"/>
      <c r="F40" s="397"/>
      <c r="G40" s="397"/>
      <c r="H40" s="397"/>
      <c r="I40" s="397"/>
      <c r="J40" s="160">
        <f>SUM(J37:J39)</f>
        <v>3312336229.2000003</v>
      </c>
      <c r="K40" s="173">
        <f>SUM(K37:K39)</f>
        <v>27.374356164154371</v>
      </c>
      <c r="L40" s="113"/>
      <c r="M40" s="46">
        <f>SUM(M37:M39)</f>
        <v>4181341114.7286</v>
      </c>
      <c r="N40" s="113">
        <f>SUM(N37:N39)</f>
        <v>34.556129872735731</v>
      </c>
      <c r="O40" s="47"/>
      <c r="P40" s="113">
        <f>SUM(P37:P39)</f>
        <v>0</v>
      </c>
      <c r="Q40" s="50"/>
      <c r="R40" s="113">
        <f>SUM(R37:R39)</f>
        <v>0</v>
      </c>
      <c r="S40" s="51"/>
      <c r="T40" s="137">
        <f>SUM(T37:T39)</f>
        <v>0</v>
      </c>
      <c r="U40" s="45"/>
      <c r="V40" s="45"/>
      <c r="W40" s="45"/>
    </row>
    <row r="41" spans="1:23" ht="15" customHeight="1">
      <c r="A41" s="105"/>
      <c r="B41" s="30"/>
      <c r="C41" s="33" t="s">
        <v>47</v>
      </c>
      <c r="D41" s="32"/>
      <c r="E41" s="31"/>
      <c r="F41" s="33"/>
      <c r="G41" s="34"/>
      <c r="H41" s="35"/>
      <c r="I41" s="39"/>
      <c r="J41" s="106"/>
      <c r="K41" s="35"/>
      <c r="L41" s="39"/>
      <c r="M41" s="106"/>
      <c r="N41" s="35"/>
      <c r="O41" s="39"/>
      <c r="P41" s="39"/>
      <c r="Q41" s="40"/>
      <c r="R41" s="37"/>
      <c r="S41" s="37"/>
      <c r="T41" s="41"/>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09">
        <v>450</v>
      </c>
      <c r="M42" s="59">
        <f>H42*L42</f>
        <v>887750046</v>
      </c>
      <c r="N42" s="60">
        <f>M42/M$52*100</f>
        <v>7.3366905598885355</v>
      </c>
      <c r="O42" s="62"/>
      <c r="P42" s="62">
        <f>O42/I42*K42</f>
        <v>0</v>
      </c>
      <c r="Q42" s="61"/>
      <c r="R42" s="64">
        <f>Q42/I42*K42</f>
        <v>0</v>
      </c>
      <c r="S42" s="64">
        <f>O42+Q42</f>
        <v>0</v>
      </c>
      <c r="T42" s="65">
        <f>S42/L42*N42</f>
        <v>0</v>
      </c>
      <c r="U42" s="45"/>
      <c r="V42" s="45"/>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09">
        <v>1</v>
      </c>
      <c r="M43" s="59">
        <f>H43*L43</f>
        <v>14652</v>
      </c>
      <c r="N43" s="60">
        <f>M43/M$52*100</f>
        <v>1.2108947847183421E-4</v>
      </c>
      <c r="O43" s="62"/>
      <c r="P43" s="62">
        <f>O43/I43*K43</f>
        <v>0</v>
      </c>
      <c r="Q43" s="61"/>
      <c r="R43" s="64">
        <f>Q43/I43*K43</f>
        <v>0</v>
      </c>
      <c r="S43" s="64">
        <f>O43+Q43</f>
        <v>0</v>
      </c>
      <c r="T43" s="65">
        <f>S43/L43*N43</f>
        <v>0</v>
      </c>
      <c r="U43" s="45"/>
      <c r="V43" s="45"/>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09">
        <v>1675.2657045070905</v>
      </c>
      <c r="M44" s="59">
        <f>H44*L44</f>
        <v>989730594.12419891</v>
      </c>
      <c r="N44" s="60">
        <f>M44/M$52*100</f>
        <v>8.1794950498305923</v>
      </c>
      <c r="O44" s="62"/>
      <c r="P44" s="62">
        <f>O44/I44*K44</f>
        <v>0</v>
      </c>
      <c r="Q44" s="61">
        <v>300</v>
      </c>
      <c r="R44" s="64">
        <f>Q44/I44*K44</f>
        <v>1.4647518350954174</v>
      </c>
      <c r="S44" s="64">
        <f>O44+Q44</f>
        <v>300</v>
      </c>
      <c r="T44" s="65">
        <f>S44/L44*N44</f>
        <v>1.4647518350954172</v>
      </c>
      <c r="U44" s="45"/>
      <c r="V44" s="45"/>
      <c r="W44" s="45"/>
    </row>
    <row r="45" spans="1:23" ht="15" customHeight="1" thickBot="1">
      <c r="A45" s="107" t="s">
        <v>67</v>
      </c>
      <c r="B45" s="54"/>
      <c r="C45" s="56" t="s">
        <v>64</v>
      </c>
      <c r="D45" s="55"/>
      <c r="E45" s="55"/>
      <c r="F45" s="56"/>
      <c r="G45" s="57" t="s">
        <v>156</v>
      </c>
      <c r="H45" s="109">
        <v>644050</v>
      </c>
      <c r="I45" s="109">
        <v>250</v>
      </c>
      <c r="J45" s="155">
        <f>H45*I45</f>
        <v>161012500</v>
      </c>
      <c r="K45" s="156">
        <f>J45/J$52*100</f>
        <v>1.3306660969455504</v>
      </c>
      <c r="L45" s="109">
        <v>50</v>
      </c>
      <c r="M45" s="155">
        <f>H45*L45</f>
        <v>32202500</v>
      </c>
      <c r="N45" s="156">
        <f>M45/M$52*100</f>
        <v>0.26613321938911005</v>
      </c>
      <c r="O45" s="63"/>
      <c r="P45" s="63">
        <f>O45/I45*K45</f>
        <v>0</v>
      </c>
      <c r="Q45" s="157"/>
      <c r="R45" s="158">
        <f>Q45/I45*K45</f>
        <v>0</v>
      </c>
      <c r="S45" s="158">
        <f>O45+Q45</f>
        <v>0</v>
      </c>
      <c r="T45" s="159">
        <f>S45/L45*N45</f>
        <v>0</v>
      </c>
      <c r="U45" s="45"/>
      <c r="V45" s="45"/>
      <c r="W45" s="45"/>
    </row>
    <row r="46" spans="1:23" s="52" customFormat="1" ht="15" customHeight="1" thickBot="1">
      <c r="A46" s="396" t="s">
        <v>49</v>
      </c>
      <c r="B46" s="397"/>
      <c r="C46" s="397"/>
      <c r="D46" s="397"/>
      <c r="E46" s="397"/>
      <c r="F46" s="397"/>
      <c r="G46" s="397"/>
      <c r="H46" s="397"/>
      <c r="I46" s="397"/>
      <c r="J46" s="160">
        <f>SUM(J42:J45)</f>
        <v>3697889194.7216001</v>
      </c>
      <c r="K46" s="160">
        <f>SUM(K42:K45)</f>
        <v>30.560706663627453</v>
      </c>
      <c r="L46" s="160"/>
      <c r="M46" s="160">
        <f>SUM(M42:M45)</f>
        <v>1909697792.1241989</v>
      </c>
      <c r="N46" s="160">
        <f>SUM(N42:N45)</f>
        <v>15.782439918586709</v>
      </c>
      <c r="O46" s="162"/>
      <c r="P46" s="162">
        <f>SUM(P42:P45)</f>
        <v>0</v>
      </c>
      <c r="Q46" s="163"/>
      <c r="R46" s="162">
        <f>SUM(R42:R45)</f>
        <v>1.4647518350954174</v>
      </c>
      <c r="S46" s="164"/>
      <c r="T46" s="238">
        <f>SUM(T42:T45)</f>
        <v>1.4647518350954172</v>
      </c>
      <c r="U46" s="45"/>
      <c r="V46" s="45"/>
      <c r="W46" s="45"/>
    </row>
    <row r="47" spans="1:23" ht="15" customHeight="1">
      <c r="A47" s="105"/>
      <c r="B47" s="30"/>
      <c r="C47" s="33" t="s">
        <v>50</v>
      </c>
      <c r="D47" s="32"/>
      <c r="E47" s="31"/>
      <c r="F47" s="33"/>
      <c r="G47" s="34"/>
      <c r="H47" s="35"/>
      <c r="I47" s="39"/>
      <c r="J47" s="106"/>
      <c r="K47" s="35"/>
      <c r="L47" s="39"/>
      <c r="M47" s="106"/>
      <c r="N47" s="35"/>
      <c r="O47" s="39"/>
      <c r="P47" s="39"/>
      <c r="Q47" s="40"/>
      <c r="R47" s="37"/>
      <c r="S47" s="37"/>
      <c r="T47" s="41"/>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09">
        <f>'[104]REKAP ADD.01'!$I$43</f>
        <v>48</v>
      </c>
      <c r="M48" s="59">
        <f>H48*L48</f>
        <v>950400</v>
      </c>
      <c r="N48" s="60">
        <f>M48/M$52*100</f>
        <v>7.854452657632488E-3</v>
      </c>
      <c r="O48" s="62"/>
      <c r="P48" s="63">
        <f>O48/I48*K48</f>
        <v>0</v>
      </c>
      <c r="Q48" s="61"/>
      <c r="R48" s="64">
        <f>Q48/I48*K48</f>
        <v>0</v>
      </c>
      <c r="S48" s="64">
        <f>O48+Q48</f>
        <v>0</v>
      </c>
      <c r="T48" s="65">
        <f>S48/L48*N48</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09">
        <f>'[104]REKAP ADD.01'!$I$44</f>
        <v>65</v>
      </c>
      <c r="M49" s="59">
        <f>H49*L49</f>
        <v>750750</v>
      </c>
      <c r="N49" s="60">
        <f>M49/M$52*100</f>
        <v>6.2044721514284409E-3</v>
      </c>
      <c r="O49" s="62"/>
      <c r="P49" s="62">
        <f>O49/I49*K49</f>
        <v>0</v>
      </c>
      <c r="Q49" s="61"/>
      <c r="R49" s="64">
        <f>Q49/I49*K49</f>
        <v>0</v>
      </c>
      <c r="S49" s="64">
        <f>O49+Q49</f>
        <v>0</v>
      </c>
      <c r="T49" s="65">
        <f>S49/L49*N49</f>
        <v>0</v>
      </c>
      <c r="U49" s="45"/>
      <c r="V49" s="45"/>
      <c r="W49" s="45"/>
    </row>
    <row r="50" spans="1:23" ht="15" customHeight="1" thickBot="1">
      <c r="A50" s="111" t="s">
        <v>106</v>
      </c>
      <c r="B50" s="54"/>
      <c r="C50" s="112" t="s">
        <v>107</v>
      </c>
      <c r="D50" s="55"/>
      <c r="E50" s="112"/>
      <c r="F50" s="112"/>
      <c r="G50" s="108" t="s">
        <v>162</v>
      </c>
      <c r="H50" s="109">
        <v>16500</v>
      </c>
      <c r="I50" s="109">
        <v>66</v>
      </c>
      <c r="J50" s="59">
        <f>H50*I50</f>
        <v>1089000</v>
      </c>
      <c r="K50" s="60">
        <f>J50/J$52*100</f>
        <v>8.9998936702038925E-3</v>
      </c>
      <c r="L50" s="109">
        <f>'[104]REKAP ADD.01'!$I$45</f>
        <v>66</v>
      </c>
      <c r="M50" s="59">
        <f>H50*L50</f>
        <v>1089000</v>
      </c>
      <c r="N50" s="60">
        <f>M50/M$52*100</f>
        <v>8.9998936702038925E-3</v>
      </c>
      <c r="O50" s="62"/>
      <c r="P50" s="62">
        <f>O50/I50*K50</f>
        <v>0</v>
      </c>
      <c r="Q50" s="61"/>
      <c r="R50" s="64">
        <f>Q50/I50*K50</f>
        <v>0</v>
      </c>
      <c r="S50" s="64">
        <f>O50+Q50</f>
        <v>0</v>
      </c>
      <c r="T50" s="65">
        <f>S50/L50*N50</f>
        <v>0</v>
      </c>
      <c r="U50" s="45"/>
      <c r="V50" s="45"/>
      <c r="W50" s="45"/>
    </row>
    <row r="51" spans="1:23" s="52" customFormat="1" ht="15" customHeight="1" thickBot="1">
      <c r="A51" s="396" t="s">
        <v>49</v>
      </c>
      <c r="B51" s="397"/>
      <c r="C51" s="397"/>
      <c r="D51" s="397"/>
      <c r="E51" s="397"/>
      <c r="F51" s="397"/>
      <c r="G51" s="397"/>
      <c r="H51" s="397"/>
      <c r="I51" s="397"/>
      <c r="J51" s="160">
        <f>SUM(J48:J50)</f>
        <v>2790150</v>
      </c>
      <c r="K51" s="173">
        <f>SUM(K48:K50)</f>
        <v>2.3058818479264824E-2</v>
      </c>
      <c r="L51" s="173"/>
      <c r="M51" s="160">
        <f>SUM(M48:M50)</f>
        <v>2790150</v>
      </c>
      <c r="N51" s="173">
        <f>SUM(N48:N50)</f>
        <v>2.3058818479264824E-2</v>
      </c>
      <c r="O51" s="174"/>
      <c r="P51" s="173">
        <f>SUM(P48:P50)</f>
        <v>0</v>
      </c>
      <c r="Q51" s="175"/>
      <c r="R51" s="173">
        <f>SUM(R48:R50)</f>
        <v>0</v>
      </c>
      <c r="S51" s="164"/>
      <c r="T51" s="239">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119"/>
      <c r="M52" s="120">
        <f>SUM(M14:M51)/2</f>
        <v>12100142956.1926</v>
      </c>
      <c r="N52" s="120">
        <f>SUM(N14:N51)/2</f>
        <v>99.999999999999986</v>
      </c>
      <c r="O52" s="120"/>
      <c r="P52" s="120">
        <f>SUM(P14:P51)/2</f>
        <v>2.0824965839229139</v>
      </c>
      <c r="Q52" s="78"/>
      <c r="R52" s="120">
        <f>SUM(R14:R51)/2</f>
        <v>19.75590417661385</v>
      </c>
      <c r="S52" s="120"/>
      <c r="T52" s="79">
        <f>SUM(T14:T51)/2</f>
        <v>21.838400760536764</v>
      </c>
      <c r="U52" s="45"/>
      <c r="V52" s="45"/>
      <c r="W52" s="45"/>
    </row>
    <row r="53" spans="1:23">
      <c r="A53" s="123"/>
      <c r="B53" s="124"/>
      <c r="C53" s="124"/>
      <c r="D53" s="124"/>
      <c r="E53" s="124"/>
      <c r="F53" s="124"/>
      <c r="G53" s="124"/>
      <c r="H53" s="124"/>
      <c r="I53" s="124"/>
      <c r="J53" s="125"/>
      <c r="K53" s="124"/>
      <c r="L53" s="124"/>
      <c r="M53" s="125"/>
      <c r="N53" s="124"/>
      <c r="O53" s="126"/>
      <c r="P53" s="126"/>
      <c r="Q53" s="127"/>
      <c r="R53" s="401" t="s">
        <v>54</v>
      </c>
      <c r="S53" s="402"/>
      <c r="T53" s="403"/>
    </row>
    <row r="54" spans="1:23" ht="15" customHeight="1">
      <c r="A54" s="176"/>
      <c r="B54" s="177"/>
      <c r="C54" s="177"/>
      <c r="D54" s="177"/>
      <c r="E54" s="177"/>
      <c r="F54" s="178"/>
      <c r="G54" s="124"/>
      <c r="H54" s="124"/>
      <c r="I54" s="124"/>
      <c r="J54" s="179"/>
      <c r="K54" s="179"/>
      <c r="L54" s="124"/>
      <c r="M54" s="179"/>
      <c r="N54" s="179"/>
      <c r="O54" s="180" t="s">
        <v>117</v>
      </c>
      <c r="P54" s="179"/>
      <c r="Q54" s="181"/>
      <c r="R54" s="404"/>
      <c r="S54" s="405"/>
      <c r="T54" s="406"/>
    </row>
    <row r="55" spans="1:23" ht="15" customHeight="1">
      <c r="A55" s="182"/>
      <c r="B55" s="183" t="s">
        <v>69</v>
      </c>
      <c r="C55" s="184"/>
      <c r="D55" s="184"/>
      <c r="E55" s="184"/>
      <c r="F55" s="124"/>
      <c r="G55" s="167" t="s">
        <v>108</v>
      </c>
      <c r="H55" s="167"/>
      <c r="I55" s="167"/>
      <c r="J55" s="167"/>
      <c r="K55" s="124"/>
      <c r="L55" s="167"/>
      <c r="M55" s="167"/>
      <c r="N55" s="124"/>
      <c r="O55" s="185" t="s">
        <v>73</v>
      </c>
      <c r="P55" s="7"/>
      <c r="Q55" s="127"/>
      <c r="R55" s="432" t="s">
        <v>55</v>
      </c>
      <c r="S55" s="433"/>
      <c r="T55" s="438">
        <v>2.4700000000000002</v>
      </c>
    </row>
    <row r="56" spans="1:23" ht="15" customHeight="1">
      <c r="A56" s="182"/>
      <c r="B56" s="183" t="s">
        <v>70</v>
      </c>
      <c r="C56" s="184"/>
      <c r="D56" s="184"/>
      <c r="E56" s="184"/>
      <c r="F56" s="124"/>
      <c r="G56" s="167" t="s">
        <v>109</v>
      </c>
      <c r="H56" s="167"/>
      <c r="I56" s="167"/>
      <c r="J56" s="168"/>
      <c r="K56" s="124"/>
      <c r="L56" s="167"/>
      <c r="M56" s="168"/>
      <c r="N56" s="124"/>
      <c r="O56" s="185" t="s">
        <v>74</v>
      </c>
      <c r="P56" s="7"/>
      <c r="Q56" s="127"/>
      <c r="R56" s="432"/>
      <c r="S56" s="433"/>
      <c r="T56" s="438"/>
    </row>
    <row r="57" spans="1:23" ht="15" customHeight="1">
      <c r="A57" s="186"/>
      <c r="B57" s="187"/>
      <c r="C57" s="188"/>
      <c r="D57" s="188"/>
      <c r="E57" s="188"/>
      <c r="F57" s="240"/>
      <c r="G57" s="208" t="s">
        <v>152</v>
      </c>
      <c r="H57" s="208"/>
      <c r="I57" s="208"/>
      <c r="J57" s="227"/>
      <c r="K57" s="228"/>
      <c r="L57" s="208"/>
      <c r="M57" s="227"/>
      <c r="N57" s="228"/>
      <c r="O57" s="190" t="s">
        <v>56</v>
      </c>
      <c r="P57" s="189"/>
      <c r="Q57" s="127"/>
      <c r="R57" s="439" t="s">
        <v>57</v>
      </c>
      <c r="S57" s="440"/>
      <c r="T57" s="438">
        <v>5.77</v>
      </c>
    </row>
    <row r="58" spans="1:23" ht="15.75" customHeight="1">
      <c r="A58" s="186"/>
      <c r="B58" s="187"/>
      <c r="C58" s="188"/>
      <c r="D58" s="188"/>
      <c r="E58" s="188"/>
      <c r="F58" s="240"/>
      <c r="G58" s="208"/>
      <c r="H58" s="208"/>
      <c r="I58" s="208"/>
      <c r="J58" s="229"/>
      <c r="K58" s="228"/>
      <c r="L58" s="208"/>
      <c r="M58" s="229"/>
      <c r="N58" s="228"/>
      <c r="O58" s="193"/>
      <c r="P58" s="126"/>
      <c r="Q58" s="127"/>
      <c r="R58" s="441" t="s">
        <v>55</v>
      </c>
      <c r="S58" s="442"/>
      <c r="T58" s="438"/>
    </row>
    <row r="59" spans="1:23">
      <c r="A59" s="230"/>
      <c r="B59" s="187"/>
      <c r="C59" s="187"/>
      <c r="D59" s="187"/>
      <c r="E59" s="187"/>
      <c r="F59" s="240"/>
      <c r="G59" s="208"/>
      <c r="H59" s="208"/>
      <c r="I59" s="208"/>
      <c r="J59" s="231"/>
      <c r="K59" s="228"/>
      <c r="L59" s="208"/>
      <c r="M59" s="231"/>
      <c r="N59" s="228"/>
      <c r="O59" s="193"/>
      <c r="P59" s="126"/>
      <c r="Q59" s="127"/>
      <c r="R59" s="432" t="s">
        <v>58</v>
      </c>
      <c r="S59" s="433"/>
      <c r="T59" s="438">
        <f>R52</f>
        <v>19.75590417661385</v>
      </c>
    </row>
    <row r="60" spans="1:23">
      <c r="A60" s="230"/>
      <c r="B60" s="187"/>
      <c r="C60" s="187"/>
      <c r="D60" s="187"/>
      <c r="E60" s="187"/>
      <c r="F60" s="240"/>
      <c r="G60" s="208"/>
      <c r="H60" s="208"/>
      <c r="I60" s="208"/>
      <c r="J60" s="208"/>
      <c r="K60" s="228"/>
      <c r="L60" s="208"/>
      <c r="M60" s="208"/>
      <c r="N60" s="228"/>
      <c r="O60" s="193"/>
      <c r="P60" s="126"/>
      <c r="Q60" s="127"/>
      <c r="R60" s="432"/>
      <c r="S60" s="433"/>
      <c r="T60" s="438"/>
    </row>
    <row r="61" spans="1:23" ht="15" customHeight="1">
      <c r="A61" s="232"/>
      <c r="B61" s="198"/>
      <c r="C61" s="198"/>
      <c r="D61" s="198"/>
      <c r="E61" s="198"/>
      <c r="F61" s="240"/>
      <c r="G61" s="208"/>
      <c r="H61" s="208"/>
      <c r="I61" s="208"/>
      <c r="J61" s="233"/>
      <c r="K61" s="234"/>
      <c r="L61" s="208"/>
      <c r="M61" s="233"/>
      <c r="N61" s="234"/>
      <c r="O61" s="193"/>
      <c r="P61" s="126"/>
      <c r="Q61" s="127"/>
      <c r="R61" s="439" t="s">
        <v>57</v>
      </c>
      <c r="S61" s="440"/>
      <c r="T61" s="438">
        <f>T52</f>
        <v>21.838400760536764</v>
      </c>
    </row>
    <row r="62" spans="1:23" ht="15.75" customHeight="1">
      <c r="A62" s="197"/>
      <c r="B62" s="198" t="s">
        <v>71</v>
      </c>
      <c r="C62" s="199"/>
      <c r="D62" s="199"/>
      <c r="E62" s="199"/>
      <c r="F62" s="240"/>
      <c r="G62" s="233" t="s">
        <v>110</v>
      </c>
      <c r="H62" s="207"/>
      <c r="I62" s="235"/>
      <c r="J62" s="236"/>
      <c r="K62" s="237"/>
      <c r="L62" s="235"/>
      <c r="M62" s="236"/>
      <c r="N62" s="237"/>
      <c r="O62" s="201" t="s">
        <v>68</v>
      </c>
      <c r="P62" s="200"/>
      <c r="Q62" s="127"/>
      <c r="R62" s="441" t="s">
        <v>58</v>
      </c>
      <c r="S62" s="442"/>
      <c r="T62" s="438"/>
    </row>
    <row r="63" spans="1:23" ht="15" customHeight="1">
      <c r="A63" s="202"/>
      <c r="B63" s="203" t="s">
        <v>72</v>
      </c>
      <c r="C63" s="204"/>
      <c r="D63" s="204"/>
      <c r="E63" s="204"/>
      <c r="F63" s="124"/>
      <c r="G63" s="167" t="s">
        <v>111</v>
      </c>
      <c r="H63" s="167"/>
      <c r="I63" s="167"/>
      <c r="J63" s="168"/>
      <c r="K63" s="124"/>
      <c r="L63" s="167"/>
      <c r="M63" s="168"/>
      <c r="N63" s="124"/>
      <c r="O63" s="206" t="s">
        <v>59</v>
      </c>
      <c r="P63" s="205"/>
      <c r="Q63" s="127"/>
      <c r="R63" s="432" t="s">
        <v>60</v>
      </c>
      <c r="S63" s="433"/>
      <c r="T63" s="436">
        <f>T61-T57</f>
        <v>16.068400760536765</v>
      </c>
    </row>
    <row r="64" spans="1:23" ht="13.5" thickBot="1">
      <c r="A64" s="128"/>
      <c r="B64" s="129"/>
      <c r="C64" s="129"/>
      <c r="D64" s="129"/>
      <c r="E64" s="129"/>
      <c r="F64" s="129"/>
      <c r="G64" s="129"/>
      <c r="H64" s="129"/>
      <c r="I64" s="129"/>
      <c r="J64" s="129"/>
      <c r="K64" s="129"/>
      <c r="L64" s="129"/>
      <c r="M64" s="129"/>
      <c r="N64" s="129"/>
      <c r="O64" s="130"/>
      <c r="P64" s="130"/>
      <c r="Q64" s="131"/>
      <c r="R64" s="434"/>
      <c r="S64" s="435"/>
      <c r="T64" s="437"/>
    </row>
    <row r="65" ht="13.5" thickTop="1"/>
  </sheetData>
  <mergeCells count="57">
    <mergeCell ref="R6:S6"/>
    <mergeCell ref="G7:H8"/>
    <mergeCell ref="I7:O8"/>
    <mergeCell ref="R7:S7"/>
    <mergeCell ref="R8:S8"/>
    <mergeCell ref="I5:O6"/>
    <mergeCell ref="G5:H6"/>
    <mergeCell ref="A1:F1"/>
    <mergeCell ref="G1:O4"/>
    <mergeCell ref="A2:F2"/>
    <mergeCell ref="A3:F3"/>
    <mergeCell ref="R3:S3"/>
    <mergeCell ref="R4:S4"/>
    <mergeCell ref="A22:I22"/>
    <mergeCell ref="A29:I29"/>
    <mergeCell ref="P11:P12"/>
    <mergeCell ref="L9:N10"/>
    <mergeCell ref="L11:L12"/>
    <mergeCell ref="M11:M12"/>
    <mergeCell ref="N11:N12"/>
    <mergeCell ref="O11:O12"/>
    <mergeCell ref="O9:P10"/>
    <mergeCell ref="A9:A12"/>
    <mergeCell ref="G9:G12"/>
    <mergeCell ref="H9:H12"/>
    <mergeCell ref="I9:K10"/>
    <mergeCell ref="A17:I17"/>
    <mergeCell ref="S9:T10"/>
    <mergeCell ref="A35:I35"/>
    <mergeCell ref="A40:I40"/>
    <mergeCell ref="T59:T60"/>
    <mergeCell ref="Q9:R10"/>
    <mergeCell ref="I11:I12"/>
    <mergeCell ref="J11:J12"/>
    <mergeCell ref="K11:K12"/>
    <mergeCell ref="A46:I46"/>
    <mergeCell ref="A51:I51"/>
    <mergeCell ref="C52:E52"/>
    <mergeCell ref="T57:T58"/>
    <mergeCell ref="T55:T56"/>
    <mergeCell ref="A32:I32"/>
    <mergeCell ref="B9:F12"/>
    <mergeCell ref="B13:E13"/>
    <mergeCell ref="R63:S64"/>
    <mergeCell ref="T63:T64"/>
    <mergeCell ref="R57:S57"/>
    <mergeCell ref="S11:S12"/>
    <mergeCell ref="Q11:Q12"/>
    <mergeCell ref="R11:R12"/>
    <mergeCell ref="R58:S58"/>
    <mergeCell ref="R59:S60"/>
    <mergeCell ref="R53:T54"/>
    <mergeCell ref="R55:S56"/>
    <mergeCell ref="T11:T12"/>
    <mergeCell ref="R61:S61"/>
    <mergeCell ref="T61:T62"/>
    <mergeCell ref="R62:S62"/>
  </mergeCells>
  <pageMargins left="0.70866141732283472" right="0.70866141732283472" top="0.74803149606299213" bottom="0.74803149606299213" header="0.31496062992125984" footer="0.31496062992125984"/>
  <pageSetup paperSize="9" scale="45" orientation="landscape" horizontalDpi="4294967293" verticalDpi="4294967293" r:id="rId1"/>
  <colBreaks count="1" manualBreakCount="1">
    <brk id="20" max="63" man="1"/>
  </colBreaks>
  <drawing r:id="rId2"/>
</worksheet>
</file>

<file path=xl/worksheets/sheet2.xml><?xml version="1.0" encoding="utf-8"?>
<worksheet xmlns="http://schemas.openxmlformats.org/spreadsheetml/2006/main" xmlns:r="http://schemas.openxmlformats.org/officeDocument/2006/relationships">
  <sheetPr>
    <tabColor rgb="FFFFFF00"/>
  </sheetPr>
  <dimension ref="A1:W65"/>
  <sheetViews>
    <sheetView view="pageBreakPreview" topLeftCell="A13" zoomScale="70" zoomScaleNormal="85" zoomScaleSheetLayoutView="70" workbookViewId="0">
      <selection activeCell="E54" sqref="E54"/>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5.7109375" style="52" hidden="1" customWidth="1"/>
    <col min="13" max="13" width="20.5703125" style="52" hidden="1" customWidth="1"/>
    <col min="14" max="14" width="8.7109375" style="52" hidden="1"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122</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125</v>
      </c>
      <c r="J7" s="344"/>
      <c r="K7" s="344"/>
      <c r="L7" s="344"/>
      <c r="M7" s="344"/>
      <c r="N7" s="344"/>
      <c r="O7" s="345"/>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46"/>
      <c r="J8" s="446"/>
      <c r="K8" s="446"/>
      <c r="L8" s="446"/>
      <c r="M8" s="446"/>
      <c r="N8" s="446"/>
      <c r="O8" s="447"/>
      <c r="P8" s="6" t="s">
        <v>15</v>
      </c>
      <c r="Q8" s="17"/>
      <c r="R8" s="448" t="s">
        <v>79</v>
      </c>
      <c r="S8" s="448"/>
      <c r="T8" s="9"/>
    </row>
    <row r="9" spans="1:23" ht="12.75" customHeight="1" thickTop="1">
      <c r="A9" s="381" t="s">
        <v>17</v>
      </c>
      <c r="B9" s="377" t="s">
        <v>18</v>
      </c>
      <c r="C9" s="378"/>
      <c r="D9" s="378"/>
      <c r="E9" s="378"/>
      <c r="F9" s="379"/>
      <c r="G9" s="393" t="s">
        <v>19</v>
      </c>
      <c r="H9" s="374" t="s">
        <v>20</v>
      </c>
      <c r="I9" s="377" t="s">
        <v>21</v>
      </c>
      <c r="J9" s="378"/>
      <c r="K9" s="379"/>
      <c r="L9" s="384" t="s">
        <v>80</v>
      </c>
      <c r="M9" s="385"/>
      <c r="N9" s="386"/>
      <c r="O9" s="413" t="s">
        <v>22</v>
      </c>
      <c r="P9" s="414"/>
      <c r="Q9" s="417" t="s">
        <v>23</v>
      </c>
      <c r="R9" s="414"/>
      <c r="S9" s="417" t="s">
        <v>24</v>
      </c>
      <c r="T9" s="419"/>
    </row>
    <row r="10" spans="1:23" ht="12.75" customHeight="1" thickBot="1">
      <c r="A10" s="382"/>
      <c r="B10" s="407"/>
      <c r="C10" s="408"/>
      <c r="D10" s="408"/>
      <c r="E10" s="408"/>
      <c r="F10" s="409"/>
      <c r="G10" s="394"/>
      <c r="H10" s="375"/>
      <c r="I10" s="372"/>
      <c r="J10" s="373"/>
      <c r="K10" s="380"/>
      <c r="L10" s="387"/>
      <c r="M10" s="388"/>
      <c r="N10" s="389"/>
      <c r="O10" s="415"/>
      <c r="P10" s="416"/>
      <c r="Q10" s="418"/>
      <c r="R10" s="416"/>
      <c r="S10" s="418"/>
      <c r="T10" s="420"/>
    </row>
    <row r="11" spans="1:23" ht="21" customHeight="1">
      <c r="A11" s="382"/>
      <c r="B11" s="407"/>
      <c r="C11" s="408"/>
      <c r="D11" s="408"/>
      <c r="E11" s="408"/>
      <c r="F11" s="409"/>
      <c r="G11" s="394"/>
      <c r="H11" s="375"/>
      <c r="I11" s="390" t="s">
        <v>25</v>
      </c>
      <c r="J11" s="390" t="s">
        <v>26</v>
      </c>
      <c r="K11" s="390" t="s">
        <v>27</v>
      </c>
      <c r="L11" s="370" t="s">
        <v>25</v>
      </c>
      <c r="M11" s="370" t="s">
        <v>28</v>
      </c>
      <c r="N11" s="370" t="s">
        <v>27</v>
      </c>
      <c r="O11" s="391" t="s">
        <v>25</v>
      </c>
      <c r="P11" s="449" t="s">
        <v>27</v>
      </c>
      <c r="Q11" s="423" t="s">
        <v>25</v>
      </c>
      <c r="R11" s="449" t="s">
        <v>27</v>
      </c>
      <c r="S11" s="423" t="s">
        <v>25</v>
      </c>
      <c r="T11" s="421" t="s">
        <v>27</v>
      </c>
    </row>
    <row r="12" spans="1:23" ht="24" customHeight="1" thickBot="1">
      <c r="A12" s="383"/>
      <c r="B12" s="410"/>
      <c r="C12" s="411"/>
      <c r="D12" s="411"/>
      <c r="E12" s="411"/>
      <c r="F12" s="412"/>
      <c r="G12" s="395"/>
      <c r="H12" s="376"/>
      <c r="I12" s="376"/>
      <c r="J12" s="376"/>
      <c r="K12" s="376"/>
      <c r="L12" s="371"/>
      <c r="M12" s="371"/>
      <c r="N12" s="371"/>
      <c r="O12" s="392"/>
      <c r="P12" s="450"/>
      <c r="Q12" s="424"/>
      <c r="R12" s="450"/>
      <c r="S12" s="424"/>
      <c r="T12" s="422"/>
    </row>
    <row r="13" spans="1:23" ht="8.25" customHeight="1" thickTop="1" thickBot="1">
      <c r="A13" s="21"/>
      <c r="B13" s="372"/>
      <c r="C13" s="373"/>
      <c r="D13" s="373"/>
      <c r="E13" s="373"/>
      <c r="F13" s="287"/>
      <c r="G13" s="22"/>
      <c r="H13" s="23"/>
      <c r="I13" s="23"/>
      <c r="J13" s="23"/>
      <c r="K13" s="23"/>
      <c r="L13" s="24"/>
      <c r="M13" s="24"/>
      <c r="N13" s="24"/>
      <c r="O13" s="25"/>
      <c r="P13" s="25"/>
      <c r="Q13" s="26"/>
      <c r="R13" s="27"/>
      <c r="S13" s="27"/>
      <c r="T13" s="28"/>
    </row>
    <row r="14" spans="1:23" ht="15" customHeight="1">
      <c r="A14" s="29"/>
      <c r="B14" s="30"/>
      <c r="C14" s="31" t="s">
        <v>29</v>
      </c>
      <c r="D14" s="32"/>
      <c r="E14" s="31"/>
      <c r="F14" s="33"/>
      <c r="G14" s="34"/>
      <c r="H14" s="35"/>
      <c r="I14" s="35"/>
      <c r="J14" s="36"/>
      <c r="K14" s="35"/>
      <c r="L14" s="37"/>
      <c r="M14" s="38"/>
      <c r="N14" s="38"/>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154"/>
      <c r="M15" s="61"/>
      <c r="N15" s="61"/>
      <c r="O15" s="62">
        <f>'M.(1)'!S15</f>
        <v>0.30000882378893495</v>
      </c>
      <c r="P15" s="62">
        <f>O15/I15*K15</f>
        <v>0.14049420789115349</v>
      </c>
      <c r="Q15" s="61">
        <v>0.30000882378893495</v>
      </c>
      <c r="R15" s="64">
        <f>Q15/I15*K15</f>
        <v>0.14049420789115349</v>
      </c>
      <c r="S15" s="64">
        <f>O15+Q15</f>
        <v>0.60001764757786991</v>
      </c>
      <c r="T15" s="65">
        <f>S15/I15*K15</f>
        <v>0.28098841578230699</v>
      </c>
      <c r="U15" s="45">
        <f>'[90]Mobilisasi (2)'!$I$49/J15</f>
        <v>0.60001764757786991</v>
      </c>
      <c r="V15" s="45"/>
      <c r="W15" s="45"/>
    </row>
    <row r="16" spans="1:23" ht="15" customHeight="1" thickBot="1">
      <c r="A16" s="139" t="s">
        <v>62</v>
      </c>
      <c r="B16" s="140"/>
      <c r="C16" s="141" t="s">
        <v>61</v>
      </c>
      <c r="D16" s="142"/>
      <c r="E16" s="141"/>
      <c r="F16" s="143"/>
      <c r="G16" s="144" t="s">
        <v>32</v>
      </c>
      <c r="H16" s="145">
        <v>3600000</v>
      </c>
      <c r="I16" s="146">
        <v>1</v>
      </c>
      <c r="J16" s="147">
        <f>H16*I16</f>
        <v>3600000</v>
      </c>
      <c r="K16" s="146">
        <f>J16/J$52*100</f>
        <v>2.9751714612244271E-2</v>
      </c>
      <c r="L16" s="148"/>
      <c r="M16" s="149"/>
      <c r="N16" s="149"/>
      <c r="O16" s="62">
        <f>'M.(1)'!S16</f>
        <v>8.3333333333333329E-2</v>
      </c>
      <c r="P16" s="63">
        <f>O16/I16*K16</f>
        <v>2.4793095510203559E-3</v>
      </c>
      <c r="Q16" s="149">
        <v>8.3333333333333329E-2</v>
      </c>
      <c r="R16" s="150">
        <f>Q16/I16*K16</f>
        <v>2.4793095510203559E-3</v>
      </c>
      <c r="S16" s="150">
        <f>O16+Q16</f>
        <v>0.16666666666666666</v>
      </c>
      <c r="T16" s="151">
        <f>S16/I16*K16</f>
        <v>4.9586191020407119E-3</v>
      </c>
      <c r="U16" s="45"/>
      <c r="V16" s="45"/>
      <c r="W16" s="45"/>
    </row>
    <row r="17" spans="1:23" s="52" customFormat="1" ht="15" customHeight="1" thickBot="1">
      <c r="A17" s="398" t="s">
        <v>33</v>
      </c>
      <c r="B17" s="451"/>
      <c r="C17" s="451"/>
      <c r="D17" s="451"/>
      <c r="E17" s="451"/>
      <c r="F17" s="451"/>
      <c r="G17" s="451"/>
      <c r="H17" s="451"/>
      <c r="I17" s="452"/>
      <c r="J17" s="46">
        <f>SUM(J15:J16)</f>
        <v>60265000</v>
      </c>
      <c r="K17" s="47">
        <f>SUM(K15:K16)</f>
        <v>0.49805196697413917</v>
      </c>
      <c r="L17" s="48"/>
      <c r="M17" s="46"/>
      <c r="N17" s="47"/>
      <c r="O17" s="174"/>
      <c r="P17" s="174">
        <f>SUM(P15:P16)</f>
        <v>0.14297351744217385</v>
      </c>
      <c r="Q17" s="50"/>
      <c r="R17" s="47">
        <f>SUM(R15:R16)</f>
        <v>0.14297351744217385</v>
      </c>
      <c r="S17" s="51"/>
      <c r="T17" s="135">
        <f>SUM(T15:T16)</f>
        <v>0.2859470348843477</v>
      </c>
      <c r="U17" s="45"/>
      <c r="V17" s="45"/>
      <c r="W17" s="45"/>
    </row>
    <row r="18" spans="1:23" ht="15" customHeight="1">
      <c r="A18" s="105"/>
      <c r="B18" s="30"/>
      <c r="C18" s="31" t="s">
        <v>34</v>
      </c>
      <c r="D18" s="32"/>
      <c r="E18" s="31"/>
      <c r="F18" s="33"/>
      <c r="G18" s="34"/>
      <c r="H18" s="35"/>
      <c r="I18" s="35"/>
      <c r="J18" s="36"/>
      <c r="K18" s="35"/>
      <c r="L18" s="209"/>
      <c r="M18" s="35"/>
      <c r="N18" s="39"/>
      <c r="O18" s="39"/>
      <c r="P18" s="39"/>
      <c r="Q18" s="210"/>
      <c r="R18" s="35"/>
      <c r="S18" s="35"/>
      <c r="T18" s="211"/>
      <c r="U18" s="45">
        <f>250.8/8</f>
        <v>31.35</v>
      </c>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213"/>
      <c r="M19" s="62"/>
      <c r="N19" s="62"/>
      <c r="O19" s="62">
        <f>'M.(1)'!S19</f>
        <v>0</v>
      </c>
      <c r="P19" s="62">
        <f>O19/I19*K19</f>
        <v>0</v>
      </c>
      <c r="Q19" s="62">
        <v>0</v>
      </c>
      <c r="R19" s="60">
        <f>Q19/I19*K19</f>
        <v>0</v>
      </c>
      <c r="S19" s="60">
        <f>O19+Q19</f>
        <v>0</v>
      </c>
      <c r="T19" s="214">
        <f>S19/I19*K19</f>
        <v>0</v>
      </c>
      <c r="U19" s="45"/>
      <c r="V19" s="45"/>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213"/>
      <c r="M20" s="62"/>
      <c r="N20" s="62"/>
      <c r="O20" s="62">
        <f>'M.(1)'!S20</f>
        <v>0</v>
      </c>
      <c r="P20" s="62">
        <f>O20/I20*K20</f>
        <v>0</v>
      </c>
      <c r="Q20" s="62">
        <v>0</v>
      </c>
      <c r="R20" s="60">
        <f>Q20/I20*K20</f>
        <v>0</v>
      </c>
      <c r="S20" s="60">
        <f>O20+Q20</f>
        <v>0</v>
      </c>
      <c r="T20" s="214">
        <f>S20/I20*K20</f>
        <v>0</v>
      </c>
      <c r="U20" s="45"/>
      <c r="V20" s="45"/>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22"/>
      <c r="M21" s="77"/>
      <c r="N21" s="77"/>
      <c r="O21" s="77">
        <f>'M.(1)'!S21</f>
        <v>0</v>
      </c>
      <c r="P21" s="77">
        <f>O21/I21*K21</f>
        <v>0</v>
      </c>
      <c r="Q21" s="77">
        <v>0</v>
      </c>
      <c r="R21" s="221">
        <f>Q21/I21*K21</f>
        <v>0</v>
      </c>
      <c r="S21" s="221">
        <f>O21+Q21</f>
        <v>0</v>
      </c>
      <c r="T21" s="223">
        <f>S21/I21*K21</f>
        <v>0</v>
      </c>
      <c r="U21" s="45"/>
      <c r="V21" s="45"/>
      <c r="W21" s="45"/>
    </row>
    <row r="22" spans="1:23" s="52" customFormat="1" ht="15" customHeight="1" thickBot="1">
      <c r="A22" s="396" t="s">
        <v>35</v>
      </c>
      <c r="B22" s="397"/>
      <c r="C22" s="397"/>
      <c r="D22" s="397"/>
      <c r="E22" s="397"/>
      <c r="F22" s="397"/>
      <c r="G22" s="397"/>
      <c r="H22" s="397"/>
      <c r="I22" s="397"/>
      <c r="J22" s="160">
        <f>SUM(J19:J21)</f>
        <v>373713468.45999998</v>
      </c>
      <c r="K22" s="74">
        <f>SUM(K19:K21)</f>
        <v>3.0885045723260758</v>
      </c>
      <c r="L22" s="161"/>
      <c r="M22" s="74"/>
      <c r="N22" s="74"/>
      <c r="O22" s="162"/>
      <c r="P22" s="74">
        <f>SUM(P19:P21)</f>
        <v>0</v>
      </c>
      <c r="Q22" s="163"/>
      <c r="R22" s="74">
        <f>SUM(R19:R21)</f>
        <v>0</v>
      </c>
      <c r="S22" s="164"/>
      <c r="T22" s="165">
        <f>SUM(T19:T21)</f>
        <v>0</v>
      </c>
      <c r="U22" s="45"/>
      <c r="V22" s="45"/>
      <c r="W22" s="45"/>
    </row>
    <row r="23" spans="1:23" ht="15" customHeight="1">
      <c r="A23" s="105"/>
      <c r="B23" s="30"/>
      <c r="C23" s="31" t="s">
        <v>36</v>
      </c>
      <c r="D23" s="32"/>
      <c r="E23" s="31"/>
      <c r="F23" s="33"/>
      <c r="G23" s="34"/>
      <c r="H23" s="35"/>
      <c r="I23" s="35"/>
      <c r="J23" s="36"/>
      <c r="K23" s="35"/>
      <c r="L23" s="53"/>
      <c r="M23" s="37"/>
      <c r="N23" s="66"/>
      <c r="O23" s="39"/>
      <c r="P23" s="77"/>
      <c r="Q23" s="40"/>
      <c r="R23" s="37"/>
      <c r="S23" s="37"/>
      <c r="T23" s="41"/>
      <c r="U23" s="45"/>
      <c r="V23" s="45"/>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213"/>
      <c r="M24" s="62"/>
      <c r="N24" s="62"/>
      <c r="O24" s="62">
        <f>'M.(1)'!S24</f>
        <v>0</v>
      </c>
      <c r="P24" s="62">
        <f>O24/I24*K24</f>
        <v>0</v>
      </c>
      <c r="Q24" s="62">
        <v>0</v>
      </c>
      <c r="R24" s="60">
        <f>Q24/I24*K24</f>
        <v>0</v>
      </c>
      <c r="S24" s="60">
        <f>O24+Q24</f>
        <v>0</v>
      </c>
      <c r="T24" s="214">
        <f>S24/I24*K24</f>
        <v>0</v>
      </c>
      <c r="U24" s="45"/>
      <c r="V24" s="45"/>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213"/>
      <c r="M25" s="62"/>
      <c r="N25" s="62"/>
      <c r="O25" s="62">
        <f>'M.(1)'!S25</f>
        <v>0</v>
      </c>
      <c r="P25" s="62">
        <f>O25/I25*K25</f>
        <v>0</v>
      </c>
      <c r="Q25" s="62">
        <v>0</v>
      </c>
      <c r="R25" s="60">
        <f>Q25/I25*K25</f>
        <v>0</v>
      </c>
      <c r="S25" s="60">
        <f>O25+Q25</f>
        <v>0</v>
      </c>
      <c r="T25" s="214">
        <f>S25/I25*K25</f>
        <v>0</v>
      </c>
      <c r="U25" s="45"/>
      <c r="V25" s="45"/>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213"/>
      <c r="M26" s="62"/>
      <c r="N26" s="62"/>
      <c r="O26" s="62">
        <f>'M.(1)'!S26</f>
        <v>0</v>
      </c>
      <c r="P26" s="62">
        <f>O26/I26*K26</f>
        <v>0</v>
      </c>
      <c r="Q26" s="62">
        <v>0</v>
      </c>
      <c r="R26" s="60">
        <f>Q26/I26*K26</f>
        <v>0</v>
      </c>
      <c r="S26" s="60">
        <f>O26+Q26</f>
        <v>0</v>
      </c>
      <c r="T26" s="214">
        <f>S26/I26*K26</f>
        <v>0</v>
      </c>
      <c r="U26" s="45"/>
      <c r="V26" s="45"/>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213"/>
      <c r="M27" s="62"/>
      <c r="N27" s="62"/>
      <c r="O27" s="62">
        <f>'M.(1)'!S27</f>
        <v>0</v>
      </c>
      <c r="P27" s="62">
        <f>O27/I27*K27</f>
        <v>0</v>
      </c>
      <c r="Q27" s="62">
        <v>0</v>
      </c>
      <c r="R27" s="60">
        <f>Q27/I27*K27</f>
        <v>0</v>
      </c>
      <c r="S27" s="60">
        <f>O27+Q27</f>
        <v>0</v>
      </c>
      <c r="T27" s="214">
        <f>S27/I27*K27</f>
        <v>0</v>
      </c>
      <c r="U27" s="45"/>
      <c r="V27" s="45"/>
      <c r="W27" s="45"/>
    </row>
    <row r="28" spans="1:23" ht="15" customHeight="1" thickBot="1">
      <c r="A28" s="224" t="s">
        <v>101</v>
      </c>
      <c r="B28" s="67"/>
      <c r="C28" s="68" t="s">
        <v>98</v>
      </c>
      <c r="D28" s="68"/>
      <c r="E28" s="68"/>
      <c r="F28" s="69"/>
      <c r="G28" s="70" t="s">
        <v>158</v>
      </c>
      <c r="H28" s="71">
        <v>1458.8</v>
      </c>
      <c r="I28" s="71">
        <v>18000</v>
      </c>
      <c r="J28" s="43">
        <f>H28*I28</f>
        <v>26258400</v>
      </c>
      <c r="K28" s="42">
        <f>J28/J$52*100</f>
        <v>0.21700900638170975</v>
      </c>
      <c r="L28" s="225"/>
      <c r="M28" s="44"/>
      <c r="N28" s="44"/>
      <c r="O28" s="44">
        <f>'M.(1)'!S28</f>
        <v>0</v>
      </c>
      <c r="P28" s="72">
        <f>O28/I28*K28</f>
        <v>0</v>
      </c>
      <c r="Q28" s="44">
        <v>0</v>
      </c>
      <c r="R28" s="42">
        <f>Q28/I28*K28</f>
        <v>0</v>
      </c>
      <c r="S28" s="42">
        <f>O28+Q28</f>
        <v>0</v>
      </c>
      <c r="T28" s="226">
        <f>S28/I28*K28</f>
        <v>0</v>
      </c>
      <c r="U28" s="45"/>
      <c r="V28" s="45"/>
      <c r="W28" s="45"/>
    </row>
    <row r="29" spans="1:23" s="52" customFormat="1" ht="15" customHeight="1" thickBot="1">
      <c r="A29" s="396" t="s">
        <v>38</v>
      </c>
      <c r="B29" s="397"/>
      <c r="C29" s="397"/>
      <c r="D29" s="397"/>
      <c r="E29" s="397"/>
      <c r="F29" s="397"/>
      <c r="G29" s="397"/>
      <c r="H29" s="397"/>
      <c r="I29" s="397"/>
      <c r="J29" s="46">
        <f>SUM(J24:J28)</f>
        <v>2378943829.711</v>
      </c>
      <c r="K29" s="49">
        <f>SUM(K24:K28)</f>
        <v>19.66046052781142</v>
      </c>
      <c r="L29" s="73"/>
      <c r="M29" s="74"/>
      <c r="N29" s="49"/>
      <c r="O29" s="46"/>
      <c r="P29" s="49">
        <f>SUM(P24:P28)</f>
        <v>0</v>
      </c>
      <c r="Q29" s="76"/>
      <c r="R29" s="49">
        <f>SUM(R24:R28)</f>
        <v>0</v>
      </c>
      <c r="S29" s="51"/>
      <c r="T29" s="136">
        <f>SUM(T24:T28)</f>
        <v>0</v>
      </c>
      <c r="U29" s="45"/>
      <c r="V29" s="45"/>
      <c r="W29" s="45"/>
    </row>
    <row r="30" spans="1:23" s="81" customFormat="1" ht="15" customHeight="1">
      <c r="A30" s="82"/>
      <c r="B30" s="83"/>
      <c r="C30" s="84" t="s">
        <v>89</v>
      </c>
      <c r="D30" s="85"/>
      <c r="E30" s="86"/>
      <c r="F30" s="84"/>
      <c r="G30" s="87"/>
      <c r="H30" s="88"/>
      <c r="I30" s="89"/>
      <c r="J30" s="90"/>
      <c r="K30" s="88"/>
      <c r="L30" s="91"/>
      <c r="M30" s="89"/>
      <c r="N30" s="89"/>
      <c r="O30" s="89"/>
      <c r="P30" s="89"/>
      <c r="Q30" s="92"/>
      <c r="R30" s="88"/>
      <c r="S30" s="88"/>
      <c r="T30" s="93"/>
      <c r="U30" s="80"/>
      <c r="V30" s="80"/>
      <c r="W30" s="80"/>
    </row>
    <row r="31" spans="1:23" s="81" customFormat="1" ht="15" customHeight="1" thickBot="1">
      <c r="A31" s="94" t="s">
        <v>102</v>
      </c>
      <c r="B31" s="95"/>
      <c r="C31" s="241" t="s">
        <v>41</v>
      </c>
      <c r="D31" s="96"/>
      <c r="E31" s="97"/>
      <c r="F31" s="98"/>
      <c r="G31" s="57" t="s">
        <v>156</v>
      </c>
      <c r="H31" s="99">
        <v>459583.86</v>
      </c>
      <c r="I31" s="100">
        <v>405</v>
      </c>
      <c r="J31" s="101">
        <f>H31*I31</f>
        <v>186131463.29999998</v>
      </c>
      <c r="K31" s="99">
        <f>J31/J$52*100</f>
        <v>1.5382583823502829</v>
      </c>
      <c r="L31" s="102"/>
      <c r="M31" s="100"/>
      <c r="N31" s="100"/>
      <c r="O31" s="100">
        <f>'M.(1)'!S31</f>
        <v>0</v>
      </c>
      <c r="P31" s="100">
        <f>O31/I31*K31</f>
        <v>0</v>
      </c>
      <c r="Q31" s="103">
        <v>0</v>
      </c>
      <c r="R31" s="99">
        <f>Q31/I31*K31</f>
        <v>0</v>
      </c>
      <c r="S31" s="99">
        <f>O31+Q31</f>
        <v>0</v>
      </c>
      <c r="T31" s="104">
        <f>S31/I31*K31</f>
        <v>0</v>
      </c>
      <c r="U31" s="80"/>
      <c r="V31" s="80"/>
      <c r="W31" s="80"/>
    </row>
    <row r="32" spans="1:23" s="52" customFormat="1" ht="15" customHeight="1" thickBot="1">
      <c r="A32" s="396" t="s">
        <v>90</v>
      </c>
      <c r="B32" s="397"/>
      <c r="C32" s="397"/>
      <c r="D32" s="397"/>
      <c r="E32" s="397"/>
      <c r="F32" s="397"/>
      <c r="G32" s="397"/>
      <c r="H32" s="397"/>
      <c r="I32" s="397"/>
      <c r="J32" s="160">
        <f>SUM(J31:J31)</f>
        <v>186131463.29999998</v>
      </c>
      <c r="K32" s="160">
        <f>SUM(K31:K31)</f>
        <v>1.5382583823502829</v>
      </c>
      <c r="L32" s="161"/>
      <c r="M32" s="74"/>
      <c r="N32" s="160"/>
      <c r="O32" s="162"/>
      <c r="P32" s="160">
        <f>SUM(P31:P31)</f>
        <v>0</v>
      </c>
      <c r="Q32" s="163"/>
      <c r="R32" s="160">
        <f>SUM(R31:R31)</f>
        <v>0</v>
      </c>
      <c r="S32" s="164"/>
      <c r="T32" s="239">
        <f>SUM(T31:T31)</f>
        <v>0</v>
      </c>
      <c r="U32" s="45"/>
      <c r="V32" s="45"/>
      <c r="W32" s="45"/>
    </row>
    <row r="33" spans="1:23" s="81" customFormat="1" ht="15" customHeight="1">
      <c r="A33" s="82"/>
      <c r="B33" s="83"/>
      <c r="C33" s="84" t="s">
        <v>39</v>
      </c>
      <c r="D33" s="85"/>
      <c r="E33" s="86"/>
      <c r="F33" s="84"/>
      <c r="G33" s="87"/>
      <c r="H33" s="88"/>
      <c r="I33" s="89"/>
      <c r="J33" s="90"/>
      <c r="K33" s="88"/>
      <c r="L33" s="91"/>
      <c r="M33" s="89"/>
      <c r="N33" s="89"/>
      <c r="O33" s="89"/>
      <c r="P33" s="89"/>
      <c r="Q33" s="92"/>
      <c r="R33" s="88"/>
      <c r="S33" s="88"/>
      <c r="T33" s="93"/>
      <c r="U33" s="80"/>
      <c r="V33" s="80"/>
      <c r="W33" s="80"/>
    </row>
    <row r="34" spans="1:23" s="81" customFormat="1" ht="15" customHeight="1" thickBot="1">
      <c r="A34" s="94" t="s">
        <v>84</v>
      </c>
      <c r="B34" s="95"/>
      <c r="C34" s="241" t="s">
        <v>40</v>
      </c>
      <c r="D34" s="96"/>
      <c r="E34" s="97"/>
      <c r="F34" s="98"/>
      <c r="G34" s="57" t="s">
        <v>156</v>
      </c>
      <c r="H34" s="99">
        <v>567411.31000000006</v>
      </c>
      <c r="I34" s="100">
        <v>3680</v>
      </c>
      <c r="J34" s="101">
        <f>H34*I34</f>
        <v>2088073620.8000002</v>
      </c>
      <c r="K34" s="99">
        <f>J34/J$52*100</f>
        <v>17.256602904276992</v>
      </c>
      <c r="L34" s="102"/>
      <c r="M34" s="100"/>
      <c r="N34" s="100"/>
      <c r="O34" s="100">
        <f>'M.(1)'!S34</f>
        <v>0</v>
      </c>
      <c r="P34" s="100">
        <f>O34/I34*K34</f>
        <v>0</v>
      </c>
      <c r="Q34" s="103">
        <v>0</v>
      </c>
      <c r="R34" s="99">
        <f>Q34/I34*K34</f>
        <v>0</v>
      </c>
      <c r="S34" s="99">
        <f>O34+Q34</f>
        <v>0</v>
      </c>
      <c r="T34" s="104">
        <f>S34/I34*K34</f>
        <v>0</v>
      </c>
      <c r="U34" s="80"/>
      <c r="V34" s="80"/>
      <c r="W34" s="80"/>
    </row>
    <row r="35" spans="1:23" s="52" customFormat="1" ht="15" customHeight="1" thickBot="1">
      <c r="A35" s="396" t="s">
        <v>42</v>
      </c>
      <c r="B35" s="397"/>
      <c r="C35" s="397"/>
      <c r="D35" s="397"/>
      <c r="E35" s="397"/>
      <c r="F35" s="397"/>
      <c r="G35" s="397"/>
      <c r="H35" s="397"/>
      <c r="I35" s="397"/>
      <c r="J35" s="160">
        <f>SUM(J34:J34)</f>
        <v>2088073620.8000002</v>
      </c>
      <c r="K35" s="160">
        <f>SUM(K34:K34)</f>
        <v>17.256602904276992</v>
      </c>
      <c r="L35" s="161"/>
      <c r="M35" s="74"/>
      <c r="N35" s="160"/>
      <c r="O35" s="162"/>
      <c r="P35" s="160">
        <f>SUM(P34:P34)</f>
        <v>0</v>
      </c>
      <c r="Q35" s="163"/>
      <c r="R35" s="160">
        <f>SUM(R34:R34)</f>
        <v>0</v>
      </c>
      <c r="S35" s="164"/>
      <c r="T35" s="239">
        <f>SUM(T34:T34)</f>
        <v>0</v>
      </c>
      <c r="U35" s="45"/>
      <c r="V35" s="45"/>
      <c r="W35" s="45"/>
    </row>
    <row r="36" spans="1:23" ht="15" customHeight="1">
      <c r="A36" s="105"/>
      <c r="B36" s="30"/>
      <c r="C36" s="33" t="s">
        <v>43</v>
      </c>
      <c r="D36" s="32"/>
      <c r="E36" s="31"/>
      <c r="F36" s="33"/>
      <c r="G36" s="34"/>
      <c r="H36" s="35"/>
      <c r="I36" s="39"/>
      <c r="J36" s="106"/>
      <c r="K36" s="35"/>
      <c r="L36" s="91"/>
      <c r="M36" s="38"/>
      <c r="N36" s="38"/>
      <c r="O36" s="39"/>
      <c r="P36" s="39"/>
      <c r="Q36" s="40"/>
      <c r="R36" s="37"/>
      <c r="S36" s="37"/>
      <c r="T36" s="41"/>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10"/>
      <c r="M37" s="61"/>
      <c r="N37" s="61"/>
      <c r="O37" s="62">
        <f>'M.(1)'!S37</f>
        <v>0</v>
      </c>
      <c r="P37" s="63">
        <f>O37/I37*K37</f>
        <v>0</v>
      </c>
      <c r="Q37" s="61">
        <v>0</v>
      </c>
      <c r="R37" s="64">
        <f>Q37/I37*K37</f>
        <v>0</v>
      </c>
      <c r="S37" s="64">
        <f>O37+Q37</f>
        <v>0</v>
      </c>
      <c r="T37" s="65">
        <f>S37/I37*K37</f>
        <v>0</v>
      </c>
      <c r="U37" s="45"/>
      <c r="V37" s="45"/>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10"/>
      <c r="M38" s="61"/>
      <c r="N38" s="61"/>
      <c r="O38" s="62">
        <f>'M.(1)'!S38</f>
        <v>0</v>
      </c>
      <c r="P38" s="62">
        <f>O38/I38*K38</f>
        <v>0</v>
      </c>
      <c r="Q38" s="61">
        <v>0</v>
      </c>
      <c r="R38" s="64">
        <f>Q38/I38*K38</f>
        <v>0</v>
      </c>
      <c r="S38" s="64">
        <f>O38+Q38</f>
        <v>0</v>
      </c>
      <c r="T38" s="65">
        <f>S38/I38*K38</f>
        <v>0</v>
      </c>
      <c r="U38" s="45"/>
      <c r="V38" s="45"/>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10"/>
      <c r="M39" s="61"/>
      <c r="N39" s="61"/>
      <c r="O39" s="62">
        <f>'M.(1)'!S39</f>
        <v>0</v>
      </c>
      <c r="P39" s="62">
        <f>O39/I39*K39</f>
        <v>0</v>
      </c>
      <c r="Q39" s="61">
        <v>0</v>
      </c>
      <c r="R39" s="64">
        <f>Q39/I39*K39</f>
        <v>0</v>
      </c>
      <c r="S39" s="64">
        <f>O39+Q39</f>
        <v>0</v>
      </c>
      <c r="T39" s="65">
        <f>S39/I39*K39</f>
        <v>0</v>
      </c>
      <c r="U39" s="45"/>
      <c r="V39" s="45"/>
      <c r="W39" s="45"/>
    </row>
    <row r="40" spans="1:23" s="52" customFormat="1" ht="15" customHeight="1" thickBot="1">
      <c r="A40" s="396" t="s">
        <v>46</v>
      </c>
      <c r="B40" s="397"/>
      <c r="C40" s="397"/>
      <c r="D40" s="397"/>
      <c r="E40" s="397"/>
      <c r="F40" s="397"/>
      <c r="G40" s="397"/>
      <c r="H40" s="397"/>
      <c r="I40" s="397"/>
      <c r="J40" s="160">
        <f>SUM(J37:J39)</f>
        <v>3312336229.2000003</v>
      </c>
      <c r="K40" s="173">
        <f>SUM(K37:K39)</f>
        <v>27.374356164154371</v>
      </c>
      <c r="L40" s="161"/>
      <c r="M40" s="74"/>
      <c r="N40" s="173"/>
      <c r="O40" s="174"/>
      <c r="P40" s="173">
        <f>SUM(P37:P39)</f>
        <v>0</v>
      </c>
      <c r="Q40" s="175"/>
      <c r="R40" s="173">
        <f>SUM(R37:R39)</f>
        <v>0</v>
      </c>
      <c r="S40" s="164"/>
      <c r="T40" s="239">
        <f>SUM(T37:T39)</f>
        <v>0</v>
      </c>
      <c r="U40" s="45"/>
      <c r="V40" s="45"/>
      <c r="W40" s="45"/>
    </row>
    <row r="41" spans="1:23" ht="15" customHeight="1">
      <c r="A41" s="105"/>
      <c r="B41" s="30"/>
      <c r="C41" s="33" t="s">
        <v>47</v>
      </c>
      <c r="D41" s="32"/>
      <c r="E41" s="31"/>
      <c r="F41" s="33"/>
      <c r="G41" s="34"/>
      <c r="H41" s="35"/>
      <c r="I41" s="39"/>
      <c r="J41" s="106"/>
      <c r="K41" s="35"/>
      <c r="L41" s="91"/>
      <c r="M41" s="38"/>
      <c r="N41" s="38"/>
      <c r="O41" s="39"/>
      <c r="P41" s="39"/>
      <c r="Q41" s="40"/>
      <c r="R41" s="37"/>
      <c r="S41" s="37"/>
      <c r="T41" s="41"/>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10"/>
      <c r="M42" s="61"/>
      <c r="N42" s="61"/>
      <c r="O42" s="62">
        <f>'M.(1)'!S42</f>
        <v>0</v>
      </c>
      <c r="P42" s="62">
        <f>O42/I42*K42</f>
        <v>0</v>
      </c>
      <c r="Q42" s="61">
        <v>0</v>
      </c>
      <c r="R42" s="64">
        <f>Q42/I42*K42</f>
        <v>0</v>
      </c>
      <c r="S42" s="64">
        <f>O42+Q42</f>
        <v>0</v>
      </c>
      <c r="T42" s="65">
        <f>S42/I42*K42</f>
        <v>0</v>
      </c>
      <c r="U42" s="45"/>
      <c r="V42" s="45"/>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10"/>
      <c r="M43" s="61"/>
      <c r="N43" s="61"/>
      <c r="O43" s="62">
        <f>'M.(1)'!S43</f>
        <v>0</v>
      </c>
      <c r="P43" s="62">
        <f>O43/I43*K43</f>
        <v>0</v>
      </c>
      <c r="Q43" s="61">
        <v>0</v>
      </c>
      <c r="R43" s="64">
        <f>Q43/I43*K43</f>
        <v>0</v>
      </c>
      <c r="S43" s="64">
        <f>O43+Q43</f>
        <v>0</v>
      </c>
      <c r="T43" s="65">
        <f>S43/I43*K43</f>
        <v>0</v>
      </c>
      <c r="U43" s="45"/>
      <c r="V43" s="45"/>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10"/>
      <c r="M44" s="61"/>
      <c r="N44" s="61"/>
      <c r="O44" s="62">
        <f>'M.(1)'!S44</f>
        <v>0</v>
      </c>
      <c r="P44" s="62">
        <f>O44/I44*K44</f>
        <v>0</v>
      </c>
      <c r="Q44" s="61">
        <v>0</v>
      </c>
      <c r="R44" s="64">
        <f>Q44/I44*K44</f>
        <v>0</v>
      </c>
      <c r="S44" s="64">
        <f>O44+Q44</f>
        <v>0</v>
      </c>
      <c r="T44" s="65">
        <f>S44/I44*K44</f>
        <v>0</v>
      </c>
      <c r="U44" s="45"/>
      <c r="V44" s="45"/>
      <c r="W44" s="45"/>
    </row>
    <row r="45" spans="1:23" ht="15" customHeight="1" thickBot="1">
      <c r="A45" s="107" t="s">
        <v>67</v>
      </c>
      <c r="B45" s="54"/>
      <c r="C45" s="56" t="s">
        <v>64</v>
      </c>
      <c r="D45" s="55"/>
      <c r="E45" s="55"/>
      <c r="F45" s="56"/>
      <c r="G45" s="57" t="s">
        <v>156</v>
      </c>
      <c r="H45" s="109">
        <v>644050</v>
      </c>
      <c r="I45" s="109">
        <v>250</v>
      </c>
      <c r="J45" s="155">
        <f>H45*I45</f>
        <v>161012500</v>
      </c>
      <c r="K45" s="156">
        <f>J45/J$52*100</f>
        <v>1.3306660969455504</v>
      </c>
      <c r="L45" s="166"/>
      <c r="M45" s="157"/>
      <c r="N45" s="157"/>
      <c r="O45" s="63">
        <f>'M.(1)'!S45</f>
        <v>0</v>
      </c>
      <c r="P45" s="63">
        <f>O45/I45*K45</f>
        <v>0</v>
      </c>
      <c r="Q45" s="157">
        <v>0</v>
      </c>
      <c r="R45" s="158">
        <f>Q45/I45*K45</f>
        <v>0</v>
      </c>
      <c r="S45" s="158">
        <f>O45+Q45</f>
        <v>0</v>
      </c>
      <c r="T45" s="159">
        <f>S45/I45*K45</f>
        <v>0</v>
      </c>
      <c r="U45" s="45"/>
      <c r="V45" s="45"/>
      <c r="W45" s="45"/>
    </row>
    <row r="46" spans="1:23" s="52" customFormat="1" ht="15" customHeight="1" thickBot="1">
      <c r="A46" s="396" t="s">
        <v>49</v>
      </c>
      <c r="B46" s="397"/>
      <c r="C46" s="397"/>
      <c r="D46" s="397"/>
      <c r="E46" s="397"/>
      <c r="F46" s="397"/>
      <c r="G46" s="397"/>
      <c r="H46" s="397"/>
      <c r="I46" s="397"/>
      <c r="J46" s="160">
        <f>SUM(J42:J45)</f>
        <v>3697889194.7216001</v>
      </c>
      <c r="K46" s="160">
        <f>SUM(K42:K45)</f>
        <v>30.560706663627453</v>
      </c>
      <c r="L46" s="161"/>
      <c r="M46" s="74"/>
      <c r="N46" s="160"/>
      <c r="O46" s="162"/>
      <c r="P46" s="162">
        <f>SUM(P42:P45)</f>
        <v>0</v>
      </c>
      <c r="Q46" s="163"/>
      <c r="R46" s="162">
        <f>SUM(R42:R45)</f>
        <v>0</v>
      </c>
      <c r="S46" s="164"/>
      <c r="T46" s="238">
        <f>SUM(T42:T45)</f>
        <v>0</v>
      </c>
      <c r="U46" s="45"/>
      <c r="V46" s="45"/>
      <c r="W46" s="45"/>
    </row>
    <row r="47" spans="1:23" ht="15" customHeight="1">
      <c r="A47" s="105"/>
      <c r="B47" s="30"/>
      <c r="C47" s="33" t="s">
        <v>50</v>
      </c>
      <c r="D47" s="32"/>
      <c r="E47" s="31"/>
      <c r="F47" s="33"/>
      <c r="G47" s="34"/>
      <c r="H47" s="35"/>
      <c r="I47" s="39"/>
      <c r="J47" s="106"/>
      <c r="K47" s="35"/>
      <c r="L47" s="91"/>
      <c r="M47" s="38"/>
      <c r="N47" s="38"/>
      <c r="O47" s="39"/>
      <c r="P47" s="39"/>
      <c r="Q47" s="40"/>
      <c r="R47" s="37"/>
      <c r="S47" s="37"/>
      <c r="T47" s="41"/>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10"/>
      <c r="M48" s="61"/>
      <c r="N48" s="61"/>
      <c r="O48" s="62">
        <f>'M.(1)'!S48</f>
        <v>0</v>
      </c>
      <c r="P48" s="63">
        <f>O48/I48*K48</f>
        <v>0</v>
      </c>
      <c r="Q48" s="61">
        <v>0</v>
      </c>
      <c r="R48" s="64">
        <f>Q48/I48*K48</f>
        <v>0</v>
      </c>
      <c r="S48" s="64">
        <f>O48+Q48</f>
        <v>0</v>
      </c>
      <c r="T48" s="65">
        <f>S48/I48*K48</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10"/>
      <c r="M49" s="61"/>
      <c r="N49" s="61"/>
      <c r="O49" s="62">
        <f>'M.(1)'!S49</f>
        <v>0</v>
      </c>
      <c r="P49" s="62">
        <f>O49/I49*K49</f>
        <v>0</v>
      </c>
      <c r="Q49" s="61">
        <v>0</v>
      </c>
      <c r="R49" s="64">
        <f>Q49/I49*K49</f>
        <v>0</v>
      </c>
      <c r="S49" s="64">
        <f>O49+Q49</f>
        <v>0</v>
      </c>
      <c r="T49" s="65">
        <f>S49/I49*K49</f>
        <v>0</v>
      </c>
      <c r="U49" s="45"/>
      <c r="V49" s="45"/>
      <c r="W49" s="45"/>
    </row>
    <row r="50" spans="1:23" ht="15" customHeight="1" thickBot="1">
      <c r="A50" s="111" t="s">
        <v>106</v>
      </c>
      <c r="B50" s="54"/>
      <c r="C50" s="112" t="s">
        <v>107</v>
      </c>
      <c r="D50" s="55"/>
      <c r="E50" s="112"/>
      <c r="F50" s="112"/>
      <c r="G50" s="108" t="s">
        <v>162</v>
      </c>
      <c r="H50" s="109">
        <v>16500</v>
      </c>
      <c r="I50" s="109">
        <v>66</v>
      </c>
      <c r="J50" s="59">
        <f>H50*I50</f>
        <v>1089000</v>
      </c>
      <c r="K50" s="60">
        <f>J50/J$52*100</f>
        <v>8.9998936702038925E-3</v>
      </c>
      <c r="L50" s="110"/>
      <c r="M50" s="61"/>
      <c r="N50" s="61"/>
      <c r="O50" s="62">
        <f>'M.(1)'!S50</f>
        <v>0</v>
      </c>
      <c r="P50" s="62">
        <f>O50/I50*K50</f>
        <v>0</v>
      </c>
      <c r="Q50" s="61">
        <v>0</v>
      </c>
      <c r="R50" s="64">
        <f>Q50/I50*K50</f>
        <v>0</v>
      </c>
      <c r="S50" s="64">
        <f>O50+Q50</f>
        <v>0</v>
      </c>
      <c r="T50" s="65">
        <f>S50/I50*K50</f>
        <v>0</v>
      </c>
      <c r="U50" s="45"/>
      <c r="V50" s="45"/>
      <c r="W50" s="45"/>
    </row>
    <row r="51" spans="1:23" s="52" customFormat="1" ht="15" customHeight="1" thickBot="1">
      <c r="A51" s="396" t="s">
        <v>49</v>
      </c>
      <c r="B51" s="397"/>
      <c r="C51" s="397"/>
      <c r="D51" s="397"/>
      <c r="E51" s="397"/>
      <c r="F51" s="397"/>
      <c r="G51" s="397"/>
      <c r="H51" s="397"/>
      <c r="I51" s="397"/>
      <c r="J51" s="160">
        <f>SUM(J48:J50)</f>
        <v>2790150</v>
      </c>
      <c r="K51" s="173">
        <f>SUM(K48:K50)</f>
        <v>2.3058818479264824E-2</v>
      </c>
      <c r="L51" s="161"/>
      <c r="M51" s="74"/>
      <c r="N51" s="173"/>
      <c r="O51" s="174"/>
      <c r="P51" s="173">
        <f>SUM(P48:P50)</f>
        <v>0</v>
      </c>
      <c r="Q51" s="175"/>
      <c r="R51" s="173">
        <f>SUM(R48:R50)</f>
        <v>0</v>
      </c>
      <c r="S51" s="164"/>
      <c r="T51" s="239">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121"/>
      <c r="M52" s="122"/>
      <c r="N52" s="120"/>
      <c r="O52" s="120"/>
      <c r="P52" s="120">
        <f>SUM(P14:P51)/2</f>
        <v>0.14297351744217385</v>
      </c>
      <c r="Q52" s="78"/>
      <c r="R52" s="120">
        <f>SUM(R14:R51)/2</f>
        <v>0.14297351744217385</v>
      </c>
      <c r="S52" s="120"/>
      <c r="T52" s="335">
        <f>SUM(T14:T51)/2</f>
        <v>0.2859470348843477</v>
      </c>
      <c r="U52" s="45"/>
      <c r="V52" s="45"/>
      <c r="W52" s="45"/>
    </row>
    <row r="53" spans="1:23" ht="12.75" customHeight="1">
      <c r="A53" s="123"/>
      <c r="B53" s="124"/>
      <c r="C53" s="124"/>
      <c r="D53" s="124"/>
      <c r="E53" s="124"/>
      <c r="F53" s="124"/>
      <c r="G53" s="124"/>
      <c r="H53" s="124"/>
      <c r="I53" s="124"/>
      <c r="J53" s="125"/>
      <c r="K53" s="124"/>
      <c r="L53" s="124"/>
      <c r="M53" s="124"/>
      <c r="N53" s="124"/>
      <c r="O53" s="126"/>
      <c r="P53" s="126"/>
      <c r="Q53" s="127"/>
      <c r="R53" s="453" t="s">
        <v>54</v>
      </c>
      <c r="S53" s="454"/>
      <c r="T53" s="455"/>
    </row>
    <row r="54" spans="1:23" ht="15" customHeight="1">
      <c r="A54" s="176"/>
      <c r="B54" s="177"/>
      <c r="C54" s="177"/>
      <c r="D54" s="177"/>
      <c r="E54" s="177"/>
      <c r="F54" s="178"/>
      <c r="G54" s="124"/>
      <c r="H54" s="124"/>
      <c r="I54" s="124"/>
      <c r="J54" s="286"/>
      <c r="K54" s="179"/>
      <c r="L54" s="179"/>
      <c r="M54" s="179"/>
      <c r="N54" s="179"/>
      <c r="O54" s="180" t="s">
        <v>165</v>
      </c>
      <c r="P54" s="179"/>
      <c r="Q54" s="181"/>
      <c r="R54" s="456"/>
      <c r="S54" s="457"/>
      <c r="T54" s="458"/>
    </row>
    <row r="55" spans="1:23" ht="15" customHeight="1">
      <c r="A55" s="182"/>
      <c r="B55" s="183" t="s">
        <v>69</v>
      </c>
      <c r="C55" s="184"/>
      <c r="D55" s="184"/>
      <c r="E55" s="184"/>
      <c r="F55" s="124"/>
      <c r="G55" s="167" t="s">
        <v>108</v>
      </c>
      <c r="H55" s="167"/>
      <c r="I55" s="167"/>
      <c r="J55" s="167"/>
      <c r="K55" s="124"/>
      <c r="L55" s="7"/>
      <c r="M55" s="7"/>
      <c r="N55" s="7"/>
      <c r="O55" s="185" t="s">
        <v>73</v>
      </c>
      <c r="P55" s="7"/>
      <c r="Q55" s="127"/>
      <c r="R55" s="459" t="s">
        <v>55</v>
      </c>
      <c r="S55" s="460"/>
      <c r="T55" s="463">
        <f>[91]TS!$J$44</f>
        <v>0.1169281481313646</v>
      </c>
    </row>
    <row r="56" spans="1:23" ht="15" customHeight="1">
      <c r="A56" s="182"/>
      <c r="B56" s="183" t="s">
        <v>70</v>
      </c>
      <c r="C56" s="184"/>
      <c r="D56" s="184"/>
      <c r="E56" s="184"/>
      <c r="F56" s="124"/>
      <c r="G56" s="167" t="s">
        <v>109</v>
      </c>
      <c r="H56" s="167"/>
      <c r="I56" s="167"/>
      <c r="J56" s="168"/>
      <c r="K56" s="124"/>
      <c r="L56" s="7"/>
      <c r="M56" s="7"/>
      <c r="N56" s="7"/>
      <c r="O56" s="185" t="s">
        <v>74</v>
      </c>
      <c r="P56" s="7"/>
      <c r="Q56" s="127"/>
      <c r="R56" s="461"/>
      <c r="S56" s="462"/>
      <c r="T56" s="464"/>
    </row>
    <row r="57" spans="1:23" ht="15" customHeight="1">
      <c r="A57" s="186"/>
      <c r="B57" s="187"/>
      <c r="C57" s="188"/>
      <c r="D57" s="188"/>
      <c r="E57" s="188"/>
      <c r="F57" s="240"/>
      <c r="G57" s="208" t="s">
        <v>152</v>
      </c>
      <c r="H57" s="208"/>
      <c r="I57" s="285"/>
      <c r="J57" s="227"/>
      <c r="K57" s="228"/>
      <c r="L57" s="189"/>
      <c r="M57" s="189"/>
      <c r="N57" s="189"/>
      <c r="O57" s="190" t="s">
        <v>56</v>
      </c>
      <c r="P57" s="189"/>
      <c r="Q57" s="127"/>
      <c r="R57" s="459" t="s">
        <v>57</v>
      </c>
      <c r="S57" s="460"/>
      <c r="T57" s="463">
        <f>'M.(1)'!T57:T58+T55</f>
        <v>0.23385629626272919</v>
      </c>
    </row>
    <row r="58" spans="1:23" ht="15.75" customHeight="1">
      <c r="A58" s="186"/>
      <c r="B58" s="187"/>
      <c r="C58" s="188"/>
      <c r="D58" s="188"/>
      <c r="E58" s="188"/>
      <c r="F58" s="240"/>
      <c r="G58" s="208"/>
      <c r="H58" s="208"/>
      <c r="I58" s="208"/>
      <c r="J58" s="229"/>
      <c r="K58" s="228"/>
      <c r="L58" s="228"/>
      <c r="M58" s="191"/>
      <c r="N58" s="192"/>
      <c r="O58" s="193"/>
      <c r="P58" s="126"/>
      <c r="Q58" s="127"/>
      <c r="R58" s="461" t="s">
        <v>55</v>
      </c>
      <c r="S58" s="462"/>
      <c r="T58" s="464"/>
    </row>
    <row r="59" spans="1:23" ht="12.75" customHeight="1">
      <c r="A59" s="230"/>
      <c r="B59" s="187"/>
      <c r="C59" s="187"/>
      <c r="D59" s="187"/>
      <c r="E59" s="187"/>
      <c r="F59" s="240"/>
      <c r="G59" s="208"/>
      <c r="H59" s="208"/>
      <c r="I59" s="208"/>
      <c r="J59" s="231"/>
      <c r="K59" s="228"/>
      <c r="L59" s="228"/>
      <c r="M59" s="191"/>
      <c r="N59" s="192"/>
      <c r="O59" s="193"/>
      <c r="P59" s="126"/>
      <c r="Q59" s="127"/>
      <c r="R59" s="459" t="s">
        <v>58</v>
      </c>
      <c r="S59" s="460"/>
      <c r="T59" s="463">
        <f>R52</f>
        <v>0.14297351744217385</v>
      </c>
    </row>
    <row r="60" spans="1:23" ht="12.75" customHeight="1">
      <c r="A60" s="230"/>
      <c r="B60" s="187"/>
      <c r="C60" s="187"/>
      <c r="D60" s="187"/>
      <c r="E60" s="187"/>
      <c r="F60" s="240"/>
      <c r="G60" s="208"/>
      <c r="H60" s="208"/>
      <c r="I60" s="208"/>
      <c r="J60" s="208"/>
      <c r="K60" s="228"/>
      <c r="L60" s="228"/>
      <c r="M60" s="191"/>
      <c r="N60" s="194"/>
      <c r="O60" s="193"/>
      <c r="P60" s="126"/>
      <c r="Q60" s="127"/>
      <c r="R60" s="461"/>
      <c r="S60" s="462"/>
      <c r="T60" s="464"/>
    </row>
    <row r="61" spans="1:23" ht="15" customHeight="1">
      <c r="A61" s="232"/>
      <c r="B61" s="198"/>
      <c r="C61" s="198"/>
      <c r="D61" s="198"/>
      <c r="E61" s="198"/>
      <c r="F61" s="240"/>
      <c r="G61" s="208"/>
      <c r="H61" s="208"/>
      <c r="I61" s="208"/>
      <c r="J61" s="233"/>
      <c r="K61" s="234"/>
      <c r="L61" s="234"/>
      <c r="M61" s="195"/>
      <c r="N61" s="196"/>
      <c r="O61" s="193"/>
      <c r="P61" s="126"/>
      <c r="Q61" s="127"/>
      <c r="R61" s="459" t="s">
        <v>57</v>
      </c>
      <c r="S61" s="460"/>
      <c r="T61" s="463">
        <f>T52</f>
        <v>0.2859470348843477</v>
      </c>
    </row>
    <row r="62" spans="1:23" ht="15.75" customHeight="1">
      <c r="A62" s="197"/>
      <c r="B62" s="198" t="s">
        <v>71</v>
      </c>
      <c r="C62" s="199"/>
      <c r="D62" s="199"/>
      <c r="E62" s="199"/>
      <c r="F62" s="240"/>
      <c r="G62" s="233" t="s">
        <v>110</v>
      </c>
      <c r="H62" s="207"/>
      <c r="I62" s="235"/>
      <c r="J62" s="236"/>
      <c r="K62" s="237"/>
      <c r="L62" s="200"/>
      <c r="M62" s="200"/>
      <c r="N62" s="200"/>
      <c r="O62" s="201" t="s">
        <v>68</v>
      </c>
      <c r="P62" s="200"/>
      <c r="Q62" s="127"/>
      <c r="R62" s="461" t="s">
        <v>58</v>
      </c>
      <c r="S62" s="462"/>
      <c r="T62" s="464"/>
    </row>
    <row r="63" spans="1:23" ht="15" customHeight="1">
      <c r="A63" s="202"/>
      <c r="B63" s="203" t="s">
        <v>72</v>
      </c>
      <c r="C63" s="204"/>
      <c r="D63" s="204"/>
      <c r="E63" s="204"/>
      <c r="F63" s="124"/>
      <c r="G63" s="167" t="s">
        <v>111</v>
      </c>
      <c r="H63" s="167"/>
      <c r="I63" s="167"/>
      <c r="J63" s="168"/>
      <c r="K63" s="124"/>
      <c r="L63" s="205"/>
      <c r="M63" s="205"/>
      <c r="N63" s="205"/>
      <c r="O63" s="206" t="s">
        <v>59</v>
      </c>
      <c r="P63" s="205"/>
      <c r="Q63" s="127"/>
      <c r="R63" s="459" t="s">
        <v>60</v>
      </c>
      <c r="S63" s="460"/>
      <c r="T63" s="436">
        <f>T61-T57</f>
        <v>5.2090738621618504E-2</v>
      </c>
    </row>
    <row r="64" spans="1:23" ht="13.5" customHeight="1" thickBot="1">
      <c r="A64" s="128"/>
      <c r="B64" s="129"/>
      <c r="C64" s="129"/>
      <c r="D64" s="129"/>
      <c r="E64" s="129"/>
      <c r="F64" s="129"/>
      <c r="G64" s="129"/>
      <c r="H64" s="129"/>
      <c r="I64" s="129"/>
      <c r="J64" s="129"/>
      <c r="K64" s="129"/>
      <c r="L64" s="129"/>
      <c r="M64" s="129"/>
      <c r="N64" s="129"/>
      <c r="O64" s="130"/>
      <c r="P64" s="130"/>
      <c r="Q64" s="131"/>
      <c r="R64" s="465"/>
      <c r="S64" s="466"/>
      <c r="T64" s="437"/>
    </row>
    <row r="65" ht="13.5" thickTop="1"/>
  </sheetData>
  <mergeCells count="57">
    <mergeCell ref="R63:S64"/>
    <mergeCell ref="T63:T64"/>
    <mergeCell ref="R57:S57"/>
    <mergeCell ref="T57:T58"/>
    <mergeCell ref="R58:S58"/>
    <mergeCell ref="R59:S60"/>
    <mergeCell ref="T59:T60"/>
    <mergeCell ref="R61:S61"/>
    <mergeCell ref="T61:T62"/>
    <mergeCell ref="R62:S62"/>
    <mergeCell ref="A46:I46"/>
    <mergeCell ref="A51:I51"/>
    <mergeCell ref="C52:E52"/>
    <mergeCell ref="R53:T54"/>
    <mergeCell ref="R55:S56"/>
    <mergeCell ref="T55:T56"/>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R6:S6"/>
    <mergeCell ref="G7:H8"/>
    <mergeCell ref="I7:O8"/>
    <mergeCell ref="R7:S7"/>
    <mergeCell ref="R8:S8"/>
    <mergeCell ref="A1:F1"/>
    <mergeCell ref="G1:O4"/>
    <mergeCell ref="A2:F2"/>
    <mergeCell ref="A3:F3"/>
    <mergeCell ref="R3:S3"/>
    <mergeCell ref="R4:S4"/>
  </mergeCells>
  <printOptions horizontalCentered="1" verticalCentered="1"/>
  <pageMargins left="0.11811023622047245" right="0.11811023622047245" top="0.15748031496062992" bottom="0.15748031496062992" header="0.31496062992125984" footer="0.31496062992125984"/>
  <pageSetup paperSize="9" scale="55" orientation="landscape" horizontalDpi="4294967293" verticalDpi="4294967293" r:id="rId1"/>
  <drawing r:id="rId2"/>
</worksheet>
</file>

<file path=xl/worksheets/sheet3.xml><?xml version="1.0" encoding="utf-8"?>
<worksheet xmlns="http://schemas.openxmlformats.org/spreadsheetml/2006/main" xmlns:r="http://schemas.openxmlformats.org/officeDocument/2006/relationships">
  <sheetPr>
    <tabColor rgb="FFFFFF00"/>
  </sheetPr>
  <dimension ref="A1:W65"/>
  <sheetViews>
    <sheetView view="pageBreakPreview" zoomScale="70" zoomScaleNormal="70" zoomScaleSheetLayoutView="70" workbookViewId="0">
      <selection activeCell="Q19" sqref="Q19"/>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1.5703125" style="20" customWidth="1"/>
    <col min="7" max="7" width="8.42578125" style="20" customWidth="1"/>
    <col min="8" max="8" width="15.85546875" style="20" customWidth="1"/>
    <col min="9" max="9" width="14.28515625" style="20" customWidth="1"/>
    <col min="10" max="10" width="20.42578125" style="20" customWidth="1"/>
    <col min="11" max="11" width="9.28515625" style="20" customWidth="1"/>
    <col min="12" max="12" width="15.7109375" style="52" hidden="1" customWidth="1"/>
    <col min="13" max="13" width="20.5703125" style="52" hidden="1" customWidth="1"/>
    <col min="14" max="14" width="8.7109375" style="52" hidden="1" customWidth="1"/>
    <col min="15" max="15" width="15.7109375" style="132" customWidth="1"/>
    <col min="16" max="16" width="9.85546875" style="132" customWidth="1"/>
    <col min="17" max="17" width="15.7109375" style="133" customWidth="1"/>
    <col min="18" max="18" width="10.7109375" style="134" customWidth="1"/>
    <col min="19" max="19" width="16.85546875" style="134" customWidth="1"/>
    <col min="20" max="20" width="10.14062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124</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126</v>
      </c>
      <c r="J7" s="344"/>
      <c r="K7" s="344"/>
      <c r="L7" s="344"/>
      <c r="M7" s="344"/>
      <c r="N7" s="344"/>
      <c r="O7" s="345"/>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46"/>
      <c r="J8" s="446"/>
      <c r="K8" s="446"/>
      <c r="L8" s="446"/>
      <c r="M8" s="446"/>
      <c r="N8" s="446"/>
      <c r="O8" s="447"/>
      <c r="P8" s="6" t="s">
        <v>15</v>
      </c>
      <c r="Q8" s="17"/>
      <c r="R8" s="448" t="s">
        <v>79</v>
      </c>
      <c r="S8" s="448"/>
      <c r="T8" s="9"/>
    </row>
    <row r="9" spans="1:23" ht="12.75" customHeight="1" thickTop="1">
      <c r="A9" s="482" t="s">
        <v>17</v>
      </c>
      <c r="B9" s="478" t="s">
        <v>18</v>
      </c>
      <c r="C9" s="478"/>
      <c r="D9" s="478"/>
      <c r="E9" s="478"/>
      <c r="F9" s="478"/>
      <c r="G9" s="479" t="s">
        <v>19</v>
      </c>
      <c r="H9" s="478" t="s">
        <v>20</v>
      </c>
      <c r="I9" s="478" t="s">
        <v>21</v>
      </c>
      <c r="J9" s="478"/>
      <c r="K9" s="478"/>
      <c r="L9" s="485" t="s">
        <v>80</v>
      </c>
      <c r="M9" s="485"/>
      <c r="N9" s="485"/>
      <c r="O9" s="469" t="s">
        <v>22</v>
      </c>
      <c r="P9" s="469"/>
      <c r="Q9" s="469" t="s">
        <v>23</v>
      </c>
      <c r="R9" s="469"/>
      <c r="S9" s="469" t="s">
        <v>24</v>
      </c>
      <c r="T9" s="471"/>
    </row>
    <row r="10" spans="1:23" ht="12.75" customHeight="1">
      <c r="A10" s="483"/>
      <c r="B10" s="473"/>
      <c r="C10" s="473"/>
      <c r="D10" s="473"/>
      <c r="E10" s="473"/>
      <c r="F10" s="473"/>
      <c r="G10" s="480"/>
      <c r="H10" s="473"/>
      <c r="I10" s="473"/>
      <c r="J10" s="473"/>
      <c r="K10" s="473"/>
      <c r="L10" s="486"/>
      <c r="M10" s="486"/>
      <c r="N10" s="486"/>
      <c r="O10" s="470"/>
      <c r="P10" s="470"/>
      <c r="Q10" s="470"/>
      <c r="R10" s="470"/>
      <c r="S10" s="470"/>
      <c r="T10" s="472"/>
    </row>
    <row r="11" spans="1:23" ht="21" customHeight="1">
      <c r="A11" s="483"/>
      <c r="B11" s="473"/>
      <c r="C11" s="473"/>
      <c r="D11" s="473"/>
      <c r="E11" s="473"/>
      <c r="F11" s="473"/>
      <c r="G11" s="480"/>
      <c r="H11" s="473"/>
      <c r="I11" s="473" t="s">
        <v>25</v>
      </c>
      <c r="J11" s="473" t="s">
        <v>26</v>
      </c>
      <c r="K11" s="473" t="s">
        <v>27</v>
      </c>
      <c r="L11" s="475" t="s">
        <v>25</v>
      </c>
      <c r="M11" s="475" t="s">
        <v>28</v>
      </c>
      <c r="N11" s="475" t="s">
        <v>27</v>
      </c>
      <c r="O11" s="470" t="s">
        <v>25</v>
      </c>
      <c r="P11" s="475" t="s">
        <v>27</v>
      </c>
      <c r="Q11" s="470" t="s">
        <v>25</v>
      </c>
      <c r="R11" s="475" t="s">
        <v>27</v>
      </c>
      <c r="S11" s="470" t="s">
        <v>25</v>
      </c>
      <c r="T11" s="467" t="s">
        <v>27</v>
      </c>
    </row>
    <row r="12" spans="1:23" ht="24" customHeight="1" thickBot="1">
      <c r="A12" s="484"/>
      <c r="B12" s="474"/>
      <c r="C12" s="474"/>
      <c r="D12" s="474"/>
      <c r="E12" s="474"/>
      <c r="F12" s="474"/>
      <c r="G12" s="481"/>
      <c r="H12" s="474"/>
      <c r="I12" s="474"/>
      <c r="J12" s="474"/>
      <c r="K12" s="474"/>
      <c r="L12" s="476"/>
      <c r="M12" s="476"/>
      <c r="N12" s="476"/>
      <c r="O12" s="477"/>
      <c r="P12" s="476"/>
      <c r="Q12" s="477"/>
      <c r="R12" s="476"/>
      <c r="S12" s="477"/>
      <c r="T12" s="468"/>
    </row>
    <row r="13" spans="1:23" ht="8.25" customHeight="1" thickTop="1" thickBot="1">
      <c r="A13" s="21"/>
      <c r="B13" s="372"/>
      <c r="C13" s="373"/>
      <c r="D13" s="373"/>
      <c r="E13" s="373"/>
      <c r="F13" s="287"/>
      <c r="G13" s="22"/>
      <c r="H13" s="23"/>
      <c r="I13" s="23"/>
      <c r="J13" s="23"/>
      <c r="K13" s="23"/>
      <c r="L13" s="24"/>
      <c r="M13" s="24"/>
      <c r="N13" s="24"/>
      <c r="O13" s="25"/>
      <c r="P13" s="25"/>
      <c r="Q13" s="26"/>
      <c r="R13" s="27"/>
      <c r="S13" s="27"/>
      <c r="T13" s="28"/>
    </row>
    <row r="14" spans="1:23" ht="15" customHeight="1">
      <c r="A14" s="29"/>
      <c r="B14" s="30"/>
      <c r="C14" s="31" t="s">
        <v>29</v>
      </c>
      <c r="D14" s="32"/>
      <c r="E14" s="31"/>
      <c r="F14" s="33"/>
      <c r="G14" s="34"/>
      <c r="H14" s="35"/>
      <c r="I14" s="35"/>
      <c r="J14" s="36"/>
      <c r="K14" s="35"/>
      <c r="L14" s="37"/>
      <c r="M14" s="38"/>
      <c r="N14" s="38"/>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154"/>
      <c r="M15" s="61"/>
      <c r="N15" s="61"/>
      <c r="O15" s="62">
        <f>'M.(2)'!S15</f>
        <v>0.60001764757786991</v>
      </c>
      <c r="P15" s="62">
        <f>O15/I15*K15</f>
        <v>0.28098841578230699</v>
      </c>
      <c r="Q15" s="61"/>
      <c r="R15" s="64">
        <f>Q15/I15*K15</f>
        <v>0</v>
      </c>
      <c r="S15" s="64">
        <f>O15+Q15</f>
        <v>0.60001764757786991</v>
      </c>
      <c r="T15" s="65">
        <f>S15/I15*K15</f>
        <v>0.28098841578230699</v>
      </c>
      <c r="U15" s="45">
        <f>'[90]Mobilisasi (2)'!$I$49/J15</f>
        <v>0.60001764757786991</v>
      </c>
      <c r="V15" s="45"/>
      <c r="W15" s="45"/>
    </row>
    <row r="16" spans="1:23" ht="15" customHeight="1" thickBot="1">
      <c r="A16" s="139" t="s">
        <v>62</v>
      </c>
      <c r="B16" s="140"/>
      <c r="C16" s="141" t="s">
        <v>61</v>
      </c>
      <c r="D16" s="142"/>
      <c r="E16" s="141"/>
      <c r="F16" s="143"/>
      <c r="G16" s="144" t="s">
        <v>32</v>
      </c>
      <c r="H16" s="145">
        <v>3600000</v>
      </c>
      <c r="I16" s="146">
        <v>1</v>
      </c>
      <c r="J16" s="147">
        <f>H16*I16</f>
        <v>3600000</v>
      </c>
      <c r="K16" s="146">
        <f>J16/J$52*100</f>
        <v>2.9751714612244271E-2</v>
      </c>
      <c r="L16" s="148"/>
      <c r="M16" s="149"/>
      <c r="N16" s="149"/>
      <c r="O16" s="62">
        <f>'M.(2)'!S16</f>
        <v>0.16666666666666666</v>
      </c>
      <c r="P16" s="63">
        <f>O16/I16*K16</f>
        <v>4.9586191020407119E-3</v>
      </c>
      <c r="Q16" s="149"/>
      <c r="R16" s="150">
        <f>Q16/I16*K16</f>
        <v>0</v>
      </c>
      <c r="S16" s="150">
        <f>O16+Q16</f>
        <v>0.16666666666666666</v>
      </c>
      <c r="T16" s="151">
        <f>S16/I16*K16</f>
        <v>4.9586191020407119E-3</v>
      </c>
      <c r="U16" s="45"/>
      <c r="V16" s="45"/>
      <c r="W16" s="45"/>
    </row>
    <row r="17" spans="1:23" s="52" customFormat="1" ht="15" customHeight="1" thickBot="1">
      <c r="A17" s="398" t="s">
        <v>33</v>
      </c>
      <c r="B17" s="451"/>
      <c r="C17" s="451"/>
      <c r="D17" s="451"/>
      <c r="E17" s="451"/>
      <c r="F17" s="451"/>
      <c r="G17" s="451"/>
      <c r="H17" s="451"/>
      <c r="I17" s="452"/>
      <c r="J17" s="46">
        <f>SUM(J15:J16)</f>
        <v>60265000</v>
      </c>
      <c r="K17" s="47">
        <f>SUM(K15:K16)</f>
        <v>0.49805196697413917</v>
      </c>
      <c r="L17" s="48"/>
      <c r="M17" s="46"/>
      <c r="N17" s="47"/>
      <c r="O17" s="174"/>
      <c r="P17" s="174">
        <f>SUM(P15:P16)</f>
        <v>0.2859470348843477</v>
      </c>
      <c r="Q17" s="50"/>
      <c r="R17" s="47">
        <f>SUM(R15:R16)</f>
        <v>0</v>
      </c>
      <c r="S17" s="51"/>
      <c r="T17" s="135">
        <f>SUM(T15:T16)</f>
        <v>0.2859470348843477</v>
      </c>
      <c r="U17" s="45"/>
      <c r="V17" s="45"/>
      <c r="W17" s="45"/>
    </row>
    <row r="18" spans="1:23" ht="15" customHeight="1">
      <c r="A18" s="105"/>
      <c r="B18" s="30"/>
      <c r="C18" s="31" t="s">
        <v>34</v>
      </c>
      <c r="D18" s="32"/>
      <c r="E18" s="31"/>
      <c r="F18" s="33"/>
      <c r="G18" s="34"/>
      <c r="H18" s="35"/>
      <c r="I18" s="35"/>
      <c r="J18" s="36"/>
      <c r="K18" s="35"/>
      <c r="L18" s="209"/>
      <c r="M18" s="35"/>
      <c r="N18" s="39"/>
      <c r="O18" s="39"/>
      <c r="P18" s="39"/>
      <c r="Q18" s="210"/>
      <c r="R18" s="35"/>
      <c r="S18" s="35"/>
      <c r="T18" s="211"/>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213"/>
      <c r="M19" s="62"/>
      <c r="N19" s="62"/>
      <c r="O19" s="62">
        <f>'M.(2)'!S19</f>
        <v>0</v>
      </c>
      <c r="P19" s="62">
        <f>O19/I19*K19</f>
        <v>0</v>
      </c>
      <c r="Q19" s="62">
        <f>'[92]Galian Sal Drainase (2)'!$L$57</f>
        <v>163.28045999999998</v>
      </c>
      <c r="R19" s="60">
        <f>Q19/I19*K19</f>
        <v>8.3153262272466374E-2</v>
      </c>
      <c r="S19" s="60">
        <f>O19+Q19</f>
        <v>163.28045999999998</v>
      </c>
      <c r="T19" s="214">
        <f>S19/I19*K19</f>
        <v>8.3153262272466374E-2</v>
      </c>
      <c r="U19" s="45"/>
      <c r="V19" s="45"/>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213"/>
      <c r="M20" s="62"/>
      <c r="N20" s="62"/>
      <c r="O20" s="62">
        <f>'M.(2)'!S20</f>
        <v>0</v>
      </c>
      <c r="P20" s="62">
        <f>O20/I20*K20</f>
        <v>0</v>
      </c>
      <c r="Q20" s="62">
        <f>[93]Mortar!$M$61</f>
        <v>15.080000000000002</v>
      </c>
      <c r="R20" s="60">
        <f>Q20/I20*K20</f>
        <v>6.714287807188353E-2</v>
      </c>
      <c r="S20" s="60">
        <f>O20+Q20</f>
        <v>15.080000000000002</v>
      </c>
      <c r="T20" s="214">
        <f>S20/I20*K20</f>
        <v>6.714287807188353E-2</v>
      </c>
      <c r="U20" s="45"/>
      <c r="V20" s="45"/>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22"/>
      <c r="M21" s="77"/>
      <c r="N21" s="77"/>
      <c r="O21" s="77">
        <f>'M.(2)'!S21</f>
        <v>0</v>
      </c>
      <c r="P21" s="77">
        <f>O21/I21*K21</f>
        <v>0</v>
      </c>
      <c r="Q21" s="77">
        <v>0</v>
      </c>
      <c r="R21" s="221">
        <f>Q21/I21*K21</f>
        <v>0</v>
      </c>
      <c r="S21" s="221">
        <f>O21+Q21</f>
        <v>0</v>
      </c>
      <c r="T21" s="223">
        <f>S21/I21*K21</f>
        <v>0</v>
      </c>
      <c r="U21" s="45"/>
      <c r="V21" s="45"/>
      <c r="W21" s="45"/>
    </row>
    <row r="22" spans="1:23" s="52" customFormat="1" ht="15" customHeight="1" thickBot="1">
      <c r="A22" s="396" t="s">
        <v>35</v>
      </c>
      <c r="B22" s="397"/>
      <c r="C22" s="397"/>
      <c r="D22" s="397"/>
      <c r="E22" s="397"/>
      <c r="F22" s="397"/>
      <c r="G22" s="397"/>
      <c r="H22" s="397"/>
      <c r="I22" s="397"/>
      <c r="J22" s="160">
        <f>SUM(J19:J21)</f>
        <v>373713468.45999998</v>
      </c>
      <c r="K22" s="74">
        <f>SUM(K19:K21)</f>
        <v>3.0885045723260758</v>
      </c>
      <c r="L22" s="161"/>
      <c r="M22" s="74"/>
      <c r="N22" s="74"/>
      <c r="O22" s="162"/>
      <c r="P22" s="74">
        <f>SUM(P19:P21)</f>
        <v>0</v>
      </c>
      <c r="Q22" s="163"/>
      <c r="R22" s="74">
        <f>SUM(R19:R21)</f>
        <v>0.1502961403443499</v>
      </c>
      <c r="S22" s="164"/>
      <c r="T22" s="165">
        <f>SUM(T19:T21)</f>
        <v>0.1502961403443499</v>
      </c>
      <c r="U22" s="45"/>
      <c r="V22" s="45"/>
      <c r="W22" s="45"/>
    </row>
    <row r="23" spans="1:23" ht="15" customHeight="1">
      <c r="A23" s="105"/>
      <c r="B23" s="30"/>
      <c r="C23" s="31" t="s">
        <v>36</v>
      </c>
      <c r="D23" s="32"/>
      <c r="E23" s="31"/>
      <c r="F23" s="33"/>
      <c r="G23" s="34"/>
      <c r="H23" s="35"/>
      <c r="I23" s="35"/>
      <c r="J23" s="36"/>
      <c r="K23" s="35"/>
      <c r="L23" s="53"/>
      <c r="M23" s="37"/>
      <c r="N23" s="66"/>
      <c r="O23" s="39"/>
      <c r="P23" s="77"/>
      <c r="Q23" s="40"/>
      <c r="R23" s="37"/>
      <c r="S23" s="37"/>
      <c r="T23" s="41"/>
      <c r="U23" s="45"/>
      <c r="V23" s="45"/>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213"/>
      <c r="M24" s="62"/>
      <c r="N24" s="62"/>
      <c r="O24" s="62">
        <f>'M.(2)'!S24</f>
        <v>0</v>
      </c>
      <c r="P24" s="62">
        <f>O24/I24*K24</f>
        <v>0</v>
      </c>
      <c r="Q24" s="62">
        <v>0</v>
      </c>
      <c r="R24" s="60">
        <f>Q24/I24*K24</f>
        <v>0</v>
      </c>
      <c r="S24" s="60">
        <f>O24+Q24</f>
        <v>0</v>
      </c>
      <c r="T24" s="214">
        <f>S24/I24*K24</f>
        <v>0</v>
      </c>
      <c r="U24" s="45"/>
      <c r="V24" s="45"/>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213"/>
      <c r="M25" s="62"/>
      <c r="N25" s="62"/>
      <c r="O25" s="62">
        <f>'M.(2)'!S25</f>
        <v>0</v>
      </c>
      <c r="P25" s="62">
        <f>O25/I25*K25</f>
        <v>0</v>
      </c>
      <c r="Q25" s="62">
        <v>0</v>
      </c>
      <c r="R25" s="60">
        <f>Q25/I25*K25</f>
        <v>0</v>
      </c>
      <c r="S25" s="60">
        <f>O25+Q25</f>
        <v>0</v>
      </c>
      <c r="T25" s="214">
        <f>S25/I25*K25</f>
        <v>0</v>
      </c>
      <c r="U25" s="45"/>
      <c r="V25" s="45"/>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213"/>
      <c r="M26" s="62"/>
      <c r="N26" s="62"/>
      <c r="O26" s="62">
        <f>'M.(2)'!S26</f>
        <v>0</v>
      </c>
      <c r="P26" s="62">
        <f>O26/I26*K26</f>
        <v>0</v>
      </c>
      <c r="Q26" s="62">
        <f>'[94]Timbunan Biasa'!$O$59</f>
        <v>40.86249999999999</v>
      </c>
      <c r="R26" s="60">
        <f>Q26/I26*K26</f>
        <v>1.5635628010549643E-2</v>
      </c>
      <c r="S26" s="60">
        <f>O26+Q26</f>
        <v>40.86249999999999</v>
      </c>
      <c r="T26" s="214">
        <f>S26/I26*K26</f>
        <v>1.5635628010549643E-2</v>
      </c>
      <c r="U26" s="45"/>
      <c r="V26" s="45"/>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213"/>
      <c r="M27" s="62"/>
      <c r="N27" s="62"/>
      <c r="O27" s="62">
        <f>'M.(2)'!S27</f>
        <v>0</v>
      </c>
      <c r="P27" s="62">
        <f>O27/I27*K27</f>
        <v>0</v>
      </c>
      <c r="Q27" s="62">
        <f>'[95]Timbunan Pilihan'!$L$53</f>
        <v>175.51875000000001</v>
      </c>
      <c r="R27" s="60">
        <f>Q27/I27*K27</f>
        <v>0.28814838206802862</v>
      </c>
      <c r="S27" s="60">
        <f>O27+Q27</f>
        <v>175.51875000000001</v>
      </c>
      <c r="T27" s="214">
        <f>S27/I27*K27</f>
        <v>0.28814838206802862</v>
      </c>
      <c r="U27" s="45">
        <f>T27+U52</f>
        <v>1.5318520476875033</v>
      </c>
      <c r="V27" s="45"/>
      <c r="W27" s="45"/>
    </row>
    <row r="28" spans="1:23" ht="15" customHeight="1" thickBot="1">
      <c r="A28" s="224" t="s">
        <v>101</v>
      </c>
      <c r="B28" s="67"/>
      <c r="C28" s="68" t="s">
        <v>98</v>
      </c>
      <c r="D28" s="68"/>
      <c r="E28" s="68"/>
      <c r="F28" s="69"/>
      <c r="G28" s="70" t="s">
        <v>158</v>
      </c>
      <c r="H28" s="71">
        <v>1458.8</v>
      </c>
      <c r="I28" s="71">
        <v>18000</v>
      </c>
      <c r="J28" s="43">
        <f>H28*I28</f>
        <v>26258400</v>
      </c>
      <c r="K28" s="42">
        <f>J28/J$52*100</f>
        <v>0.21700900638170975</v>
      </c>
      <c r="L28" s="225"/>
      <c r="M28" s="44"/>
      <c r="N28" s="44"/>
      <c r="O28" s="44">
        <f>'M.(2)'!S28</f>
        <v>0</v>
      </c>
      <c r="P28" s="72">
        <f>O28/I28*K28</f>
        <v>0</v>
      </c>
      <c r="Q28" s="44">
        <f>'[96]Rekap P.Bdn jalan'!$F$25</f>
        <v>520</v>
      </c>
      <c r="R28" s="42">
        <f>Q28/I28*K28</f>
        <v>6.2691490732493926E-3</v>
      </c>
      <c r="S28" s="42">
        <f>O28+Q28</f>
        <v>520</v>
      </c>
      <c r="T28" s="226">
        <f>S28/I28*K28</f>
        <v>6.2691490732493926E-3</v>
      </c>
      <c r="U28" s="45">
        <f>U27/K27*I27</f>
        <v>933.09132838224332</v>
      </c>
      <c r="V28" s="45"/>
      <c r="W28" s="45"/>
    </row>
    <row r="29" spans="1:23" s="52" customFormat="1" ht="15" customHeight="1" thickBot="1">
      <c r="A29" s="396" t="s">
        <v>38</v>
      </c>
      <c r="B29" s="397"/>
      <c r="C29" s="397"/>
      <c r="D29" s="397"/>
      <c r="E29" s="397"/>
      <c r="F29" s="397"/>
      <c r="G29" s="397"/>
      <c r="H29" s="397"/>
      <c r="I29" s="397"/>
      <c r="J29" s="46">
        <f>SUM(J24:J28)</f>
        <v>2378943829.711</v>
      </c>
      <c r="K29" s="49">
        <f>SUM(K24:K28)</f>
        <v>19.66046052781142</v>
      </c>
      <c r="L29" s="73"/>
      <c r="M29" s="74"/>
      <c r="N29" s="49"/>
      <c r="O29" s="46"/>
      <c r="P29" s="49">
        <f>SUM(P24:P28)</f>
        <v>0</v>
      </c>
      <c r="Q29" s="76"/>
      <c r="R29" s="49">
        <f>SUM(R24:R28)</f>
        <v>0.31005315915182763</v>
      </c>
      <c r="S29" s="51"/>
      <c r="T29" s="136">
        <f>SUM(T24:T28)</f>
        <v>0.31005315915182763</v>
      </c>
      <c r="U29" s="45"/>
      <c r="V29" s="45"/>
      <c r="W29" s="45"/>
    </row>
    <row r="30" spans="1:23" s="81" customFormat="1" ht="15" customHeight="1">
      <c r="A30" s="82"/>
      <c r="B30" s="83"/>
      <c r="C30" s="84" t="s">
        <v>89</v>
      </c>
      <c r="D30" s="85"/>
      <c r="E30" s="86"/>
      <c r="F30" s="84"/>
      <c r="G30" s="87"/>
      <c r="H30" s="88"/>
      <c r="I30" s="89"/>
      <c r="J30" s="90"/>
      <c r="K30" s="88"/>
      <c r="L30" s="91"/>
      <c r="M30" s="89"/>
      <c r="N30" s="89"/>
      <c r="O30" s="89"/>
      <c r="P30" s="89"/>
      <c r="Q30" s="92"/>
      <c r="R30" s="88"/>
      <c r="S30" s="88"/>
      <c r="T30" s="93"/>
      <c r="U30" s="80"/>
      <c r="V30" s="80"/>
      <c r="W30" s="80"/>
    </row>
    <row r="31" spans="1:23" s="81" customFormat="1" ht="15" customHeight="1" thickBot="1">
      <c r="A31" s="94" t="s">
        <v>102</v>
      </c>
      <c r="B31" s="95"/>
      <c r="C31" s="241" t="s">
        <v>41</v>
      </c>
      <c r="D31" s="96"/>
      <c r="E31" s="97"/>
      <c r="F31" s="98"/>
      <c r="G31" s="57" t="s">
        <v>156</v>
      </c>
      <c r="H31" s="99">
        <v>459583.86</v>
      </c>
      <c r="I31" s="100">
        <v>405</v>
      </c>
      <c r="J31" s="101">
        <f>H31*I31</f>
        <v>186131463.29999998</v>
      </c>
      <c r="K31" s="99">
        <f>J31/J$52*100</f>
        <v>1.5382583823502829</v>
      </c>
      <c r="L31" s="102"/>
      <c r="M31" s="100"/>
      <c r="N31" s="100"/>
      <c r="O31" s="100">
        <f>'M.(2)'!S31</f>
        <v>0</v>
      </c>
      <c r="P31" s="100">
        <f>O31/I31*K31</f>
        <v>0</v>
      </c>
      <c r="Q31" s="103"/>
      <c r="R31" s="99">
        <f>Q31/I31*K31</f>
        <v>0</v>
      </c>
      <c r="S31" s="99">
        <f>O31+Q31</f>
        <v>0</v>
      </c>
      <c r="T31" s="104">
        <f>S31/I31*K31</f>
        <v>0</v>
      </c>
      <c r="U31" s="80"/>
      <c r="V31" s="80"/>
      <c r="W31" s="80"/>
    </row>
    <row r="32" spans="1:23" s="52" customFormat="1" ht="15" customHeight="1" thickBot="1">
      <c r="A32" s="396" t="s">
        <v>90</v>
      </c>
      <c r="B32" s="397"/>
      <c r="C32" s="397"/>
      <c r="D32" s="397"/>
      <c r="E32" s="397"/>
      <c r="F32" s="397"/>
      <c r="G32" s="397"/>
      <c r="H32" s="397"/>
      <c r="I32" s="397"/>
      <c r="J32" s="160">
        <f>SUM(J31:J31)</f>
        <v>186131463.29999998</v>
      </c>
      <c r="K32" s="160">
        <f>SUM(K31:K31)</f>
        <v>1.5382583823502829</v>
      </c>
      <c r="L32" s="161"/>
      <c r="M32" s="74"/>
      <c r="N32" s="160"/>
      <c r="O32" s="162"/>
      <c r="P32" s="160">
        <f>SUM(P31:P31)</f>
        <v>0</v>
      </c>
      <c r="Q32" s="163"/>
      <c r="R32" s="160">
        <f>SUM(R31:R31)</f>
        <v>0</v>
      </c>
      <c r="S32" s="164"/>
      <c r="T32" s="239">
        <f>SUM(T31:T31)</f>
        <v>0</v>
      </c>
      <c r="U32" s="45"/>
      <c r="V32" s="45"/>
      <c r="W32" s="45"/>
    </row>
    <row r="33" spans="1:23" s="81" customFormat="1" ht="15" customHeight="1">
      <c r="A33" s="82"/>
      <c r="B33" s="83"/>
      <c r="C33" s="84" t="s">
        <v>39</v>
      </c>
      <c r="D33" s="85"/>
      <c r="E33" s="86"/>
      <c r="F33" s="84"/>
      <c r="G33" s="87"/>
      <c r="H33" s="88"/>
      <c r="I33" s="89"/>
      <c r="J33" s="90"/>
      <c r="K33" s="88"/>
      <c r="L33" s="91"/>
      <c r="M33" s="89"/>
      <c r="N33" s="89"/>
      <c r="O33" s="89"/>
      <c r="P33" s="89"/>
      <c r="Q33" s="92"/>
      <c r="R33" s="88"/>
      <c r="S33" s="88"/>
      <c r="T33" s="93"/>
      <c r="U33" s="80"/>
      <c r="V33" s="80"/>
      <c r="W33" s="80"/>
    </row>
    <row r="34" spans="1:23" s="81" customFormat="1" ht="15" customHeight="1" thickBot="1">
      <c r="A34" s="94" t="s">
        <v>84</v>
      </c>
      <c r="B34" s="95"/>
      <c r="C34" s="241" t="s">
        <v>40</v>
      </c>
      <c r="D34" s="96"/>
      <c r="E34" s="97"/>
      <c r="F34" s="98"/>
      <c r="G34" s="57" t="s">
        <v>156</v>
      </c>
      <c r="H34" s="99">
        <v>567411.31000000006</v>
      </c>
      <c r="I34" s="100">
        <v>3680</v>
      </c>
      <c r="J34" s="101">
        <f>H34*I34</f>
        <v>2088073620.8000002</v>
      </c>
      <c r="K34" s="99">
        <f>J34/J$52*100</f>
        <v>17.256602904276992</v>
      </c>
      <c r="L34" s="102"/>
      <c r="M34" s="100"/>
      <c r="N34" s="100"/>
      <c r="O34" s="100">
        <f>'M.(2)'!S34</f>
        <v>0</v>
      </c>
      <c r="P34" s="100">
        <f>O34/I34*K34</f>
        <v>0</v>
      </c>
      <c r="Q34" s="103"/>
      <c r="R34" s="99">
        <f>Q34/I34*K34</f>
        <v>0</v>
      </c>
      <c r="S34" s="99">
        <f>O34+Q34</f>
        <v>0</v>
      </c>
      <c r="T34" s="104">
        <f>S34/I34*K34</f>
        <v>0</v>
      </c>
      <c r="U34" s="80"/>
      <c r="V34" s="80"/>
      <c r="W34" s="80"/>
    </row>
    <row r="35" spans="1:23" s="52" customFormat="1" ht="15" customHeight="1" thickBot="1">
      <c r="A35" s="396" t="s">
        <v>42</v>
      </c>
      <c r="B35" s="397"/>
      <c r="C35" s="397"/>
      <c r="D35" s="397"/>
      <c r="E35" s="397"/>
      <c r="F35" s="397"/>
      <c r="G35" s="397"/>
      <c r="H35" s="397"/>
      <c r="I35" s="397"/>
      <c r="J35" s="160">
        <f>SUM(J34:J34)</f>
        <v>2088073620.8000002</v>
      </c>
      <c r="K35" s="160">
        <f>SUM(K34:K34)</f>
        <v>17.256602904276992</v>
      </c>
      <c r="L35" s="161"/>
      <c r="M35" s="74"/>
      <c r="N35" s="160"/>
      <c r="O35" s="162"/>
      <c r="P35" s="160">
        <f>SUM(P34:P34)</f>
        <v>0</v>
      </c>
      <c r="Q35" s="163"/>
      <c r="R35" s="160">
        <f>SUM(R34:R34)</f>
        <v>0</v>
      </c>
      <c r="S35" s="164"/>
      <c r="T35" s="239">
        <f>SUM(T34:T34)</f>
        <v>0</v>
      </c>
      <c r="U35" s="45"/>
      <c r="V35" s="45"/>
      <c r="W35" s="45"/>
    </row>
    <row r="36" spans="1:23" ht="15" customHeight="1">
      <c r="A36" s="105"/>
      <c r="B36" s="30"/>
      <c r="C36" s="33" t="s">
        <v>43</v>
      </c>
      <c r="D36" s="32"/>
      <c r="E36" s="31"/>
      <c r="F36" s="33"/>
      <c r="G36" s="34"/>
      <c r="H36" s="35"/>
      <c r="I36" s="39"/>
      <c r="J36" s="106"/>
      <c r="K36" s="35"/>
      <c r="L36" s="91"/>
      <c r="M36" s="38"/>
      <c r="N36" s="38"/>
      <c r="O36" s="39"/>
      <c r="P36" s="39"/>
      <c r="Q36" s="40"/>
      <c r="R36" s="37"/>
      <c r="S36" s="37"/>
      <c r="T36" s="41"/>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10"/>
      <c r="M37" s="61"/>
      <c r="N37" s="61"/>
      <c r="O37" s="62">
        <f>'M.(2)'!S37</f>
        <v>0</v>
      </c>
      <c r="P37" s="63">
        <f>O37/I37*K37</f>
        <v>0</v>
      </c>
      <c r="Q37" s="61"/>
      <c r="R37" s="64">
        <f>Q37/I37*K37</f>
        <v>0</v>
      </c>
      <c r="S37" s="64">
        <f>O37+Q37</f>
        <v>0</v>
      </c>
      <c r="T37" s="65">
        <f>S37/I37*K37</f>
        <v>0</v>
      </c>
      <c r="U37" s="45"/>
      <c r="V37" s="45"/>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10"/>
      <c r="M38" s="61"/>
      <c r="N38" s="61"/>
      <c r="O38" s="62">
        <f>'M.(2)'!S38</f>
        <v>0</v>
      </c>
      <c r="P38" s="62">
        <f>O38/I38*K38</f>
        <v>0</v>
      </c>
      <c r="Q38" s="61"/>
      <c r="R38" s="64">
        <f>Q38/I38*K38</f>
        <v>0</v>
      </c>
      <c r="S38" s="64">
        <f>O38+Q38</f>
        <v>0</v>
      </c>
      <c r="T38" s="65">
        <f>S38/I38*K38</f>
        <v>0</v>
      </c>
      <c r="U38" s="45"/>
      <c r="V38" s="45"/>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10"/>
      <c r="M39" s="61"/>
      <c r="N39" s="61"/>
      <c r="O39" s="62">
        <f>'M.(2)'!S39</f>
        <v>0</v>
      </c>
      <c r="P39" s="62">
        <f>O39/I39*K39</f>
        <v>0</v>
      </c>
      <c r="Q39" s="61"/>
      <c r="R39" s="64">
        <f>Q39/I39*K39</f>
        <v>0</v>
      </c>
      <c r="S39" s="64">
        <f>O39+Q39</f>
        <v>0</v>
      </c>
      <c r="T39" s="65">
        <f>S39/I39*K39</f>
        <v>0</v>
      </c>
      <c r="U39" s="45"/>
      <c r="V39" s="45"/>
      <c r="W39" s="45"/>
    </row>
    <row r="40" spans="1:23" s="52" customFormat="1" ht="15" customHeight="1" thickBot="1">
      <c r="A40" s="396" t="s">
        <v>46</v>
      </c>
      <c r="B40" s="397"/>
      <c r="C40" s="397"/>
      <c r="D40" s="397"/>
      <c r="E40" s="397"/>
      <c r="F40" s="397"/>
      <c r="G40" s="397"/>
      <c r="H40" s="397"/>
      <c r="I40" s="397"/>
      <c r="J40" s="160">
        <f>SUM(J37:J39)</f>
        <v>3312336229.2000003</v>
      </c>
      <c r="K40" s="173">
        <f>SUM(K37:K39)</f>
        <v>27.374356164154371</v>
      </c>
      <c r="L40" s="161"/>
      <c r="M40" s="74"/>
      <c r="N40" s="173"/>
      <c r="O40" s="174"/>
      <c r="P40" s="173">
        <f>SUM(P37:P39)</f>
        <v>0</v>
      </c>
      <c r="Q40" s="175"/>
      <c r="R40" s="173">
        <f>SUM(R37:R39)</f>
        <v>0</v>
      </c>
      <c r="S40" s="164"/>
      <c r="T40" s="239">
        <f>SUM(T37:T39)</f>
        <v>0</v>
      </c>
      <c r="U40" s="45"/>
      <c r="V40" s="45"/>
      <c r="W40" s="45"/>
    </row>
    <row r="41" spans="1:23" ht="15" customHeight="1">
      <c r="A41" s="105"/>
      <c r="B41" s="30"/>
      <c r="C41" s="33" t="s">
        <v>47</v>
      </c>
      <c r="D41" s="32"/>
      <c r="E41" s="31"/>
      <c r="F41" s="33"/>
      <c r="G41" s="34"/>
      <c r="H41" s="35"/>
      <c r="I41" s="39"/>
      <c r="J41" s="106"/>
      <c r="K41" s="35"/>
      <c r="L41" s="91"/>
      <c r="M41" s="38"/>
      <c r="N41" s="38"/>
      <c r="O41" s="39"/>
      <c r="P41" s="39"/>
      <c r="Q41" s="40"/>
      <c r="R41" s="37"/>
      <c r="S41" s="37"/>
      <c r="T41" s="41"/>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10"/>
      <c r="M42" s="61"/>
      <c r="N42" s="61"/>
      <c r="O42" s="62">
        <f>'M.(2)'!S42</f>
        <v>0</v>
      </c>
      <c r="P42" s="62">
        <f>O42/I42*K42</f>
        <v>0</v>
      </c>
      <c r="Q42" s="61"/>
      <c r="R42" s="64">
        <f>Q42/I42*K42</f>
        <v>0</v>
      </c>
      <c r="S42" s="64">
        <f>O42+Q42</f>
        <v>0</v>
      </c>
      <c r="T42" s="65">
        <f>S42/I42*K42</f>
        <v>0</v>
      </c>
      <c r="U42" s="45"/>
      <c r="V42" s="45"/>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10"/>
      <c r="M43" s="61"/>
      <c r="N43" s="61"/>
      <c r="O43" s="62">
        <f>'M.(2)'!S43</f>
        <v>0</v>
      </c>
      <c r="P43" s="62">
        <f>O43/I43*K43</f>
        <v>0</v>
      </c>
      <c r="Q43" s="61"/>
      <c r="R43" s="64">
        <f>Q43/I43*K43</f>
        <v>0</v>
      </c>
      <c r="S43" s="64">
        <f>O43+Q43</f>
        <v>0</v>
      </c>
      <c r="T43" s="65">
        <f>S43/I43*K43</f>
        <v>0</v>
      </c>
      <c r="U43" s="45"/>
      <c r="V43" s="45"/>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10"/>
      <c r="M44" s="61"/>
      <c r="N44" s="61"/>
      <c r="O44" s="62">
        <f>'M.(2)'!S44</f>
        <v>0</v>
      </c>
      <c r="P44" s="62">
        <f>O44/I44*K44</f>
        <v>0</v>
      </c>
      <c r="Q44" s="61"/>
      <c r="R44" s="64">
        <f>Q44/I44*K44</f>
        <v>0</v>
      </c>
      <c r="S44" s="64">
        <f>O44+Q44</f>
        <v>0</v>
      </c>
      <c r="T44" s="65">
        <f>S44/I44*K44</f>
        <v>0</v>
      </c>
      <c r="U44" s="45"/>
      <c r="V44" s="45"/>
      <c r="W44" s="45"/>
    </row>
    <row r="45" spans="1:23" ht="15" customHeight="1" thickBot="1">
      <c r="A45" s="107" t="s">
        <v>67</v>
      </c>
      <c r="B45" s="54"/>
      <c r="C45" s="56" t="s">
        <v>64</v>
      </c>
      <c r="D45" s="55"/>
      <c r="E45" s="55"/>
      <c r="F45" s="56"/>
      <c r="G45" s="57" t="s">
        <v>156</v>
      </c>
      <c r="H45" s="109">
        <v>644050</v>
      </c>
      <c r="I45" s="109">
        <v>250</v>
      </c>
      <c r="J45" s="155">
        <f>H45*I45</f>
        <v>161012500</v>
      </c>
      <c r="K45" s="156">
        <f>J45/J$52*100</f>
        <v>1.3306660969455504</v>
      </c>
      <c r="L45" s="166"/>
      <c r="M45" s="157"/>
      <c r="N45" s="157"/>
      <c r="O45" s="63">
        <f>'M.(2)'!S45</f>
        <v>0</v>
      </c>
      <c r="P45" s="63">
        <f>O45/I45*K45</f>
        <v>0</v>
      </c>
      <c r="Q45" s="157"/>
      <c r="R45" s="158">
        <f>Q45/I45*K45</f>
        <v>0</v>
      </c>
      <c r="S45" s="158">
        <f>O45+Q45</f>
        <v>0</v>
      </c>
      <c r="T45" s="159">
        <f>S45/I45*K45</f>
        <v>0</v>
      </c>
      <c r="U45" s="45"/>
      <c r="V45" s="45"/>
      <c r="W45" s="45"/>
    </row>
    <row r="46" spans="1:23" s="52" customFormat="1" ht="15" customHeight="1" thickBot="1">
      <c r="A46" s="396" t="s">
        <v>49</v>
      </c>
      <c r="B46" s="397"/>
      <c r="C46" s="397"/>
      <c r="D46" s="397"/>
      <c r="E46" s="397"/>
      <c r="F46" s="397"/>
      <c r="G46" s="397"/>
      <c r="H46" s="397"/>
      <c r="I46" s="397"/>
      <c r="J46" s="160">
        <f>SUM(J42:J45)</f>
        <v>3697889194.7216001</v>
      </c>
      <c r="K46" s="160">
        <f>SUM(K42:K45)</f>
        <v>30.560706663627453</v>
      </c>
      <c r="L46" s="161"/>
      <c r="M46" s="74"/>
      <c r="N46" s="160"/>
      <c r="O46" s="162"/>
      <c r="P46" s="162">
        <f>SUM(P42:P45)</f>
        <v>0</v>
      </c>
      <c r="Q46" s="163"/>
      <c r="R46" s="162">
        <f>SUM(R42:R45)</f>
        <v>0</v>
      </c>
      <c r="S46" s="164"/>
      <c r="T46" s="238">
        <f>SUM(T42:T45)</f>
        <v>0</v>
      </c>
      <c r="U46" s="45"/>
      <c r="V46" s="45"/>
      <c r="W46" s="45"/>
    </row>
    <row r="47" spans="1:23" ht="15" customHeight="1">
      <c r="A47" s="105"/>
      <c r="B47" s="30"/>
      <c r="C47" s="33" t="s">
        <v>50</v>
      </c>
      <c r="D47" s="32"/>
      <c r="E47" s="31"/>
      <c r="F47" s="33"/>
      <c r="G47" s="34"/>
      <c r="H47" s="35"/>
      <c r="I47" s="39"/>
      <c r="J47" s="106"/>
      <c r="K47" s="35"/>
      <c r="L47" s="91"/>
      <c r="M47" s="38"/>
      <c r="N47" s="38"/>
      <c r="O47" s="39"/>
      <c r="P47" s="39"/>
      <c r="Q47" s="40"/>
      <c r="R47" s="37"/>
      <c r="S47" s="37"/>
      <c r="T47" s="41"/>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10"/>
      <c r="M48" s="61"/>
      <c r="N48" s="61"/>
      <c r="O48" s="62">
        <f>'M.(2)'!S48</f>
        <v>0</v>
      </c>
      <c r="P48" s="63">
        <f>O48/I48*K48</f>
        <v>0</v>
      </c>
      <c r="Q48" s="61">
        <v>0</v>
      </c>
      <c r="R48" s="64">
        <f>Q48/I48*K48</f>
        <v>0</v>
      </c>
      <c r="S48" s="64">
        <f>O48+Q48</f>
        <v>0</v>
      </c>
      <c r="T48" s="65">
        <f>S48/I48*K48</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10"/>
      <c r="M49" s="61"/>
      <c r="N49" s="61"/>
      <c r="O49" s="62">
        <f>'M.(2)'!S49</f>
        <v>0</v>
      </c>
      <c r="P49" s="62">
        <f>O49/I49*K49</f>
        <v>0</v>
      </c>
      <c r="Q49" s="61">
        <v>0</v>
      </c>
      <c r="R49" s="64">
        <f>Q49/I49*K49</f>
        <v>0</v>
      </c>
      <c r="S49" s="64">
        <f>O49+Q49</f>
        <v>0</v>
      </c>
      <c r="T49" s="65">
        <f>S49/I49*K49</f>
        <v>0</v>
      </c>
      <c r="U49" s="45"/>
      <c r="V49" s="45"/>
      <c r="W49" s="45"/>
    </row>
    <row r="50" spans="1:23" ht="15" customHeight="1" thickBot="1">
      <c r="A50" s="111" t="s">
        <v>106</v>
      </c>
      <c r="B50" s="54"/>
      <c r="C50" s="112" t="s">
        <v>107</v>
      </c>
      <c r="D50" s="55"/>
      <c r="E50" s="112"/>
      <c r="F50" s="112"/>
      <c r="G50" s="108" t="s">
        <v>162</v>
      </c>
      <c r="H50" s="109">
        <v>16500</v>
      </c>
      <c r="I50" s="109">
        <v>66</v>
      </c>
      <c r="J50" s="59">
        <f>H50*I50</f>
        <v>1089000</v>
      </c>
      <c r="K50" s="60">
        <f>J50/J$52*100</f>
        <v>8.9998936702038925E-3</v>
      </c>
      <c r="L50" s="110"/>
      <c r="M50" s="61"/>
      <c r="N50" s="61"/>
      <c r="O50" s="62">
        <f>'M.(2)'!S50</f>
        <v>0</v>
      </c>
      <c r="P50" s="62">
        <f>O50/I50*K50</f>
        <v>0</v>
      </c>
      <c r="Q50" s="61">
        <v>0</v>
      </c>
      <c r="R50" s="64">
        <f>Q50/I50*K50</f>
        <v>0</v>
      </c>
      <c r="S50" s="64">
        <f>O50+Q50</f>
        <v>0</v>
      </c>
      <c r="T50" s="65">
        <f>S50/I50*K50</f>
        <v>0</v>
      </c>
      <c r="U50" s="45"/>
      <c r="V50" s="45"/>
      <c r="W50" s="45"/>
    </row>
    <row r="51" spans="1:23" s="52" customFormat="1" ht="15" customHeight="1" thickBot="1">
      <c r="A51" s="396" t="s">
        <v>49</v>
      </c>
      <c r="B51" s="397"/>
      <c r="C51" s="397"/>
      <c r="D51" s="397"/>
      <c r="E51" s="397"/>
      <c r="F51" s="397"/>
      <c r="G51" s="397"/>
      <c r="H51" s="397"/>
      <c r="I51" s="397"/>
      <c r="J51" s="160">
        <f>SUM(J48:J50)</f>
        <v>2790150</v>
      </c>
      <c r="K51" s="173">
        <f>SUM(K48:K50)</f>
        <v>2.3058818479264824E-2</v>
      </c>
      <c r="L51" s="161"/>
      <c r="M51" s="74"/>
      <c r="N51" s="173"/>
      <c r="O51" s="174"/>
      <c r="P51" s="173">
        <f>SUM(P48:P50)</f>
        <v>0</v>
      </c>
      <c r="Q51" s="175"/>
      <c r="R51" s="173">
        <f>SUM(R48:R50)</f>
        <v>0</v>
      </c>
      <c r="S51" s="164"/>
      <c r="T51" s="239">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121"/>
      <c r="M52" s="122"/>
      <c r="N52" s="120"/>
      <c r="O52" s="120"/>
      <c r="P52" s="120">
        <f>SUM(P14:P51)/2</f>
        <v>0.2859470348843477</v>
      </c>
      <c r="Q52" s="78"/>
      <c r="R52" s="120">
        <f>SUM(R14:R51)/2</f>
        <v>0.46034929949617753</v>
      </c>
      <c r="S52" s="120"/>
      <c r="T52" s="335">
        <f>SUM(T14:T51)/2</f>
        <v>0.74629633438052523</v>
      </c>
      <c r="U52" s="45">
        <f>1.99-T52</f>
        <v>1.2437036656194747</v>
      </c>
      <c r="V52" s="45"/>
      <c r="W52" s="45"/>
    </row>
    <row r="53" spans="1:23" ht="12.75" customHeight="1">
      <c r="A53" s="123"/>
      <c r="B53" s="124"/>
      <c r="C53" s="124"/>
      <c r="D53" s="124"/>
      <c r="E53" s="124"/>
      <c r="F53" s="124"/>
      <c r="G53" s="124"/>
      <c r="H53" s="124"/>
      <c r="I53" s="124"/>
      <c r="J53" s="125"/>
      <c r="K53" s="124"/>
      <c r="L53" s="124"/>
      <c r="M53" s="124"/>
      <c r="N53" s="124"/>
      <c r="O53" s="126"/>
      <c r="P53" s="126"/>
      <c r="Q53" s="127"/>
      <c r="R53" s="453" t="s">
        <v>54</v>
      </c>
      <c r="S53" s="454"/>
      <c r="T53" s="455"/>
    </row>
    <row r="54" spans="1:23" ht="15" customHeight="1">
      <c r="A54" s="176"/>
      <c r="B54" s="177"/>
      <c r="C54" s="177"/>
      <c r="D54" s="177"/>
      <c r="E54" s="177"/>
      <c r="F54" s="178"/>
      <c r="G54" s="124"/>
      <c r="H54" s="124"/>
      <c r="I54" s="124"/>
      <c r="J54" s="179"/>
      <c r="K54" s="179"/>
      <c r="L54" s="179"/>
      <c r="M54" s="179"/>
      <c r="N54" s="179"/>
      <c r="O54" s="180" t="s">
        <v>166</v>
      </c>
      <c r="P54" s="179"/>
      <c r="Q54" s="181"/>
      <c r="R54" s="456"/>
      <c r="S54" s="457"/>
      <c r="T54" s="458"/>
    </row>
    <row r="55" spans="1:23" ht="15" customHeight="1">
      <c r="A55" s="182"/>
      <c r="B55" s="183" t="s">
        <v>69</v>
      </c>
      <c r="C55" s="184"/>
      <c r="D55" s="184"/>
      <c r="E55" s="184"/>
      <c r="F55" s="124"/>
      <c r="G55" s="167" t="s">
        <v>108</v>
      </c>
      <c r="H55" s="167"/>
      <c r="I55" s="167"/>
      <c r="J55" s="167"/>
      <c r="K55" s="124"/>
      <c r="L55" s="7"/>
      <c r="M55" s="7"/>
      <c r="N55" s="7"/>
      <c r="O55" s="185" t="s">
        <v>73</v>
      </c>
      <c r="P55" s="7"/>
      <c r="Q55" s="127"/>
      <c r="R55" s="459" t="s">
        <v>55</v>
      </c>
      <c r="S55" s="460"/>
      <c r="T55" s="487">
        <f>[91]TS!$K$44</f>
        <v>0.77867168357371552</v>
      </c>
    </row>
    <row r="56" spans="1:23" ht="15" customHeight="1">
      <c r="A56" s="182"/>
      <c r="B56" s="183" t="s">
        <v>70</v>
      </c>
      <c r="C56" s="184"/>
      <c r="D56" s="184"/>
      <c r="E56" s="184"/>
      <c r="F56" s="124"/>
      <c r="G56" s="167" t="s">
        <v>109</v>
      </c>
      <c r="H56" s="167"/>
      <c r="I56" s="167"/>
      <c r="J56" s="168"/>
      <c r="K56" s="124"/>
      <c r="L56" s="7"/>
      <c r="M56" s="7"/>
      <c r="N56" s="7"/>
      <c r="O56" s="185" t="s">
        <v>74</v>
      </c>
      <c r="P56" s="7"/>
      <c r="Q56" s="127"/>
      <c r="R56" s="461"/>
      <c r="S56" s="462"/>
      <c r="T56" s="488"/>
    </row>
    <row r="57" spans="1:23" ht="15" customHeight="1">
      <c r="A57" s="186"/>
      <c r="B57" s="187"/>
      <c r="C57" s="188"/>
      <c r="D57" s="188"/>
      <c r="E57" s="188"/>
      <c r="F57" s="240"/>
      <c r="G57" s="208" t="s">
        <v>152</v>
      </c>
      <c r="H57" s="208"/>
      <c r="I57" s="208"/>
      <c r="J57" s="227"/>
      <c r="K57" s="228"/>
      <c r="L57" s="189"/>
      <c r="M57" s="189"/>
      <c r="N57" s="189"/>
      <c r="O57" s="190" t="s">
        <v>56</v>
      </c>
      <c r="P57" s="189"/>
      <c r="Q57" s="127"/>
      <c r="R57" s="459" t="s">
        <v>57</v>
      </c>
      <c r="S57" s="460"/>
      <c r="T57" s="487">
        <f>'M.(2)'!T57:T58+T55</f>
        <v>1.0125279798364448</v>
      </c>
    </row>
    <row r="58" spans="1:23" ht="15.75" customHeight="1">
      <c r="A58" s="186"/>
      <c r="B58" s="187"/>
      <c r="C58" s="188"/>
      <c r="D58" s="188"/>
      <c r="E58" s="188"/>
      <c r="F58" s="240"/>
      <c r="G58" s="208"/>
      <c r="H58" s="208"/>
      <c r="I58" s="208"/>
      <c r="J58" s="229"/>
      <c r="K58" s="228"/>
      <c r="L58" s="228"/>
      <c r="M58" s="191"/>
      <c r="N58" s="192"/>
      <c r="O58" s="193"/>
      <c r="P58" s="126"/>
      <c r="Q58" s="127"/>
      <c r="R58" s="461" t="s">
        <v>55</v>
      </c>
      <c r="S58" s="462"/>
      <c r="T58" s="488"/>
    </row>
    <row r="59" spans="1:23" ht="12.75" customHeight="1">
      <c r="A59" s="230"/>
      <c r="B59" s="187"/>
      <c r="C59" s="187"/>
      <c r="D59" s="187"/>
      <c r="E59" s="187"/>
      <c r="F59" s="240"/>
      <c r="G59" s="208"/>
      <c r="H59" s="208"/>
      <c r="I59" s="208"/>
      <c r="J59" s="231"/>
      <c r="K59" s="228"/>
      <c r="L59" s="228"/>
      <c r="M59" s="191"/>
      <c r="N59" s="192"/>
      <c r="O59" s="193"/>
      <c r="P59" s="126"/>
      <c r="Q59" s="127"/>
      <c r="R59" s="459" t="s">
        <v>58</v>
      </c>
      <c r="S59" s="460"/>
      <c r="T59" s="487">
        <f>R52</f>
        <v>0.46034929949617753</v>
      </c>
    </row>
    <row r="60" spans="1:23" ht="12.75" customHeight="1">
      <c r="A60" s="230"/>
      <c r="B60" s="187"/>
      <c r="C60" s="187"/>
      <c r="D60" s="187"/>
      <c r="E60" s="187"/>
      <c r="F60" s="240"/>
      <c r="G60" s="208"/>
      <c r="H60" s="208"/>
      <c r="I60" s="208"/>
      <c r="J60" s="208"/>
      <c r="K60" s="228"/>
      <c r="L60" s="228"/>
      <c r="M60" s="191"/>
      <c r="N60" s="194"/>
      <c r="O60" s="193"/>
      <c r="P60" s="126"/>
      <c r="Q60" s="127"/>
      <c r="R60" s="461"/>
      <c r="S60" s="462"/>
      <c r="T60" s="488"/>
    </row>
    <row r="61" spans="1:23" ht="15" customHeight="1">
      <c r="A61" s="232"/>
      <c r="B61" s="198"/>
      <c r="C61" s="198"/>
      <c r="D61" s="198"/>
      <c r="E61" s="198"/>
      <c r="F61" s="240"/>
      <c r="G61" s="208"/>
      <c r="H61" s="208"/>
      <c r="I61" s="208"/>
      <c r="J61" s="233"/>
      <c r="K61" s="234"/>
      <c r="L61" s="234"/>
      <c r="M61" s="195"/>
      <c r="N61" s="196"/>
      <c r="O61" s="193"/>
      <c r="P61" s="126"/>
      <c r="Q61" s="127"/>
      <c r="R61" s="459" t="s">
        <v>57</v>
      </c>
      <c r="S61" s="460"/>
      <c r="T61" s="487">
        <f>T52</f>
        <v>0.74629633438052523</v>
      </c>
    </row>
    <row r="62" spans="1:23" ht="15.75" customHeight="1">
      <c r="A62" s="197"/>
      <c r="B62" s="198" t="s">
        <v>71</v>
      </c>
      <c r="C62" s="199"/>
      <c r="D62" s="199"/>
      <c r="E62" s="199"/>
      <c r="F62" s="240"/>
      <c r="G62" s="233" t="s">
        <v>110</v>
      </c>
      <c r="H62" s="207"/>
      <c r="I62" s="235"/>
      <c r="J62" s="236"/>
      <c r="K62" s="237"/>
      <c r="L62" s="200"/>
      <c r="M62" s="200"/>
      <c r="N62" s="200"/>
      <c r="O62" s="201" t="s">
        <v>68</v>
      </c>
      <c r="P62" s="200"/>
      <c r="Q62" s="127"/>
      <c r="R62" s="461" t="s">
        <v>58</v>
      </c>
      <c r="S62" s="462"/>
      <c r="T62" s="488"/>
    </row>
    <row r="63" spans="1:23" ht="15" customHeight="1">
      <c r="A63" s="202"/>
      <c r="B63" s="203" t="s">
        <v>72</v>
      </c>
      <c r="C63" s="204"/>
      <c r="D63" s="204"/>
      <c r="E63" s="204"/>
      <c r="F63" s="124"/>
      <c r="G63" s="167" t="s">
        <v>111</v>
      </c>
      <c r="H63" s="167"/>
      <c r="I63" s="167"/>
      <c r="J63" s="168"/>
      <c r="K63" s="124"/>
      <c r="L63" s="205"/>
      <c r="M63" s="205"/>
      <c r="N63" s="205"/>
      <c r="O63" s="206" t="s">
        <v>59</v>
      </c>
      <c r="P63" s="205"/>
      <c r="Q63" s="127"/>
      <c r="R63" s="459" t="s">
        <v>60</v>
      </c>
      <c r="S63" s="460"/>
      <c r="T63" s="436">
        <f>T61-T57</f>
        <v>-0.2662316454559196</v>
      </c>
    </row>
    <row r="64" spans="1:23" ht="13.5" customHeight="1" thickBot="1">
      <c r="A64" s="128"/>
      <c r="B64" s="129"/>
      <c r="C64" s="129"/>
      <c r="D64" s="129"/>
      <c r="E64" s="129"/>
      <c r="F64" s="129"/>
      <c r="G64" s="129"/>
      <c r="H64" s="129"/>
      <c r="I64" s="129"/>
      <c r="J64" s="129"/>
      <c r="K64" s="129"/>
      <c r="L64" s="129"/>
      <c r="M64" s="129"/>
      <c r="N64" s="129"/>
      <c r="O64" s="130"/>
      <c r="P64" s="130"/>
      <c r="Q64" s="131"/>
      <c r="R64" s="465"/>
      <c r="S64" s="466"/>
      <c r="T64" s="437"/>
    </row>
    <row r="65" ht="13.5" thickTop="1"/>
  </sheetData>
  <mergeCells count="57">
    <mergeCell ref="R63:S64"/>
    <mergeCell ref="T63:T64"/>
    <mergeCell ref="R57:S57"/>
    <mergeCell ref="T57:T58"/>
    <mergeCell ref="R58:S58"/>
    <mergeCell ref="R59:S60"/>
    <mergeCell ref="T59:T60"/>
    <mergeCell ref="R61:S61"/>
    <mergeCell ref="T61:T62"/>
    <mergeCell ref="R62:S62"/>
    <mergeCell ref="A46:I46"/>
    <mergeCell ref="A51:I51"/>
    <mergeCell ref="C52:E52"/>
    <mergeCell ref="R53:T54"/>
    <mergeCell ref="R55:S56"/>
    <mergeCell ref="T55:T56"/>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R6:S6"/>
    <mergeCell ref="G7:H8"/>
    <mergeCell ref="I7:O8"/>
    <mergeCell ref="R7:S7"/>
    <mergeCell ref="R8:S8"/>
    <mergeCell ref="A1:F1"/>
    <mergeCell ref="G1:O4"/>
    <mergeCell ref="A2:F2"/>
    <mergeCell ref="A3:F3"/>
    <mergeCell ref="R3:S3"/>
    <mergeCell ref="R4:S4"/>
  </mergeCells>
  <printOptions horizontalCentered="1" verticalCentered="1"/>
  <pageMargins left="0.19685039370078741" right="0.19685039370078741" top="0.19685039370078741" bottom="0.19685039370078741" header="0.31496062992125984" footer="0.31496062992125984"/>
  <pageSetup paperSize="9" scale="55" orientation="landscape" horizontalDpi="4294967292" verticalDpi="4294967293" r:id="rId1"/>
  <colBreaks count="1" manualBreakCount="1">
    <brk id="20" max="63" man="1"/>
  </colBreaks>
  <drawing r:id="rId2"/>
</worksheet>
</file>

<file path=xl/worksheets/sheet4.xml><?xml version="1.0" encoding="utf-8"?>
<worksheet xmlns="http://schemas.openxmlformats.org/spreadsheetml/2006/main" xmlns:r="http://schemas.openxmlformats.org/officeDocument/2006/relationships">
  <sheetPr>
    <tabColor rgb="FFFF0000"/>
  </sheetPr>
  <dimension ref="A1:W65"/>
  <sheetViews>
    <sheetView view="pageBreakPreview" zoomScale="70" zoomScaleNormal="70" zoomScaleSheetLayoutView="70" workbookViewId="0">
      <selection activeCell="Q20" sqref="Q20"/>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2.42578125" style="20" customWidth="1"/>
    <col min="7" max="7" width="8.42578125" style="20" customWidth="1"/>
    <col min="8" max="8" width="15.85546875" style="20" customWidth="1"/>
    <col min="9" max="9" width="12.42578125" style="20" customWidth="1"/>
    <col min="10" max="10" width="21.28515625" style="20" customWidth="1"/>
    <col min="11" max="11" width="9.7109375" style="20" customWidth="1"/>
    <col min="12" max="12" width="15.7109375" style="52" hidden="1" customWidth="1"/>
    <col min="13" max="13" width="20.5703125" style="52" hidden="1" customWidth="1"/>
    <col min="14" max="14" width="8.7109375" style="52" hidden="1"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75</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76</v>
      </c>
      <c r="H5" s="349"/>
      <c r="I5" s="342" t="s">
        <v>119</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163</v>
      </c>
      <c r="J7" s="489"/>
      <c r="K7" s="489"/>
      <c r="L7" s="489"/>
      <c r="M7" s="489"/>
      <c r="N7" s="489"/>
      <c r="O7" s="490"/>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91"/>
      <c r="J8" s="491"/>
      <c r="K8" s="491"/>
      <c r="L8" s="491"/>
      <c r="M8" s="491"/>
      <c r="N8" s="491"/>
      <c r="O8" s="492"/>
      <c r="P8" s="6" t="s">
        <v>15</v>
      </c>
      <c r="Q8" s="17"/>
      <c r="R8" s="347" t="s">
        <v>79</v>
      </c>
      <c r="S8" s="347"/>
      <c r="T8" s="9"/>
      <c r="U8" s="5">
        <f>S16*J16</f>
        <v>600000</v>
      </c>
    </row>
    <row r="9" spans="1:23" ht="12.75" customHeight="1" thickTop="1">
      <c r="A9" s="482" t="s">
        <v>17</v>
      </c>
      <c r="B9" s="478" t="s">
        <v>18</v>
      </c>
      <c r="C9" s="478"/>
      <c r="D9" s="478"/>
      <c r="E9" s="478"/>
      <c r="F9" s="478"/>
      <c r="G9" s="479" t="s">
        <v>19</v>
      </c>
      <c r="H9" s="478" t="s">
        <v>20</v>
      </c>
      <c r="I9" s="478" t="s">
        <v>21</v>
      </c>
      <c r="J9" s="478"/>
      <c r="K9" s="478"/>
      <c r="L9" s="485" t="s">
        <v>80</v>
      </c>
      <c r="M9" s="485"/>
      <c r="N9" s="485"/>
      <c r="O9" s="469" t="s">
        <v>142</v>
      </c>
      <c r="P9" s="469"/>
      <c r="Q9" s="469" t="s">
        <v>143</v>
      </c>
      <c r="R9" s="469"/>
      <c r="S9" s="469" t="s">
        <v>144</v>
      </c>
      <c r="T9" s="471"/>
    </row>
    <row r="10" spans="1:23" ht="12.75" customHeight="1">
      <c r="A10" s="483"/>
      <c r="B10" s="473"/>
      <c r="C10" s="473"/>
      <c r="D10" s="473"/>
      <c r="E10" s="473"/>
      <c r="F10" s="473"/>
      <c r="G10" s="480"/>
      <c r="H10" s="473"/>
      <c r="I10" s="473"/>
      <c r="J10" s="473"/>
      <c r="K10" s="473"/>
      <c r="L10" s="486"/>
      <c r="M10" s="486"/>
      <c r="N10" s="486"/>
      <c r="O10" s="470"/>
      <c r="P10" s="470"/>
      <c r="Q10" s="470"/>
      <c r="R10" s="470"/>
      <c r="S10" s="470"/>
      <c r="T10" s="472"/>
    </row>
    <row r="11" spans="1:23" ht="21" customHeight="1">
      <c r="A11" s="483"/>
      <c r="B11" s="473"/>
      <c r="C11" s="473"/>
      <c r="D11" s="473"/>
      <c r="E11" s="473"/>
      <c r="F11" s="473"/>
      <c r="G11" s="480"/>
      <c r="H11" s="473"/>
      <c r="I11" s="473" t="s">
        <v>25</v>
      </c>
      <c r="J11" s="473" t="s">
        <v>26</v>
      </c>
      <c r="K11" s="473" t="s">
        <v>27</v>
      </c>
      <c r="L11" s="475" t="s">
        <v>25</v>
      </c>
      <c r="M11" s="475" t="s">
        <v>28</v>
      </c>
      <c r="N11" s="475" t="s">
        <v>27</v>
      </c>
      <c r="O11" s="470" t="s">
        <v>25</v>
      </c>
      <c r="P11" s="475" t="s">
        <v>27</v>
      </c>
      <c r="Q11" s="470" t="s">
        <v>25</v>
      </c>
      <c r="R11" s="475" t="s">
        <v>27</v>
      </c>
      <c r="S11" s="470" t="s">
        <v>25</v>
      </c>
      <c r="T11" s="467" t="s">
        <v>27</v>
      </c>
      <c r="U11" s="20">
        <f>S15*J15</f>
        <v>34000000</v>
      </c>
    </row>
    <row r="12" spans="1:23" ht="24" customHeight="1" thickBot="1">
      <c r="A12" s="484"/>
      <c r="B12" s="474"/>
      <c r="C12" s="474"/>
      <c r="D12" s="474"/>
      <c r="E12" s="474"/>
      <c r="F12" s="474"/>
      <c r="G12" s="481"/>
      <c r="H12" s="474"/>
      <c r="I12" s="474"/>
      <c r="J12" s="474"/>
      <c r="K12" s="474"/>
      <c r="L12" s="476"/>
      <c r="M12" s="476"/>
      <c r="N12" s="476"/>
      <c r="O12" s="477"/>
      <c r="P12" s="476"/>
      <c r="Q12" s="477"/>
      <c r="R12" s="476"/>
      <c r="S12" s="477"/>
      <c r="T12" s="468"/>
    </row>
    <row r="13" spans="1:23" ht="8.25" customHeight="1" thickTop="1" thickBot="1">
      <c r="A13" s="21"/>
      <c r="B13" s="372"/>
      <c r="C13" s="373"/>
      <c r="D13" s="373"/>
      <c r="E13" s="373"/>
      <c r="F13" s="337"/>
      <c r="G13" s="22"/>
      <c r="H13" s="23"/>
      <c r="I13" s="23"/>
      <c r="J13" s="23"/>
      <c r="K13" s="23"/>
      <c r="L13" s="24"/>
      <c r="M13" s="24"/>
      <c r="N13" s="24"/>
      <c r="O13" s="25"/>
      <c r="P13" s="25"/>
      <c r="Q13" s="26"/>
      <c r="R13" s="27"/>
      <c r="S13" s="27"/>
      <c r="T13" s="28"/>
    </row>
    <row r="14" spans="1:23" ht="15" customHeight="1">
      <c r="A14" s="29"/>
      <c r="B14" s="30"/>
      <c r="C14" s="31" t="s">
        <v>29</v>
      </c>
      <c r="D14" s="32"/>
      <c r="E14" s="31"/>
      <c r="F14" s="33"/>
      <c r="G14" s="34"/>
      <c r="H14" s="35"/>
      <c r="I14" s="35"/>
      <c r="J14" s="36"/>
      <c r="K14" s="35"/>
      <c r="L14" s="37"/>
      <c r="M14" s="38"/>
      <c r="N14" s="38"/>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154"/>
      <c r="M15" s="61"/>
      <c r="N15" s="61"/>
      <c r="O15" s="62">
        <v>0</v>
      </c>
      <c r="P15" s="62">
        <f>O15/I15*K15</f>
        <v>0</v>
      </c>
      <c r="Q15" s="61">
        <f>'M.(1)'!Q15+'M.(2)'!Q15+'M.(3)'!Q15</f>
        <v>0.60001764757786991</v>
      </c>
      <c r="R15" s="64">
        <f>Q15/I15*K15</f>
        <v>0.28098841578230699</v>
      </c>
      <c r="S15" s="64">
        <f>O15+Q15</f>
        <v>0.60001764757786991</v>
      </c>
      <c r="T15" s="65">
        <f>S15/I15*K15</f>
        <v>0.28098841578230699</v>
      </c>
      <c r="U15" s="45">
        <f>'[90]Mobilisasi (2)'!$I$49/J15</f>
        <v>0.60001764757786991</v>
      </c>
      <c r="V15" s="45"/>
      <c r="W15" s="45"/>
    </row>
    <row r="16" spans="1:23" ht="15" customHeight="1" thickBot="1">
      <c r="A16" s="139" t="s">
        <v>62</v>
      </c>
      <c r="B16" s="140"/>
      <c r="C16" s="141" t="s">
        <v>61</v>
      </c>
      <c r="D16" s="142"/>
      <c r="E16" s="141"/>
      <c r="F16" s="143"/>
      <c r="G16" s="144" t="s">
        <v>32</v>
      </c>
      <c r="H16" s="145">
        <v>3600000</v>
      </c>
      <c r="I16" s="146">
        <v>1</v>
      </c>
      <c r="J16" s="147">
        <f>H16*I16</f>
        <v>3600000</v>
      </c>
      <c r="K16" s="146">
        <f>J16/J$52*100</f>
        <v>2.9751714612244271E-2</v>
      </c>
      <c r="L16" s="148"/>
      <c r="M16" s="149"/>
      <c r="N16" s="149"/>
      <c r="O16" s="62">
        <v>0</v>
      </c>
      <c r="P16" s="63">
        <f>O16/I16*K16</f>
        <v>0</v>
      </c>
      <c r="Q16" s="157">
        <f>'M.(1)'!Q16+'M.(2)'!Q16+'M.(3)'!Q16</f>
        <v>0.16666666666666666</v>
      </c>
      <c r="R16" s="312">
        <f>Q16/I16*K16</f>
        <v>4.9586191020407119E-3</v>
      </c>
      <c r="S16" s="158">
        <f t="shared" ref="S16:S52" si="0">O16+Q16</f>
        <v>0.16666666666666666</v>
      </c>
      <c r="T16" s="322">
        <f>S16/I16*K16</f>
        <v>4.9586191020407119E-3</v>
      </c>
      <c r="U16" s="45"/>
      <c r="V16" s="45"/>
      <c r="W16" s="45"/>
    </row>
    <row r="17" spans="1:23" s="52" customFormat="1" ht="15" customHeight="1" thickBot="1">
      <c r="A17" s="398" t="s">
        <v>33</v>
      </c>
      <c r="B17" s="451"/>
      <c r="C17" s="451"/>
      <c r="D17" s="451"/>
      <c r="E17" s="451"/>
      <c r="F17" s="451"/>
      <c r="G17" s="451"/>
      <c r="H17" s="451"/>
      <c r="I17" s="452"/>
      <c r="J17" s="46">
        <f>SUM(J15:J16)</f>
        <v>60265000</v>
      </c>
      <c r="K17" s="47">
        <f>SUM(K15:K16)</f>
        <v>0.49805196697413917</v>
      </c>
      <c r="L17" s="48"/>
      <c r="M17" s="46"/>
      <c r="N17" s="47"/>
      <c r="O17" s="174"/>
      <c r="P17" s="315">
        <f>SUM(P15:P16)</f>
        <v>0</v>
      </c>
      <c r="Q17" s="291">
        <f>'M.(1)'!Q17+'M.(2)'!Q17+'M.(3)'!Q17</f>
        <v>0</v>
      </c>
      <c r="R17" s="315">
        <f>SUM(R15:R16)</f>
        <v>0.2859470348843477</v>
      </c>
      <c r="S17" s="331">
        <f t="shared" si="0"/>
        <v>0</v>
      </c>
      <c r="T17" s="316">
        <f>SUM(T15:T16)</f>
        <v>0.2859470348843477</v>
      </c>
      <c r="U17" s="45"/>
      <c r="V17" s="45"/>
      <c r="W17" s="45"/>
    </row>
    <row r="18" spans="1:23" ht="15" customHeight="1">
      <c r="A18" s="105"/>
      <c r="B18" s="30"/>
      <c r="C18" s="31" t="s">
        <v>34</v>
      </c>
      <c r="D18" s="32"/>
      <c r="E18" s="31"/>
      <c r="F18" s="33"/>
      <c r="G18" s="34"/>
      <c r="H18" s="35"/>
      <c r="I18" s="35"/>
      <c r="J18" s="36"/>
      <c r="K18" s="35"/>
      <c r="L18" s="209"/>
      <c r="M18" s="35"/>
      <c r="N18" s="39"/>
      <c r="O18" s="39"/>
      <c r="P18" s="245"/>
      <c r="Q18" s="66">
        <f>'M.(1)'!Q18+'M.(2)'!Q18+'M.(3)'!Q18</f>
        <v>0</v>
      </c>
      <c r="R18" s="263"/>
      <c r="S18" s="267">
        <f t="shared" si="0"/>
        <v>0</v>
      </c>
      <c r="T18" s="314"/>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213"/>
      <c r="M19" s="62"/>
      <c r="N19" s="62"/>
      <c r="O19" s="62">
        <v>0</v>
      </c>
      <c r="P19" s="62">
        <f>O19/I19*K19</f>
        <v>0</v>
      </c>
      <c r="Q19" s="61">
        <f>'M.(1)'!Q19+'M.(2)'!Q19+'M.(3)'!Q19</f>
        <v>163.28045999999998</v>
      </c>
      <c r="R19" s="60">
        <f>Q19/I19*K19</f>
        <v>8.3153262272466374E-2</v>
      </c>
      <c r="S19" s="64">
        <f t="shared" si="0"/>
        <v>163.28045999999998</v>
      </c>
      <c r="T19" s="214">
        <f>S19/I19*K19</f>
        <v>8.3153262272466374E-2</v>
      </c>
      <c r="U19" s="45"/>
      <c r="V19" s="45"/>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213"/>
      <c r="M20" s="62"/>
      <c r="N20" s="62"/>
      <c r="O20" s="62">
        <v>0</v>
      </c>
      <c r="P20" s="62">
        <f>O20/I20*K20</f>
        <v>0</v>
      </c>
      <c r="Q20" s="61">
        <f>'M.(1)'!Q20+'M.(2)'!Q20+'M.(3)'!Q20</f>
        <v>15.080000000000002</v>
      </c>
      <c r="R20" s="60">
        <f>Q20/I20*K20</f>
        <v>6.714287807188353E-2</v>
      </c>
      <c r="S20" s="64">
        <f t="shared" si="0"/>
        <v>15.080000000000002</v>
      </c>
      <c r="T20" s="214">
        <f>S20/I20*K20</f>
        <v>6.714287807188353E-2</v>
      </c>
      <c r="U20" s="45"/>
      <c r="V20" s="45"/>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22"/>
      <c r="M21" s="77"/>
      <c r="N21" s="77"/>
      <c r="O21" s="77">
        <v>0</v>
      </c>
      <c r="P21" s="77">
        <f>O21/I21*K21</f>
        <v>0</v>
      </c>
      <c r="Q21" s="157">
        <f>'M.(1)'!Q21+'M.(2)'!Q21+'M.(3)'!Q21</f>
        <v>0</v>
      </c>
      <c r="R21" s="221">
        <f>Q21/I21*K21</f>
        <v>0</v>
      </c>
      <c r="S21" s="158">
        <f t="shared" si="0"/>
        <v>0</v>
      </c>
      <c r="T21" s="223">
        <f>S21/I21*K21</f>
        <v>0</v>
      </c>
      <c r="U21" s="45"/>
      <c r="V21" s="45"/>
      <c r="W21" s="45"/>
    </row>
    <row r="22" spans="1:23" s="52" customFormat="1" ht="15" customHeight="1" thickBot="1">
      <c r="A22" s="396" t="s">
        <v>35</v>
      </c>
      <c r="B22" s="397"/>
      <c r="C22" s="397"/>
      <c r="D22" s="397"/>
      <c r="E22" s="397"/>
      <c r="F22" s="397"/>
      <c r="G22" s="397"/>
      <c r="H22" s="397"/>
      <c r="I22" s="397"/>
      <c r="J22" s="160">
        <f>SUM(J19:J21)</f>
        <v>373713468.45999998</v>
      </c>
      <c r="K22" s="74">
        <f>SUM(K19:K21)</f>
        <v>3.0885045723260758</v>
      </c>
      <c r="L22" s="161"/>
      <c r="M22" s="74"/>
      <c r="N22" s="74"/>
      <c r="O22" s="162"/>
      <c r="P22" s="297">
        <f>SUM(P19:P21)</f>
        <v>0</v>
      </c>
      <c r="Q22" s="291">
        <f>'M.(1)'!Q22+'M.(2)'!Q22+'M.(3)'!Q22</f>
        <v>0</v>
      </c>
      <c r="R22" s="297">
        <f>SUM(R19:R21)</f>
        <v>0.1502961403443499</v>
      </c>
      <c r="S22" s="331">
        <f t="shared" si="0"/>
        <v>0</v>
      </c>
      <c r="T22" s="298">
        <f>SUM(T19:T21)</f>
        <v>0.1502961403443499</v>
      </c>
      <c r="U22" s="45"/>
      <c r="V22" s="45"/>
      <c r="W22" s="45"/>
    </row>
    <row r="23" spans="1:23" ht="15" customHeight="1">
      <c r="A23" s="105"/>
      <c r="B23" s="30"/>
      <c r="C23" s="31" t="s">
        <v>36</v>
      </c>
      <c r="D23" s="32"/>
      <c r="E23" s="31"/>
      <c r="F23" s="33"/>
      <c r="G23" s="34"/>
      <c r="H23" s="35"/>
      <c r="I23" s="35"/>
      <c r="J23" s="36"/>
      <c r="K23" s="35"/>
      <c r="L23" s="53"/>
      <c r="M23" s="37"/>
      <c r="N23" s="66"/>
      <c r="O23" s="39"/>
      <c r="P23" s="77"/>
      <c r="Q23" s="66">
        <f>'M.(1)'!Q23+'M.(2)'!Q23+'M.(3)'!Q23</f>
        <v>0</v>
      </c>
      <c r="R23" s="267"/>
      <c r="S23" s="267">
        <f t="shared" si="0"/>
        <v>0</v>
      </c>
      <c r="T23" s="268"/>
      <c r="U23" s="45"/>
      <c r="V23" s="45"/>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213"/>
      <c r="M24" s="62"/>
      <c r="N24" s="62"/>
      <c r="O24" s="62">
        <v>0</v>
      </c>
      <c r="P24" s="62">
        <f>O24/I24*K24</f>
        <v>0</v>
      </c>
      <c r="Q24" s="61">
        <f>'M.(1)'!Q24+'M.(2)'!Q24+'M.(3)'!Q24</f>
        <v>0</v>
      </c>
      <c r="R24" s="60">
        <f>Q24/I24*K24</f>
        <v>0</v>
      </c>
      <c r="S24" s="64">
        <f t="shared" si="0"/>
        <v>0</v>
      </c>
      <c r="T24" s="214">
        <f>S24/I24*K24</f>
        <v>0</v>
      </c>
      <c r="U24" s="45"/>
      <c r="V24" s="45"/>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213"/>
      <c r="M25" s="62"/>
      <c r="N25" s="62"/>
      <c r="O25" s="62">
        <v>0</v>
      </c>
      <c r="P25" s="62">
        <f>O25/I25*K25</f>
        <v>0</v>
      </c>
      <c r="Q25" s="61">
        <f>'M.(1)'!Q25+'M.(2)'!Q25+'M.(3)'!Q25</f>
        <v>0</v>
      </c>
      <c r="R25" s="60">
        <f>Q25/I25*K25</f>
        <v>0</v>
      </c>
      <c r="S25" s="64">
        <f t="shared" si="0"/>
        <v>0</v>
      </c>
      <c r="T25" s="214">
        <f>S25/I25*K25</f>
        <v>0</v>
      </c>
      <c r="U25" s="45"/>
      <c r="V25" s="45"/>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213"/>
      <c r="M26" s="62"/>
      <c r="N26" s="62"/>
      <c r="O26" s="62">
        <v>0</v>
      </c>
      <c r="P26" s="62">
        <f>O26/I26*K26</f>
        <v>0</v>
      </c>
      <c r="Q26" s="61">
        <f>'M.(1)'!Q26+'M.(2)'!Q26+'M.(3)'!Q26</f>
        <v>40.86249999999999</v>
      </c>
      <c r="R26" s="60">
        <f>Q26/I26*K26</f>
        <v>1.5635628010549643E-2</v>
      </c>
      <c r="S26" s="64">
        <f t="shared" si="0"/>
        <v>40.86249999999999</v>
      </c>
      <c r="T26" s="214">
        <f>S26/I26*K26</f>
        <v>1.5635628010549643E-2</v>
      </c>
      <c r="U26" s="45"/>
      <c r="V26" s="45"/>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213"/>
      <c r="M27" s="62"/>
      <c r="N27" s="62"/>
      <c r="O27" s="62">
        <v>0</v>
      </c>
      <c r="P27" s="62">
        <f>O27/I27*K27</f>
        <v>0</v>
      </c>
      <c r="Q27" s="61">
        <f>'M.(1)'!Q27+'M.(2)'!Q27+'M.(3)'!Q27</f>
        <v>175.51875000000001</v>
      </c>
      <c r="R27" s="60">
        <f>Q27/I27*K27</f>
        <v>0.28814838206802862</v>
      </c>
      <c r="S27" s="64">
        <f t="shared" si="0"/>
        <v>175.51875000000001</v>
      </c>
      <c r="T27" s="214">
        <f>S27/I27*K27</f>
        <v>0.28814838206802862</v>
      </c>
      <c r="U27" s="45"/>
      <c r="V27" s="45"/>
      <c r="W27" s="45"/>
    </row>
    <row r="28" spans="1:23" ht="15" customHeight="1" thickBot="1">
      <c r="A28" s="224" t="s">
        <v>101</v>
      </c>
      <c r="B28" s="67"/>
      <c r="C28" s="68" t="s">
        <v>98</v>
      </c>
      <c r="D28" s="68"/>
      <c r="E28" s="68"/>
      <c r="F28" s="69"/>
      <c r="G28" s="70" t="s">
        <v>158</v>
      </c>
      <c r="H28" s="71">
        <v>1458.8</v>
      </c>
      <c r="I28" s="71">
        <v>18000</v>
      </c>
      <c r="J28" s="43">
        <f>H28*I28</f>
        <v>26258400</v>
      </c>
      <c r="K28" s="42">
        <f>J28/J$52*100</f>
        <v>0.21700900638170975</v>
      </c>
      <c r="L28" s="225"/>
      <c r="M28" s="44"/>
      <c r="N28" s="44"/>
      <c r="O28" s="44"/>
      <c r="P28" s="77">
        <f>O28/I28*K28</f>
        <v>0</v>
      </c>
      <c r="Q28" s="157">
        <f>'M.(1)'!Q28+'M.(2)'!Q28+'M.(3)'!Q28</f>
        <v>520</v>
      </c>
      <c r="R28" s="156">
        <f>Q28/I28*K28</f>
        <v>6.2691490732493926E-3</v>
      </c>
      <c r="S28" s="158">
        <f t="shared" si="0"/>
        <v>520</v>
      </c>
      <c r="T28" s="281">
        <f>S28/I28*K28</f>
        <v>6.2691490732493926E-3</v>
      </c>
      <c r="U28" s="45"/>
      <c r="V28" s="45"/>
      <c r="W28" s="45"/>
    </row>
    <row r="29" spans="1:23" s="52" customFormat="1" ht="15" customHeight="1" thickBot="1">
      <c r="A29" s="396" t="s">
        <v>38</v>
      </c>
      <c r="B29" s="397"/>
      <c r="C29" s="397"/>
      <c r="D29" s="397"/>
      <c r="E29" s="397"/>
      <c r="F29" s="397"/>
      <c r="G29" s="397"/>
      <c r="H29" s="397"/>
      <c r="I29" s="397"/>
      <c r="J29" s="46">
        <f>SUM(J24:J28)</f>
        <v>2378943829.711</v>
      </c>
      <c r="K29" s="49">
        <f>SUM(K24:K28)</f>
        <v>19.66046052781142</v>
      </c>
      <c r="L29" s="73"/>
      <c r="M29" s="74"/>
      <c r="N29" s="49"/>
      <c r="O29" s="46"/>
      <c r="P29" s="297">
        <f>SUM(P24:P28)</f>
        <v>0</v>
      </c>
      <c r="Q29" s="291">
        <f>'M.(1)'!Q29+'M.(2)'!Q29+'M.(3)'!Q29</f>
        <v>0</v>
      </c>
      <c r="R29" s="297">
        <f>SUM(R24:R28)</f>
        <v>0.31005315915182763</v>
      </c>
      <c r="S29" s="331">
        <f t="shared" si="0"/>
        <v>0</v>
      </c>
      <c r="T29" s="298">
        <f>SUM(T24:T28)</f>
        <v>0.31005315915182763</v>
      </c>
      <c r="U29" s="45"/>
      <c r="V29" s="45"/>
      <c r="W29" s="45"/>
    </row>
    <row r="30" spans="1:23" s="81" customFormat="1" ht="15" customHeight="1">
      <c r="A30" s="82"/>
      <c r="B30" s="83"/>
      <c r="C30" s="84" t="s">
        <v>89</v>
      </c>
      <c r="D30" s="85"/>
      <c r="E30" s="86"/>
      <c r="F30" s="84"/>
      <c r="G30" s="87"/>
      <c r="H30" s="88"/>
      <c r="I30" s="89"/>
      <c r="J30" s="90"/>
      <c r="K30" s="88"/>
      <c r="L30" s="91"/>
      <c r="M30" s="89"/>
      <c r="N30" s="89"/>
      <c r="O30" s="89"/>
      <c r="P30" s="276"/>
      <c r="Q30" s="66">
        <f>'M.(1)'!Q30+'M.(2)'!Q30+'M.(3)'!Q30</f>
        <v>0</v>
      </c>
      <c r="R30" s="275"/>
      <c r="S30" s="267">
        <f t="shared" si="0"/>
        <v>0</v>
      </c>
      <c r="T30" s="279"/>
      <c r="U30" s="80"/>
      <c r="V30" s="80"/>
      <c r="W30" s="80"/>
    </row>
    <row r="31" spans="1:23" s="81" customFormat="1" ht="15" customHeight="1" thickBot="1">
      <c r="A31" s="94" t="s">
        <v>102</v>
      </c>
      <c r="B31" s="95"/>
      <c r="C31" s="241" t="s">
        <v>41</v>
      </c>
      <c r="D31" s="96"/>
      <c r="E31" s="97"/>
      <c r="F31" s="98"/>
      <c r="G31" s="57" t="s">
        <v>156</v>
      </c>
      <c r="H31" s="99">
        <v>459583.86</v>
      </c>
      <c r="I31" s="100">
        <v>405</v>
      </c>
      <c r="J31" s="101">
        <f>H31*I31</f>
        <v>186131463.29999998</v>
      </c>
      <c r="K31" s="99">
        <f>J31/J$52*100</f>
        <v>1.5382583823502829</v>
      </c>
      <c r="L31" s="102"/>
      <c r="M31" s="100"/>
      <c r="N31" s="100"/>
      <c r="O31" s="100">
        <v>0</v>
      </c>
      <c r="P31" s="100">
        <f>O31/I31*K31</f>
        <v>0</v>
      </c>
      <c r="Q31" s="157">
        <f>'M.(1)'!Q31+'M.(2)'!Q31+'M.(3)'!Q31</f>
        <v>0</v>
      </c>
      <c r="R31" s="99">
        <f>Q31/I31*K31</f>
        <v>0</v>
      </c>
      <c r="S31" s="158">
        <f t="shared" si="0"/>
        <v>0</v>
      </c>
      <c r="T31" s="104">
        <f>S31/I31*K31</f>
        <v>0</v>
      </c>
      <c r="U31" s="80"/>
      <c r="V31" s="80"/>
      <c r="W31" s="80"/>
    </row>
    <row r="32" spans="1:23" s="52" customFormat="1" ht="15" customHeight="1" thickBot="1">
      <c r="A32" s="396" t="s">
        <v>90</v>
      </c>
      <c r="B32" s="397"/>
      <c r="C32" s="397"/>
      <c r="D32" s="397"/>
      <c r="E32" s="397"/>
      <c r="F32" s="397"/>
      <c r="G32" s="397"/>
      <c r="H32" s="397"/>
      <c r="I32" s="397"/>
      <c r="J32" s="160">
        <f>SUM(J31:J31)</f>
        <v>186131463.29999998</v>
      </c>
      <c r="K32" s="160">
        <f>SUM(K31:K31)</f>
        <v>1.5382583823502829</v>
      </c>
      <c r="L32" s="161"/>
      <c r="M32" s="74"/>
      <c r="N32" s="160"/>
      <c r="O32" s="162"/>
      <c r="P32" s="290">
        <f>SUM(P31:P31)</f>
        <v>0</v>
      </c>
      <c r="Q32" s="291">
        <f>'M.(1)'!Q32+'M.(2)'!Q32+'M.(3)'!Q32</f>
        <v>0</v>
      </c>
      <c r="R32" s="290">
        <f>SUM(R31:R31)</f>
        <v>0</v>
      </c>
      <c r="S32" s="331">
        <f t="shared" si="0"/>
        <v>0</v>
      </c>
      <c r="T32" s="294">
        <f>SUM(T31:T31)</f>
        <v>0</v>
      </c>
      <c r="U32" s="45"/>
      <c r="V32" s="45"/>
      <c r="W32" s="45"/>
    </row>
    <row r="33" spans="1:23" s="81" customFormat="1" ht="15" customHeight="1">
      <c r="A33" s="82"/>
      <c r="B33" s="83"/>
      <c r="C33" s="84" t="s">
        <v>39</v>
      </c>
      <c r="D33" s="85"/>
      <c r="E33" s="86"/>
      <c r="F33" s="84"/>
      <c r="G33" s="87"/>
      <c r="H33" s="88"/>
      <c r="I33" s="89"/>
      <c r="J33" s="90"/>
      <c r="K33" s="88"/>
      <c r="L33" s="91"/>
      <c r="M33" s="89"/>
      <c r="N33" s="89"/>
      <c r="O33" s="89"/>
      <c r="P33" s="276"/>
      <c r="Q33" s="66">
        <f>'M.(1)'!Q33+'M.(2)'!Q33+'M.(3)'!Q33</f>
        <v>0</v>
      </c>
      <c r="R33" s="275"/>
      <c r="S33" s="267">
        <f t="shared" si="0"/>
        <v>0</v>
      </c>
      <c r="T33" s="279"/>
      <c r="U33" s="80"/>
      <c r="V33" s="80"/>
      <c r="W33" s="80"/>
    </row>
    <row r="34" spans="1:23" s="81" customFormat="1" ht="15" customHeight="1" thickBot="1">
      <c r="A34" s="94" t="s">
        <v>84</v>
      </c>
      <c r="B34" s="95"/>
      <c r="C34" s="241" t="s">
        <v>40</v>
      </c>
      <c r="D34" s="96"/>
      <c r="E34" s="97"/>
      <c r="F34" s="98"/>
      <c r="G34" s="57" t="s">
        <v>156</v>
      </c>
      <c r="H34" s="99">
        <v>567411.31000000006</v>
      </c>
      <c r="I34" s="100">
        <v>3680</v>
      </c>
      <c r="J34" s="101">
        <f>H34*I34</f>
        <v>2088073620.8000002</v>
      </c>
      <c r="K34" s="99">
        <f>J34/J$52*100</f>
        <v>17.256602904276992</v>
      </c>
      <c r="L34" s="102"/>
      <c r="M34" s="100"/>
      <c r="N34" s="100"/>
      <c r="O34" s="100">
        <v>0</v>
      </c>
      <c r="P34" s="100">
        <f>O34/I34*K34</f>
        <v>0</v>
      </c>
      <c r="Q34" s="157">
        <f>'M.(1)'!Q34+'M.(2)'!Q34+'M.(3)'!Q34</f>
        <v>0</v>
      </c>
      <c r="R34" s="99">
        <f>Q34/I34*K34</f>
        <v>0</v>
      </c>
      <c r="S34" s="158">
        <f t="shared" si="0"/>
        <v>0</v>
      </c>
      <c r="T34" s="104">
        <f>S34/I34*K34</f>
        <v>0</v>
      </c>
      <c r="U34" s="80"/>
      <c r="V34" s="80"/>
      <c r="W34" s="80"/>
    </row>
    <row r="35" spans="1:23" s="52" customFormat="1" ht="15" customHeight="1" thickBot="1">
      <c r="A35" s="396" t="s">
        <v>42</v>
      </c>
      <c r="B35" s="397"/>
      <c r="C35" s="397"/>
      <c r="D35" s="397"/>
      <c r="E35" s="397"/>
      <c r="F35" s="397"/>
      <c r="G35" s="397"/>
      <c r="H35" s="397"/>
      <c r="I35" s="397"/>
      <c r="J35" s="160">
        <f>SUM(J34:J34)</f>
        <v>2088073620.8000002</v>
      </c>
      <c r="K35" s="160">
        <f>SUM(K34:K34)</f>
        <v>17.256602904276992</v>
      </c>
      <c r="L35" s="161"/>
      <c r="M35" s="74"/>
      <c r="N35" s="160"/>
      <c r="O35" s="162"/>
      <c r="P35" s="290">
        <f>SUM(P34:P34)</f>
        <v>0</v>
      </c>
      <c r="Q35" s="291">
        <f>'M.(1)'!Q35+'M.(2)'!Q35+'M.(3)'!Q35</f>
        <v>0</v>
      </c>
      <c r="R35" s="290">
        <f>SUM(R34:R34)</f>
        <v>0</v>
      </c>
      <c r="S35" s="331">
        <f t="shared" si="0"/>
        <v>0</v>
      </c>
      <c r="T35" s="294">
        <f>SUM(T34:T34)</f>
        <v>0</v>
      </c>
      <c r="U35" s="45"/>
      <c r="V35" s="45"/>
      <c r="W35" s="45"/>
    </row>
    <row r="36" spans="1:23" ht="15" customHeight="1">
      <c r="A36" s="105"/>
      <c r="B36" s="30"/>
      <c r="C36" s="33" t="s">
        <v>43</v>
      </c>
      <c r="D36" s="32"/>
      <c r="E36" s="31"/>
      <c r="F36" s="33"/>
      <c r="G36" s="34"/>
      <c r="H36" s="35"/>
      <c r="I36" s="39"/>
      <c r="J36" s="106"/>
      <c r="K36" s="35"/>
      <c r="L36" s="91"/>
      <c r="M36" s="38"/>
      <c r="N36" s="38"/>
      <c r="O36" s="39"/>
      <c r="P36" s="245"/>
      <c r="Q36" s="66">
        <f>'M.(1)'!Q36+'M.(2)'!Q36+'M.(3)'!Q36</f>
        <v>0</v>
      </c>
      <c r="R36" s="267"/>
      <c r="S36" s="267">
        <f t="shared" si="0"/>
        <v>0</v>
      </c>
      <c r="T36" s="268"/>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10"/>
      <c r="M37" s="61"/>
      <c r="N37" s="61"/>
      <c r="O37" s="62">
        <v>0</v>
      </c>
      <c r="P37" s="63">
        <f>O37/I37*K37</f>
        <v>0</v>
      </c>
      <c r="Q37" s="61">
        <f>'M.(1)'!Q37+'M.(2)'!Q37+'M.(3)'!Q37</f>
        <v>0</v>
      </c>
      <c r="R37" s="64">
        <f>Q37/I37*K37</f>
        <v>0</v>
      </c>
      <c r="S37" s="64">
        <f t="shared" si="0"/>
        <v>0</v>
      </c>
      <c r="T37" s="65">
        <f>S37/I37*K37</f>
        <v>0</v>
      </c>
      <c r="U37" s="45"/>
      <c r="V37" s="45"/>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10"/>
      <c r="M38" s="61"/>
      <c r="N38" s="61"/>
      <c r="O38" s="62">
        <v>0</v>
      </c>
      <c r="P38" s="62">
        <f>O38/I38*K38</f>
        <v>0</v>
      </c>
      <c r="Q38" s="61">
        <f>'M.(1)'!Q38+'M.(2)'!Q38+'M.(3)'!Q38</f>
        <v>0</v>
      </c>
      <c r="R38" s="64">
        <f>Q38/I38*K38</f>
        <v>0</v>
      </c>
      <c r="S38" s="64">
        <f t="shared" si="0"/>
        <v>0</v>
      </c>
      <c r="T38" s="65">
        <f>S38/I38*K38</f>
        <v>0</v>
      </c>
      <c r="U38" s="45"/>
      <c r="V38" s="45"/>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10"/>
      <c r="M39" s="61"/>
      <c r="N39" s="61"/>
      <c r="O39" s="62">
        <v>0</v>
      </c>
      <c r="P39" s="63">
        <f>O39/I39*K39</f>
        <v>0</v>
      </c>
      <c r="Q39" s="157">
        <f>'M.(1)'!Q39+'M.(2)'!Q39+'M.(3)'!Q39</f>
        <v>0</v>
      </c>
      <c r="R39" s="158">
        <f>Q39/I39*K39</f>
        <v>0</v>
      </c>
      <c r="S39" s="158">
        <f t="shared" si="0"/>
        <v>0</v>
      </c>
      <c r="T39" s="159">
        <f>S39/I39*K39</f>
        <v>0</v>
      </c>
      <c r="U39" s="45"/>
      <c r="V39" s="45"/>
      <c r="W39" s="45"/>
    </row>
    <row r="40" spans="1:23" s="52" customFormat="1" ht="15" customHeight="1" thickBot="1">
      <c r="A40" s="396" t="s">
        <v>46</v>
      </c>
      <c r="B40" s="397"/>
      <c r="C40" s="397"/>
      <c r="D40" s="397"/>
      <c r="E40" s="397"/>
      <c r="F40" s="397"/>
      <c r="G40" s="397"/>
      <c r="H40" s="397"/>
      <c r="I40" s="397"/>
      <c r="J40" s="160">
        <f>SUM(J37:J39)</f>
        <v>3312336229.2000003</v>
      </c>
      <c r="K40" s="173">
        <f>SUM(K37:K39)</f>
        <v>27.374356164154371</v>
      </c>
      <c r="L40" s="161"/>
      <c r="M40" s="74"/>
      <c r="N40" s="173"/>
      <c r="O40" s="174"/>
      <c r="P40" s="295">
        <f>SUM(P37:P39)</f>
        <v>0</v>
      </c>
      <c r="Q40" s="291">
        <f>'M.(1)'!Q40+'M.(2)'!Q40+'M.(3)'!Q40</f>
        <v>0</v>
      </c>
      <c r="R40" s="295">
        <f>SUM(R37:R39)</f>
        <v>0</v>
      </c>
      <c r="S40" s="331">
        <f t="shared" si="0"/>
        <v>0</v>
      </c>
      <c r="T40" s="294">
        <f>SUM(T37:T39)</f>
        <v>0</v>
      </c>
      <c r="U40" s="45"/>
      <c r="V40" s="45"/>
      <c r="W40" s="45"/>
    </row>
    <row r="41" spans="1:23" ht="15" customHeight="1">
      <c r="A41" s="105"/>
      <c r="B41" s="30"/>
      <c r="C41" s="33" t="s">
        <v>47</v>
      </c>
      <c r="D41" s="32"/>
      <c r="E41" s="31"/>
      <c r="F41" s="33"/>
      <c r="G41" s="34"/>
      <c r="H41" s="35"/>
      <c r="I41" s="39"/>
      <c r="J41" s="106"/>
      <c r="K41" s="35"/>
      <c r="L41" s="91"/>
      <c r="M41" s="38"/>
      <c r="N41" s="38"/>
      <c r="O41" s="39"/>
      <c r="P41" s="245"/>
      <c r="Q41" s="66">
        <f>'M.(1)'!Q41+'M.(2)'!Q41+'M.(3)'!Q41</f>
        <v>0</v>
      </c>
      <c r="R41" s="267"/>
      <c r="S41" s="267">
        <f t="shared" si="0"/>
        <v>0</v>
      </c>
      <c r="T41" s="268"/>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10"/>
      <c r="M42" s="61"/>
      <c r="N42" s="61"/>
      <c r="O42" s="62">
        <v>0</v>
      </c>
      <c r="P42" s="339">
        <f>O42/I42*K42</f>
        <v>0</v>
      </c>
      <c r="Q42" s="61">
        <f>'M.(1)'!Q42+'M.(2)'!Q42+'M.(3)'!Q42</f>
        <v>0</v>
      </c>
      <c r="R42" s="64">
        <f>Q42/I42*K42</f>
        <v>0</v>
      </c>
      <c r="S42" s="64">
        <f t="shared" si="0"/>
        <v>0</v>
      </c>
      <c r="T42" s="65">
        <f>S42/I42*K42</f>
        <v>0</v>
      </c>
      <c r="U42" s="45"/>
      <c r="V42" s="45"/>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10"/>
      <c r="M43" s="61"/>
      <c r="N43" s="61"/>
      <c r="O43" s="62">
        <v>0</v>
      </c>
      <c r="P43" s="62">
        <f>O43/I43*K43</f>
        <v>0</v>
      </c>
      <c r="Q43" s="61">
        <f>'M.(1)'!Q43+'M.(2)'!Q43+'M.(3)'!Q43</f>
        <v>0</v>
      </c>
      <c r="R43" s="64">
        <f>Q43/I43*K43</f>
        <v>0</v>
      </c>
      <c r="S43" s="64">
        <f t="shared" si="0"/>
        <v>0</v>
      </c>
      <c r="T43" s="65">
        <f>S43/I43*K43</f>
        <v>0</v>
      </c>
      <c r="U43" s="45"/>
      <c r="V43" s="45"/>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10"/>
      <c r="M44" s="61"/>
      <c r="N44" s="61"/>
      <c r="O44" s="62">
        <v>0</v>
      </c>
      <c r="P44" s="62">
        <f>O44/I44*K44</f>
        <v>0</v>
      </c>
      <c r="Q44" s="61">
        <f>'M.(1)'!Q44+'M.(2)'!Q44+'M.(3)'!Q44</f>
        <v>0</v>
      </c>
      <c r="R44" s="64">
        <f>Q44/I44*K44</f>
        <v>0</v>
      </c>
      <c r="S44" s="64">
        <f t="shared" si="0"/>
        <v>0</v>
      </c>
      <c r="T44" s="65">
        <f>S44/I44*K44</f>
        <v>0</v>
      </c>
      <c r="U44" s="45"/>
      <c r="V44" s="45"/>
      <c r="W44" s="45"/>
    </row>
    <row r="45" spans="1:23" ht="15" customHeight="1" thickBot="1">
      <c r="A45" s="107" t="s">
        <v>67</v>
      </c>
      <c r="B45" s="54"/>
      <c r="C45" s="56" t="s">
        <v>64</v>
      </c>
      <c r="D45" s="55"/>
      <c r="E45" s="55"/>
      <c r="F45" s="56"/>
      <c r="G45" s="57" t="s">
        <v>156</v>
      </c>
      <c r="H45" s="109">
        <v>644050</v>
      </c>
      <c r="I45" s="109">
        <v>250</v>
      </c>
      <c r="J45" s="155">
        <f>H45*I45</f>
        <v>161012500</v>
      </c>
      <c r="K45" s="156">
        <f>J45/J$52*100</f>
        <v>1.3306660969455504</v>
      </c>
      <c r="L45" s="166"/>
      <c r="M45" s="157"/>
      <c r="N45" s="157"/>
      <c r="O45" s="63">
        <v>0</v>
      </c>
      <c r="P45" s="63">
        <f>O45/I45*K45</f>
        <v>0</v>
      </c>
      <c r="Q45" s="157">
        <f>'M.(1)'!Q45+'M.(2)'!Q45+'M.(3)'!Q45</f>
        <v>0</v>
      </c>
      <c r="R45" s="158">
        <f>Q45/I45*K45</f>
        <v>0</v>
      </c>
      <c r="S45" s="158">
        <f t="shared" si="0"/>
        <v>0</v>
      </c>
      <c r="T45" s="159">
        <f>S45/I45*K45</f>
        <v>0</v>
      </c>
      <c r="U45" s="45"/>
      <c r="V45" s="45"/>
      <c r="W45" s="45"/>
    </row>
    <row r="46" spans="1:23" s="52" customFormat="1" ht="15" customHeight="1" thickBot="1">
      <c r="A46" s="396" t="s">
        <v>49</v>
      </c>
      <c r="B46" s="397"/>
      <c r="C46" s="397"/>
      <c r="D46" s="397"/>
      <c r="E46" s="397"/>
      <c r="F46" s="397"/>
      <c r="G46" s="397"/>
      <c r="H46" s="397"/>
      <c r="I46" s="397"/>
      <c r="J46" s="160">
        <f>SUM(J42:J45)</f>
        <v>3697889194.7216001</v>
      </c>
      <c r="K46" s="160">
        <f>SUM(K42:K45)</f>
        <v>30.560706663627453</v>
      </c>
      <c r="L46" s="161"/>
      <c r="M46" s="74"/>
      <c r="N46" s="160"/>
      <c r="O46" s="162"/>
      <c r="P46" s="300">
        <f>SUM(P42:P45)</f>
        <v>0</v>
      </c>
      <c r="Q46" s="291">
        <f>'M.(1)'!Q46+'M.(2)'!Q46+'M.(3)'!Q46</f>
        <v>0</v>
      </c>
      <c r="R46" s="300">
        <f>SUM(R42:R45)</f>
        <v>0</v>
      </c>
      <c r="S46" s="331">
        <f t="shared" si="0"/>
        <v>0</v>
      </c>
      <c r="T46" s="301">
        <f>SUM(T42:T45)</f>
        <v>0</v>
      </c>
      <c r="U46" s="45"/>
      <c r="V46" s="45"/>
      <c r="W46" s="45"/>
    </row>
    <row r="47" spans="1:23" ht="15" customHeight="1">
      <c r="A47" s="105"/>
      <c r="B47" s="30"/>
      <c r="C47" s="33" t="s">
        <v>50</v>
      </c>
      <c r="D47" s="32"/>
      <c r="E47" s="31"/>
      <c r="F47" s="33"/>
      <c r="G47" s="34"/>
      <c r="H47" s="35"/>
      <c r="I47" s="39"/>
      <c r="J47" s="106"/>
      <c r="K47" s="35"/>
      <c r="L47" s="91"/>
      <c r="M47" s="38"/>
      <c r="N47" s="38"/>
      <c r="O47" s="39"/>
      <c r="P47" s="245"/>
      <c r="Q47" s="66">
        <f>'M.(1)'!Q47+'M.(2)'!Q47+'M.(3)'!Q47</f>
        <v>0</v>
      </c>
      <c r="R47" s="267"/>
      <c r="S47" s="267">
        <f t="shared" si="0"/>
        <v>0</v>
      </c>
      <c r="T47" s="268"/>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10"/>
      <c r="M48" s="61"/>
      <c r="N48" s="61"/>
      <c r="O48" s="62">
        <v>0</v>
      </c>
      <c r="P48" s="63">
        <f>O48/I48*K48</f>
        <v>0</v>
      </c>
      <c r="Q48" s="61">
        <f>'M.(1)'!Q48+'M.(2)'!Q48+'M.(3)'!Q48</f>
        <v>0</v>
      </c>
      <c r="R48" s="64">
        <f>Q48/I48*K48</f>
        <v>0</v>
      </c>
      <c r="S48" s="64">
        <f t="shared" si="0"/>
        <v>0</v>
      </c>
      <c r="T48" s="65">
        <f>S48/I48*K48</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10"/>
      <c r="M49" s="61"/>
      <c r="N49" s="61"/>
      <c r="O49" s="62">
        <v>0</v>
      </c>
      <c r="P49" s="62">
        <f>O49/I49*K49</f>
        <v>0</v>
      </c>
      <c r="Q49" s="61">
        <f>'M.(1)'!Q49+'M.(2)'!Q49+'M.(3)'!Q49</f>
        <v>0</v>
      </c>
      <c r="R49" s="64">
        <f>Q49/I49*K49</f>
        <v>0</v>
      </c>
      <c r="S49" s="64">
        <f t="shared" si="0"/>
        <v>0</v>
      </c>
      <c r="T49" s="65">
        <f>S49/I49*K49</f>
        <v>0</v>
      </c>
      <c r="U49" s="45"/>
      <c r="V49" s="45"/>
      <c r="W49" s="45"/>
    </row>
    <row r="50" spans="1:23" ht="15" customHeight="1" thickBot="1">
      <c r="A50" s="111" t="s">
        <v>106</v>
      </c>
      <c r="B50" s="54"/>
      <c r="C50" s="112" t="s">
        <v>107</v>
      </c>
      <c r="D50" s="55"/>
      <c r="E50" s="112"/>
      <c r="F50" s="112"/>
      <c r="G50" s="108" t="s">
        <v>162</v>
      </c>
      <c r="H50" s="109">
        <v>16500</v>
      </c>
      <c r="I50" s="109">
        <v>66</v>
      </c>
      <c r="J50" s="59">
        <f>H50*I50</f>
        <v>1089000</v>
      </c>
      <c r="K50" s="60">
        <f>J50/J$52*100</f>
        <v>8.9998936702038925E-3</v>
      </c>
      <c r="L50" s="110"/>
      <c r="M50" s="61"/>
      <c r="N50" s="61"/>
      <c r="O50" s="62">
        <v>0</v>
      </c>
      <c r="P50" s="63">
        <f>O50/I50*K50</f>
        <v>0</v>
      </c>
      <c r="Q50" s="157">
        <f>'M.(1)'!Q50+'M.(2)'!Q50+'M.(3)'!Q50</f>
        <v>0</v>
      </c>
      <c r="R50" s="158">
        <f>Q50/I50*K50</f>
        <v>0</v>
      </c>
      <c r="S50" s="158">
        <f t="shared" si="0"/>
        <v>0</v>
      </c>
      <c r="T50" s="159">
        <f>S50/I50*K50</f>
        <v>0</v>
      </c>
      <c r="U50" s="45"/>
      <c r="V50" s="45"/>
      <c r="W50" s="45"/>
    </row>
    <row r="51" spans="1:23" s="52" customFormat="1" ht="15" customHeight="1" thickBot="1">
      <c r="A51" s="396" t="s">
        <v>49</v>
      </c>
      <c r="B51" s="397"/>
      <c r="C51" s="397"/>
      <c r="D51" s="397"/>
      <c r="E51" s="397"/>
      <c r="F51" s="397"/>
      <c r="G51" s="397"/>
      <c r="H51" s="397"/>
      <c r="I51" s="397"/>
      <c r="J51" s="160">
        <f>SUM(J48:J50)</f>
        <v>2790150</v>
      </c>
      <c r="K51" s="173">
        <f>SUM(K48:K50)</f>
        <v>2.3058818479264824E-2</v>
      </c>
      <c r="L51" s="161"/>
      <c r="M51" s="74"/>
      <c r="N51" s="173"/>
      <c r="O51" s="174"/>
      <c r="P51" s="295">
        <f>SUM(P48:P50)</f>
        <v>0</v>
      </c>
      <c r="Q51" s="291">
        <f>'M.(1)'!Q51+'M.(2)'!Q51+'M.(3)'!Q51</f>
        <v>0</v>
      </c>
      <c r="R51" s="295">
        <f>SUM(R48:R50)</f>
        <v>0</v>
      </c>
      <c r="S51" s="331">
        <f t="shared" si="0"/>
        <v>0</v>
      </c>
      <c r="T51" s="294">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121"/>
      <c r="M52" s="122"/>
      <c r="N52" s="120"/>
      <c r="O52" s="120"/>
      <c r="P52" s="242">
        <f>SUM(P14:P51)/2</f>
        <v>0</v>
      </c>
      <c r="Q52" s="289">
        <f>'M.(1)'!Q52+'M.(2)'!Q52+'M.(3)'!Q52</f>
        <v>0</v>
      </c>
      <c r="R52" s="120">
        <f>SUM(R14:R51)/2</f>
        <v>0.74629633438052523</v>
      </c>
      <c r="S52" s="332">
        <f t="shared" si="0"/>
        <v>0</v>
      </c>
      <c r="T52" s="335">
        <f>SUM(T14:T51)/2</f>
        <v>0.74629633438052523</v>
      </c>
      <c r="U52" s="45"/>
      <c r="V52" s="45"/>
      <c r="W52" s="45"/>
    </row>
    <row r="53" spans="1:23">
      <c r="A53" s="123"/>
      <c r="B53" s="124"/>
      <c r="C53" s="124"/>
      <c r="D53" s="124"/>
      <c r="E53" s="124"/>
      <c r="F53" s="124"/>
      <c r="G53" s="124"/>
      <c r="H53" s="124"/>
      <c r="I53" s="124"/>
      <c r="J53" s="125"/>
      <c r="K53" s="124"/>
      <c r="L53" s="124"/>
      <c r="M53" s="124"/>
      <c r="N53" s="124"/>
      <c r="O53" s="126"/>
      <c r="P53" s="126"/>
      <c r="Q53" s="127"/>
      <c r="R53" s="401" t="s">
        <v>77</v>
      </c>
      <c r="S53" s="402"/>
      <c r="T53" s="403"/>
    </row>
    <row r="54" spans="1:23" ht="15" customHeight="1">
      <c r="A54" s="176"/>
      <c r="B54" s="177"/>
      <c r="C54" s="177"/>
      <c r="D54" s="177"/>
      <c r="E54" s="177"/>
      <c r="F54" s="178"/>
      <c r="G54" s="124"/>
      <c r="H54" s="124"/>
      <c r="I54" s="124"/>
      <c r="J54" s="179"/>
      <c r="K54" s="179"/>
      <c r="L54" s="179"/>
      <c r="M54" s="179"/>
      <c r="N54" s="179"/>
      <c r="O54" s="180" t="s">
        <v>166</v>
      </c>
      <c r="P54" s="179"/>
      <c r="Q54" s="181"/>
      <c r="R54" s="404"/>
      <c r="S54" s="405"/>
      <c r="T54" s="406"/>
    </row>
    <row r="55" spans="1:23" ht="15" customHeight="1">
      <c r="A55" s="182"/>
      <c r="B55" s="183" t="s">
        <v>69</v>
      </c>
      <c r="C55" s="184"/>
      <c r="D55" s="184"/>
      <c r="E55" s="184"/>
      <c r="F55" s="124"/>
      <c r="G55" s="167" t="s">
        <v>108</v>
      </c>
      <c r="H55" s="167"/>
      <c r="I55" s="167"/>
      <c r="J55" s="167"/>
      <c r="K55" s="124"/>
      <c r="L55" s="7"/>
      <c r="M55" s="7"/>
      <c r="N55" s="7"/>
      <c r="O55" s="185" t="s">
        <v>73</v>
      </c>
      <c r="P55" s="7"/>
      <c r="Q55" s="127"/>
      <c r="R55" s="432" t="s">
        <v>55</v>
      </c>
      <c r="S55" s="433"/>
      <c r="T55" s="438">
        <f>'M.(1)'!T55:T56+'M.(2)'!T55:T56+'M.(3)'!T55:T56</f>
        <v>1.0125279798364448</v>
      </c>
    </row>
    <row r="56" spans="1:23" ht="15" customHeight="1">
      <c r="A56" s="182"/>
      <c r="B56" s="183" t="s">
        <v>70</v>
      </c>
      <c r="C56" s="184"/>
      <c r="D56" s="184"/>
      <c r="E56" s="184"/>
      <c r="F56" s="124"/>
      <c r="G56" s="167" t="s">
        <v>109</v>
      </c>
      <c r="H56" s="167"/>
      <c r="I56" s="167"/>
      <c r="J56" s="168"/>
      <c r="K56" s="124"/>
      <c r="L56" s="7"/>
      <c r="M56" s="7"/>
      <c r="N56" s="7"/>
      <c r="O56" s="185" t="s">
        <v>74</v>
      </c>
      <c r="P56" s="7"/>
      <c r="Q56" s="127"/>
      <c r="R56" s="432"/>
      <c r="S56" s="433"/>
      <c r="T56" s="438"/>
    </row>
    <row r="57" spans="1:23" ht="15" customHeight="1">
      <c r="A57" s="186"/>
      <c r="B57" s="187"/>
      <c r="C57" s="188"/>
      <c r="D57" s="188"/>
      <c r="E57" s="188"/>
      <c r="F57" s="240"/>
      <c r="G57" s="208" t="s">
        <v>152</v>
      </c>
      <c r="H57" s="208"/>
      <c r="I57" s="208"/>
      <c r="J57" s="227"/>
      <c r="K57" s="228"/>
      <c r="L57" s="189"/>
      <c r="M57" s="189"/>
      <c r="N57" s="189"/>
      <c r="O57" s="190" t="s">
        <v>56</v>
      </c>
      <c r="P57" s="189"/>
      <c r="Q57" s="127"/>
      <c r="R57" s="439" t="s">
        <v>57</v>
      </c>
      <c r="S57" s="440"/>
      <c r="T57" s="438">
        <f>'M.(3)'!T57:T58</f>
        <v>1.0125279798364448</v>
      </c>
    </row>
    <row r="58" spans="1:23" ht="15.75" customHeight="1">
      <c r="A58" s="186"/>
      <c r="B58" s="187"/>
      <c r="C58" s="188"/>
      <c r="D58" s="188"/>
      <c r="E58" s="188"/>
      <c r="F58" s="240"/>
      <c r="G58" s="208"/>
      <c r="H58" s="208"/>
      <c r="I58" s="208"/>
      <c r="J58" s="229"/>
      <c r="K58" s="228"/>
      <c r="L58" s="228"/>
      <c r="M58" s="191"/>
      <c r="N58" s="192"/>
      <c r="O58" s="193"/>
      <c r="P58" s="126"/>
      <c r="Q58" s="127"/>
      <c r="R58" s="441" t="s">
        <v>55</v>
      </c>
      <c r="S58" s="442"/>
      <c r="T58" s="438"/>
    </row>
    <row r="59" spans="1:23" ht="12.75" customHeight="1">
      <c r="A59" s="230"/>
      <c r="B59" s="187"/>
      <c r="C59" s="187"/>
      <c r="D59" s="187"/>
      <c r="E59" s="187"/>
      <c r="F59" s="240"/>
      <c r="G59" s="208"/>
      <c r="H59" s="208"/>
      <c r="I59" s="208"/>
      <c r="J59" s="231"/>
      <c r="K59" s="228"/>
      <c r="L59" s="228"/>
      <c r="M59" s="191"/>
      <c r="N59" s="192"/>
      <c r="O59" s="193"/>
      <c r="P59" s="126"/>
      <c r="Q59" s="127"/>
      <c r="R59" s="432" t="s">
        <v>58</v>
      </c>
      <c r="S59" s="433"/>
      <c r="T59" s="438">
        <f>R52</f>
        <v>0.74629633438052523</v>
      </c>
    </row>
    <row r="60" spans="1:23" ht="12.75" customHeight="1">
      <c r="A60" s="230"/>
      <c r="B60" s="187"/>
      <c r="C60" s="187"/>
      <c r="D60" s="187"/>
      <c r="E60" s="187"/>
      <c r="F60" s="240"/>
      <c r="G60" s="208"/>
      <c r="H60" s="208"/>
      <c r="I60" s="208"/>
      <c r="J60" s="208"/>
      <c r="K60" s="228"/>
      <c r="L60" s="228"/>
      <c r="M60" s="191"/>
      <c r="N60" s="194"/>
      <c r="O60" s="193"/>
      <c r="P60" s="126"/>
      <c r="Q60" s="127"/>
      <c r="R60" s="432"/>
      <c r="S60" s="433"/>
      <c r="T60" s="438"/>
    </row>
    <row r="61" spans="1:23" ht="15" customHeight="1">
      <c r="A61" s="232"/>
      <c r="B61" s="198"/>
      <c r="C61" s="198"/>
      <c r="D61" s="198"/>
      <c r="E61" s="198"/>
      <c r="F61" s="240"/>
      <c r="G61" s="208"/>
      <c r="H61" s="208"/>
      <c r="I61" s="208"/>
      <c r="J61" s="233"/>
      <c r="K61" s="234"/>
      <c r="L61" s="234"/>
      <c r="M61" s="195"/>
      <c r="N61" s="196"/>
      <c r="O61" s="193"/>
      <c r="P61" s="126"/>
      <c r="Q61" s="127"/>
      <c r="R61" s="439" t="s">
        <v>57</v>
      </c>
      <c r="S61" s="440"/>
      <c r="T61" s="438">
        <f>T52</f>
        <v>0.74629633438052523</v>
      </c>
    </row>
    <row r="62" spans="1:23" ht="15.75" customHeight="1">
      <c r="A62" s="197"/>
      <c r="B62" s="198" t="s">
        <v>71</v>
      </c>
      <c r="C62" s="199"/>
      <c r="D62" s="199"/>
      <c r="E62" s="199"/>
      <c r="F62" s="240"/>
      <c r="G62" s="233" t="s">
        <v>171</v>
      </c>
      <c r="H62" s="207"/>
      <c r="I62" s="235"/>
      <c r="J62" s="236"/>
      <c r="K62" s="237"/>
      <c r="L62" s="200"/>
      <c r="M62" s="200"/>
      <c r="N62" s="200"/>
      <c r="O62" s="201" t="s">
        <v>169</v>
      </c>
      <c r="P62" s="200"/>
      <c r="Q62" s="127"/>
      <c r="R62" s="441" t="s">
        <v>58</v>
      </c>
      <c r="S62" s="442"/>
      <c r="T62" s="438"/>
    </row>
    <row r="63" spans="1:23" ht="15" customHeight="1">
      <c r="A63" s="202"/>
      <c r="B63" s="203" t="s">
        <v>72</v>
      </c>
      <c r="C63" s="204"/>
      <c r="D63" s="204"/>
      <c r="E63" s="204"/>
      <c r="F63" s="124"/>
      <c r="G63" s="167" t="s">
        <v>172</v>
      </c>
      <c r="H63" s="167"/>
      <c r="I63" s="167"/>
      <c r="J63" s="168"/>
      <c r="K63" s="124"/>
      <c r="L63" s="205"/>
      <c r="M63" s="205"/>
      <c r="N63" s="205"/>
      <c r="O63" s="206" t="s">
        <v>170</v>
      </c>
      <c r="P63" s="205"/>
      <c r="Q63" s="127"/>
      <c r="R63" s="432" t="s">
        <v>60</v>
      </c>
      <c r="S63" s="433"/>
      <c r="T63" s="493">
        <f>T61-T57</f>
        <v>-0.2662316454559196</v>
      </c>
    </row>
    <row r="64" spans="1:23" ht="13.5" customHeight="1" thickBot="1">
      <c r="A64" s="128"/>
      <c r="B64" s="129"/>
      <c r="C64" s="129"/>
      <c r="D64" s="129"/>
      <c r="E64" s="129"/>
      <c r="F64" s="129"/>
      <c r="G64" s="129"/>
      <c r="H64" s="129"/>
      <c r="I64" s="129"/>
      <c r="J64" s="129"/>
      <c r="K64" s="129"/>
      <c r="L64" s="129"/>
      <c r="M64" s="129"/>
      <c r="N64" s="129"/>
      <c r="O64" s="130"/>
      <c r="P64" s="130"/>
      <c r="Q64" s="131"/>
      <c r="R64" s="434"/>
      <c r="S64" s="435"/>
      <c r="T64" s="494"/>
    </row>
    <row r="65" ht="13.5" thickTop="1"/>
  </sheetData>
  <mergeCells count="57">
    <mergeCell ref="R63:S64"/>
    <mergeCell ref="T63:T64"/>
    <mergeCell ref="R57:S57"/>
    <mergeCell ref="T57:T58"/>
    <mergeCell ref="R58:S58"/>
    <mergeCell ref="R59:S60"/>
    <mergeCell ref="T59:T60"/>
    <mergeCell ref="R61:S61"/>
    <mergeCell ref="T61:T62"/>
    <mergeCell ref="R62:S62"/>
    <mergeCell ref="A46:I46"/>
    <mergeCell ref="A51:I51"/>
    <mergeCell ref="C52:E52"/>
    <mergeCell ref="R53:T54"/>
    <mergeCell ref="R55:S56"/>
    <mergeCell ref="T55:T56"/>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R6:S6"/>
    <mergeCell ref="G7:H8"/>
    <mergeCell ref="I7:O8"/>
    <mergeCell ref="R7:S7"/>
    <mergeCell ref="R8:S8"/>
    <mergeCell ref="A1:F1"/>
    <mergeCell ref="G1:O4"/>
    <mergeCell ref="A2:F2"/>
    <mergeCell ref="A3:F3"/>
    <mergeCell ref="R3:S3"/>
    <mergeCell ref="R4:S4"/>
  </mergeCells>
  <printOptions horizontalCentered="1" verticalCentered="1"/>
  <pageMargins left="0.19685039370078741" right="0.19685039370078741" top="0.19685039370078741" bottom="0.19685039370078741" header="0.31496062992125984" footer="0.31496062992125984"/>
  <pageSetup paperSize="9" scale="55" orientation="landscape" horizontalDpi="4294967292" verticalDpi="4294967293" r:id="rId1"/>
  <colBreaks count="1" manualBreakCount="1">
    <brk id="20" max="63" man="1"/>
  </colBreaks>
  <drawing r:id="rId2"/>
</worksheet>
</file>

<file path=xl/worksheets/sheet5.xml><?xml version="1.0" encoding="utf-8"?>
<worksheet xmlns="http://schemas.openxmlformats.org/spreadsheetml/2006/main" xmlns:r="http://schemas.openxmlformats.org/officeDocument/2006/relationships">
  <sheetPr>
    <tabColor rgb="FFFFFF00"/>
  </sheetPr>
  <dimension ref="A1:Y65"/>
  <sheetViews>
    <sheetView view="pageBreakPreview" zoomScale="70" zoomScaleNormal="70" zoomScaleSheetLayoutView="70" workbookViewId="0">
      <selection activeCell="Q19" sqref="Q19"/>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1.85546875" style="20" customWidth="1"/>
    <col min="7" max="7" width="8.42578125" style="20" customWidth="1"/>
    <col min="8" max="8" width="15.85546875" style="20" customWidth="1"/>
    <col min="9" max="9" width="12.42578125" style="20" customWidth="1"/>
    <col min="10" max="10" width="20" style="20" customWidth="1"/>
    <col min="11" max="11" width="10.28515625" style="20" customWidth="1"/>
    <col min="12" max="12" width="15.7109375" style="52" hidden="1" customWidth="1"/>
    <col min="13" max="13" width="20.5703125" style="52" hidden="1" customWidth="1"/>
    <col min="14" max="14" width="8.7109375" style="52" hidden="1"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127</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128</v>
      </c>
      <c r="J7" s="344"/>
      <c r="K7" s="344"/>
      <c r="L7" s="344"/>
      <c r="M7" s="344"/>
      <c r="N7" s="344"/>
      <c r="O7" s="345"/>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46"/>
      <c r="J8" s="446"/>
      <c r="K8" s="446"/>
      <c r="L8" s="446"/>
      <c r="M8" s="446"/>
      <c r="N8" s="446"/>
      <c r="O8" s="447"/>
      <c r="P8" s="6" t="s">
        <v>15</v>
      </c>
      <c r="Q8" s="17"/>
      <c r="R8" s="448" t="s">
        <v>79</v>
      </c>
      <c r="S8" s="448"/>
      <c r="T8" s="9"/>
    </row>
    <row r="9" spans="1:23" ht="12.75" customHeight="1" thickTop="1">
      <c r="A9" s="482" t="s">
        <v>17</v>
      </c>
      <c r="B9" s="478" t="s">
        <v>18</v>
      </c>
      <c r="C9" s="478"/>
      <c r="D9" s="478"/>
      <c r="E9" s="478"/>
      <c r="F9" s="478"/>
      <c r="G9" s="479" t="s">
        <v>19</v>
      </c>
      <c r="H9" s="478" t="s">
        <v>20</v>
      </c>
      <c r="I9" s="478" t="s">
        <v>21</v>
      </c>
      <c r="J9" s="478"/>
      <c r="K9" s="478"/>
      <c r="L9" s="485" t="s">
        <v>80</v>
      </c>
      <c r="M9" s="485"/>
      <c r="N9" s="485"/>
      <c r="O9" s="469" t="s">
        <v>142</v>
      </c>
      <c r="P9" s="469"/>
      <c r="Q9" s="469" t="s">
        <v>143</v>
      </c>
      <c r="R9" s="469"/>
      <c r="S9" s="469" t="s">
        <v>144</v>
      </c>
      <c r="T9" s="471"/>
    </row>
    <row r="10" spans="1:23" ht="12.75" customHeight="1">
      <c r="A10" s="483"/>
      <c r="B10" s="473"/>
      <c r="C10" s="473"/>
      <c r="D10" s="473"/>
      <c r="E10" s="473"/>
      <c r="F10" s="473"/>
      <c r="G10" s="480"/>
      <c r="H10" s="473"/>
      <c r="I10" s="473"/>
      <c r="J10" s="473"/>
      <c r="K10" s="473"/>
      <c r="L10" s="486"/>
      <c r="M10" s="486"/>
      <c r="N10" s="486"/>
      <c r="O10" s="470"/>
      <c r="P10" s="470"/>
      <c r="Q10" s="470"/>
      <c r="R10" s="470"/>
      <c r="S10" s="470"/>
      <c r="T10" s="472"/>
    </row>
    <row r="11" spans="1:23" ht="21" customHeight="1">
      <c r="A11" s="483"/>
      <c r="B11" s="473"/>
      <c r="C11" s="473"/>
      <c r="D11" s="473"/>
      <c r="E11" s="473"/>
      <c r="F11" s="473"/>
      <c r="G11" s="480"/>
      <c r="H11" s="473"/>
      <c r="I11" s="473" t="s">
        <v>25</v>
      </c>
      <c r="J11" s="473" t="s">
        <v>26</v>
      </c>
      <c r="K11" s="473" t="s">
        <v>27</v>
      </c>
      <c r="L11" s="475" t="s">
        <v>25</v>
      </c>
      <c r="M11" s="475" t="s">
        <v>28</v>
      </c>
      <c r="N11" s="475" t="s">
        <v>27</v>
      </c>
      <c r="O11" s="470" t="s">
        <v>25</v>
      </c>
      <c r="P11" s="475" t="s">
        <v>27</v>
      </c>
      <c r="Q11" s="470" t="s">
        <v>25</v>
      </c>
      <c r="R11" s="475" t="s">
        <v>27</v>
      </c>
      <c r="S11" s="470" t="s">
        <v>25</v>
      </c>
      <c r="T11" s="467" t="s">
        <v>27</v>
      </c>
    </row>
    <row r="12" spans="1:23" ht="24" customHeight="1" thickBot="1">
      <c r="A12" s="484"/>
      <c r="B12" s="474"/>
      <c r="C12" s="474"/>
      <c r="D12" s="474"/>
      <c r="E12" s="474"/>
      <c r="F12" s="474"/>
      <c r="G12" s="481"/>
      <c r="H12" s="474"/>
      <c r="I12" s="474"/>
      <c r="J12" s="474"/>
      <c r="K12" s="474"/>
      <c r="L12" s="476"/>
      <c r="M12" s="476"/>
      <c r="N12" s="476"/>
      <c r="O12" s="477"/>
      <c r="P12" s="476"/>
      <c r="Q12" s="477"/>
      <c r="R12" s="476"/>
      <c r="S12" s="477"/>
      <c r="T12" s="468"/>
    </row>
    <row r="13" spans="1:23" ht="8.25" customHeight="1" thickTop="1" thickBot="1">
      <c r="A13" s="21"/>
      <c r="B13" s="372"/>
      <c r="C13" s="373"/>
      <c r="D13" s="373"/>
      <c r="E13" s="373"/>
      <c r="F13" s="287"/>
      <c r="G13" s="22"/>
      <c r="H13" s="23"/>
      <c r="I13" s="23"/>
      <c r="J13" s="23"/>
      <c r="K13" s="23"/>
      <c r="L13" s="24"/>
      <c r="M13" s="24"/>
      <c r="N13" s="24"/>
      <c r="O13" s="25"/>
      <c r="P13" s="25"/>
      <c r="Q13" s="26"/>
      <c r="R13" s="27"/>
      <c r="S13" s="27"/>
      <c r="T13" s="28"/>
    </row>
    <row r="14" spans="1:23" ht="15" customHeight="1">
      <c r="A14" s="29"/>
      <c r="B14" s="30"/>
      <c r="C14" s="31" t="s">
        <v>29</v>
      </c>
      <c r="D14" s="32"/>
      <c r="E14" s="31"/>
      <c r="F14" s="33"/>
      <c r="G14" s="34"/>
      <c r="H14" s="35"/>
      <c r="I14" s="35"/>
      <c r="J14" s="36"/>
      <c r="K14" s="35"/>
      <c r="L14" s="37"/>
      <c r="M14" s="38"/>
      <c r="N14" s="38"/>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154"/>
      <c r="M15" s="61"/>
      <c r="N15" s="61"/>
      <c r="O15" s="62">
        <f>'M.(3)'!S15</f>
        <v>0.60001764757786991</v>
      </c>
      <c r="P15" s="62">
        <f>O15/I15*K15</f>
        <v>0.28098841578230699</v>
      </c>
      <c r="Q15" s="61"/>
      <c r="R15" s="64">
        <f>Q15/I15*K15</f>
        <v>0</v>
      </c>
      <c r="S15" s="64">
        <f>O15+Q15</f>
        <v>0.60001764757786991</v>
      </c>
      <c r="T15" s="65">
        <f>S15/I15*K15</f>
        <v>0.28098841578230699</v>
      </c>
      <c r="U15" s="45">
        <f>'[90]Mobilisasi (2)'!$I$49/J15</f>
        <v>0.60001764757786991</v>
      </c>
      <c r="V15" s="45"/>
      <c r="W15" s="45"/>
    </row>
    <row r="16" spans="1:23" ht="15" customHeight="1" thickBot="1">
      <c r="A16" s="139" t="s">
        <v>62</v>
      </c>
      <c r="B16" s="140"/>
      <c r="C16" s="141" t="s">
        <v>61</v>
      </c>
      <c r="D16" s="142"/>
      <c r="E16" s="141"/>
      <c r="F16" s="143"/>
      <c r="G16" s="144" t="s">
        <v>32</v>
      </c>
      <c r="H16" s="145">
        <v>3600000</v>
      </c>
      <c r="I16" s="146">
        <v>1</v>
      </c>
      <c r="J16" s="147">
        <f>H16*I16</f>
        <v>3600000</v>
      </c>
      <c r="K16" s="146">
        <f>J16/J$52*100</f>
        <v>2.9751714612244271E-2</v>
      </c>
      <c r="L16" s="148"/>
      <c r="M16" s="149"/>
      <c r="N16" s="149"/>
      <c r="O16" s="62">
        <f>'M.(3)'!S16</f>
        <v>0.16666666666666666</v>
      </c>
      <c r="P16" s="63">
        <f>O16/I16*K16</f>
        <v>4.9586191020407119E-3</v>
      </c>
      <c r="Q16" s="149"/>
      <c r="R16" s="150">
        <f>Q16/I16*K16</f>
        <v>0</v>
      </c>
      <c r="S16" s="150">
        <f>O16+Q16</f>
        <v>0.16666666666666666</v>
      </c>
      <c r="T16" s="151">
        <f>S16/I16*K16</f>
        <v>4.9586191020407119E-3</v>
      </c>
      <c r="U16" s="45"/>
      <c r="V16" s="45"/>
      <c r="W16" s="45"/>
    </row>
    <row r="17" spans="1:25" s="52" customFormat="1" ht="15" customHeight="1" thickBot="1">
      <c r="A17" s="398" t="s">
        <v>33</v>
      </c>
      <c r="B17" s="451"/>
      <c r="C17" s="451"/>
      <c r="D17" s="451"/>
      <c r="E17" s="451"/>
      <c r="F17" s="451"/>
      <c r="G17" s="451"/>
      <c r="H17" s="451"/>
      <c r="I17" s="452"/>
      <c r="J17" s="46">
        <f>SUM(J15:J16)</f>
        <v>60265000</v>
      </c>
      <c r="K17" s="47">
        <f>SUM(K15:K16)</f>
        <v>0.49805196697413917</v>
      </c>
      <c r="L17" s="48"/>
      <c r="M17" s="46"/>
      <c r="N17" s="47"/>
      <c r="O17" s="174"/>
      <c r="P17" s="174">
        <f>SUM(P15:P16)</f>
        <v>0.2859470348843477</v>
      </c>
      <c r="Q17" s="50"/>
      <c r="R17" s="47">
        <f>SUM(R15:R16)</f>
        <v>0</v>
      </c>
      <c r="S17" s="51"/>
      <c r="T17" s="135">
        <f>SUM(T15:T16)</f>
        <v>0.2859470348843477</v>
      </c>
      <c r="U17" s="45"/>
      <c r="V17" s="45"/>
      <c r="W17" s="45"/>
    </row>
    <row r="18" spans="1:25" ht="15" customHeight="1">
      <c r="A18" s="105"/>
      <c r="B18" s="30"/>
      <c r="C18" s="31" t="s">
        <v>34</v>
      </c>
      <c r="D18" s="32"/>
      <c r="E18" s="31"/>
      <c r="F18" s="33"/>
      <c r="G18" s="34"/>
      <c r="H18" s="35"/>
      <c r="I18" s="35"/>
      <c r="J18" s="36"/>
      <c r="K18" s="35"/>
      <c r="L18" s="209"/>
      <c r="M18" s="35"/>
      <c r="N18" s="39"/>
      <c r="O18" s="39"/>
      <c r="P18" s="39"/>
      <c r="Q18" s="210"/>
      <c r="R18" s="35"/>
      <c r="S18" s="35"/>
      <c r="T18" s="211"/>
      <c r="U18" s="45"/>
      <c r="V18" s="45">
        <f>V23-V27</f>
        <v>257.36600513856706</v>
      </c>
      <c r="W18" s="45">
        <f>V18/V23</f>
        <v>0.28527677124527678</v>
      </c>
    </row>
    <row r="19" spans="1:25" ht="15" customHeight="1">
      <c r="A19" s="212" t="s">
        <v>94</v>
      </c>
      <c r="B19" s="54"/>
      <c r="C19" s="55" t="s">
        <v>92</v>
      </c>
      <c r="D19" s="55"/>
      <c r="E19" s="55"/>
      <c r="F19" s="56"/>
      <c r="G19" s="57" t="s">
        <v>156</v>
      </c>
      <c r="H19" s="58">
        <v>61621.97</v>
      </c>
      <c r="I19" s="58">
        <v>650</v>
      </c>
      <c r="J19" s="59">
        <f>H19*I19</f>
        <v>40054280.5</v>
      </c>
      <c r="K19" s="60">
        <f>J19/J$52*100</f>
        <v>0.33102320067632801</v>
      </c>
      <c r="L19" s="213"/>
      <c r="M19" s="62"/>
      <c r="N19" s="62"/>
      <c r="O19" s="62">
        <f>'M.(3)'!S19</f>
        <v>163.28045999999998</v>
      </c>
      <c r="P19" s="62">
        <f>O19/I19*K19</f>
        <v>8.3153262272466374E-2</v>
      </c>
      <c r="Q19" s="62">
        <f>'[97]Galian Sal Drainase (3)'!$L$328*0.38</f>
        <v>292.77516470500001</v>
      </c>
      <c r="R19" s="60">
        <f>Q19/I19*K19</f>
        <v>0.14910057246028954</v>
      </c>
      <c r="S19" s="60">
        <f>O19+Q19</f>
        <v>456.05562470500001</v>
      </c>
      <c r="T19" s="214">
        <f>S19/I19*K19</f>
        <v>0.23225383473275593</v>
      </c>
      <c r="U19" s="45"/>
      <c r="V19" s="45"/>
      <c r="W19" s="45"/>
    </row>
    <row r="20" spans="1:25" ht="15" customHeight="1">
      <c r="A20" s="212" t="s">
        <v>81</v>
      </c>
      <c r="B20" s="54"/>
      <c r="C20" s="55" t="s">
        <v>93</v>
      </c>
      <c r="D20" s="55"/>
      <c r="E20" s="55"/>
      <c r="F20" s="56"/>
      <c r="G20" s="57" t="s">
        <v>156</v>
      </c>
      <c r="H20" s="58">
        <v>538752.27</v>
      </c>
      <c r="I20" s="58">
        <v>500</v>
      </c>
      <c r="J20" s="59">
        <f>H20*I20</f>
        <v>269376135</v>
      </c>
      <c r="K20" s="60">
        <f>J20/J$52*100</f>
        <v>2.2262227477414962</v>
      </c>
      <c r="L20" s="213"/>
      <c r="M20" s="62"/>
      <c r="N20" s="62"/>
      <c r="O20" s="62">
        <f>'M.(3)'!S20</f>
        <v>15.080000000000002</v>
      </c>
      <c r="P20" s="62">
        <f>O20/I20*K20</f>
        <v>6.714287807188353E-2</v>
      </c>
      <c r="Q20" s="62">
        <f>'[98]Mortar (2)'!$M$349*0.194491172159893</f>
        <v>32.886103869054772</v>
      </c>
      <c r="R20" s="60">
        <f>Q20/I20*K20</f>
        <v>0.14642358503575872</v>
      </c>
      <c r="S20" s="60">
        <f>O20+Q20</f>
        <v>47.966103869054777</v>
      </c>
      <c r="T20" s="214">
        <f>S20/I20*K20</f>
        <v>0.21356646310764227</v>
      </c>
      <c r="U20" s="45">
        <f>73-O20</f>
        <v>57.92</v>
      </c>
      <c r="V20" s="45"/>
      <c r="W20" s="45"/>
    </row>
    <row r="21" spans="1:25"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22"/>
      <c r="M21" s="77"/>
      <c r="N21" s="77"/>
      <c r="O21" s="77">
        <f>'M.(3)'!S21</f>
        <v>0</v>
      </c>
      <c r="P21" s="77">
        <f>O21/I21*K21</f>
        <v>0</v>
      </c>
      <c r="Q21" s="77"/>
      <c r="R21" s="221">
        <f>Q21/I21*K21</f>
        <v>0</v>
      </c>
      <c r="S21" s="221">
        <f>O21+Q21</f>
        <v>0</v>
      </c>
      <c r="T21" s="223">
        <f>S21/I21*K21</f>
        <v>0</v>
      </c>
      <c r="U21" s="45">
        <v>32.869999999999997</v>
      </c>
      <c r="V21" s="45"/>
      <c r="W21" s="45"/>
    </row>
    <row r="22" spans="1:25" s="52" customFormat="1" ht="15" customHeight="1" thickBot="1">
      <c r="A22" s="396" t="s">
        <v>35</v>
      </c>
      <c r="B22" s="397"/>
      <c r="C22" s="397"/>
      <c r="D22" s="397"/>
      <c r="E22" s="397"/>
      <c r="F22" s="397"/>
      <c r="G22" s="397"/>
      <c r="H22" s="397"/>
      <c r="I22" s="397"/>
      <c r="J22" s="160">
        <f>SUM(J19:J21)</f>
        <v>373713468.45999998</v>
      </c>
      <c r="K22" s="74">
        <f>SUM(K19:K21)</f>
        <v>3.0885045723260758</v>
      </c>
      <c r="L22" s="161"/>
      <c r="M22" s="74"/>
      <c r="N22" s="74"/>
      <c r="O22" s="162"/>
      <c r="P22" s="74">
        <f>SUM(P19:P21)</f>
        <v>0.1502961403443499</v>
      </c>
      <c r="Q22" s="163"/>
      <c r="R22" s="74">
        <f>SUM(R19:R21)</f>
        <v>0.29552415749604827</v>
      </c>
      <c r="S22" s="164"/>
      <c r="T22" s="165">
        <f>SUM(T19:T21)</f>
        <v>0.44582029784039823</v>
      </c>
      <c r="U22" s="45">
        <v>0.19449117215989301</v>
      </c>
      <c r="V22" s="45"/>
      <c r="W22" s="45"/>
    </row>
    <row r="23" spans="1:25" ht="15" customHeight="1">
      <c r="A23" s="105"/>
      <c r="B23" s="30"/>
      <c r="C23" s="31" t="s">
        <v>36</v>
      </c>
      <c r="D23" s="32"/>
      <c r="E23" s="31"/>
      <c r="F23" s="33"/>
      <c r="G23" s="34"/>
      <c r="H23" s="35"/>
      <c r="I23" s="35"/>
      <c r="J23" s="36"/>
      <c r="K23" s="35"/>
      <c r="L23" s="53"/>
      <c r="M23" s="37"/>
      <c r="N23" s="66"/>
      <c r="O23" s="39"/>
      <c r="P23" s="77"/>
      <c r="Q23" s="40"/>
      <c r="R23" s="37"/>
      <c r="S23" s="37"/>
      <c r="T23" s="41"/>
      <c r="U23" s="45"/>
      <c r="V23" s="45">
        <v>902.16250000000014</v>
      </c>
      <c r="W23" s="45">
        <v>1</v>
      </c>
    </row>
    <row r="24" spans="1:25" ht="15" customHeight="1">
      <c r="A24" s="212" t="s">
        <v>82</v>
      </c>
      <c r="B24" s="54"/>
      <c r="C24" s="55" t="s">
        <v>37</v>
      </c>
      <c r="D24" s="55"/>
      <c r="E24" s="55"/>
      <c r="F24" s="56"/>
      <c r="G24" s="57" t="s">
        <v>156</v>
      </c>
      <c r="H24" s="58">
        <v>51903.61</v>
      </c>
      <c r="I24" s="58">
        <v>12500.1</v>
      </c>
      <c r="J24" s="59">
        <f>H24*I24</f>
        <v>648800315.36100006</v>
      </c>
      <c r="K24" s="60">
        <f>J24/J$52*100</f>
        <v>5.3619227285984881</v>
      </c>
      <c r="L24" s="213"/>
      <c r="M24" s="62"/>
      <c r="N24" s="62"/>
      <c r="O24" s="62">
        <f>'M.(3)'!S24</f>
        <v>0</v>
      </c>
      <c r="P24" s="62">
        <f>O24/I24*K24</f>
        <v>0</v>
      </c>
      <c r="Q24" s="62"/>
      <c r="R24" s="60">
        <f>Q24/I24*K24</f>
        <v>0</v>
      </c>
      <c r="S24" s="60">
        <f>O24+Q24</f>
        <v>0</v>
      </c>
      <c r="T24" s="214">
        <f>S24/I24*K24</f>
        <v>0</v>
      </c>
      <c r="U24" s="45">
        <f>U20-U21</f>
        <v>25.050000000000004</v>
      </c>
      <c r="V24" s="45"/>
      <c r="W24" s="45"/>
    </row>
    <row r="25" spans="1:25" ht="15" customHeight="1">
      <c r="A25" s="212" t="s">
        <v>83</v>
      </c>
      <c r="B25" s="54"/>
      <c r="C25" s="55" t="s">
        <v>63</v>
      </c>
      <c r="D25" s="55"/>
      <c r="E25" s="55"/>
      <c r="F25" s="56"/>
      <c r="G25" s="57" t="s">
        <v>156</v>
      </c>
      <c r="H25" s="58">
        <v>337180.75</v>
      </c>
      <c r="I25" s="58">
        <v>25</v>
      </c>
      <c r="J25" s="59">
        <f>H25*I25</f>
        <v>8429518.75</v>
      </c>
      <c r="K25" s="60">
        <f>J25/J$52*100</f>
        <v>6.9664621157933912E-2</v>
      </c>
      <c r="L25" s="213"/>
      <c r="M25" s="62"/>
      <c r="N25" s="62"/>
      <c r="O25" s="62">
        <f>'M.(3)'!S25</f>
        <v>0</v>
      </c>
      <c r="P25" s="62">
        <f>O25/I25*K25</f>
        <v>0</v>
      </c>
      <c r="Q25" s="62"/>
      <c r="R25" s="60">
        <f>Q25/I25*K25</f>
        <v>0</v>
      </c>
      <c r="S25" s="60">
        <f>O25+Q25</f>
        <v>0</v>
      </c>
      <c r="T25" s="214">
        <f>S25/I25*K25</f>
        <v>0</v>
      </c>
      <c r="U25" s="45">
        <v>0.14822037914832201</v>
      </c>
      <c r="V25" s="45">
        <f>U25+U22</f>
        <v>0.34271155130821501</v>
      </c>
      <c r="W25" s="45">
        <f>1-V25</f>
        <v>0.65728844869178493</v>
      </c>
      <c r="X25" s="20">
        <v>0.32300000000000001</v>
      </c>
      <c r="Y25" s="45">
        <v>0.33428844869178498</v>
      </c>
    </row>
    <row r="26" spans="1:25" ht="15" customHeight="1">
      <c r="A26" s="212" t="s">
        <v>99</v>
      </c>
      <c r="B26" s="54"/>
      <c r="C26" s="55" t="s">
        <v>96</v>
      </c>
      <c r="D26" s="55"/>
      <c r="E26" s="55"/>
      <c r="F26" s="56"/>
      <c r="G26" s="57" t="s">
        <v>156</v>
      </c>
      <c r="H26" s="58">
        <v>46299.99</v>
      </c>
      <c r="I26" s="58">
        <v>6500</v>
      </c>
      <c r="J26" s="59">
        <f>H26*I26</f>
        <v>300949935</v>
      </c>
      <c r="K26" s="60">
        <f>J26/J$52*100</f>
        <v>2.4871601607481848</v>
      </c>
      <c r="L26" s="213"/>
      <c r="M26" s="62"/>
      <c r="N26" s="62"/>
      <c r="O26" s="62">
        <f>'M.(3)'!S26</f>
        <v>40.86249999999999</v>
      </c>
      <c r="P26" s="62">
        <f>O26/I26*K26</f>
        <v>1.5635628010549643E-2</v>
      </c>
      <c r="Q26" s="62">
        <f>'[99]Timbunan Biasa'!$O$19</f>
        <v>35.188749999999999</v>
      </c>
      <c r="R26" s="60">
        <f>Q26/I26*K26</f>
        <v>1.3464624170235029E-2</v>
      </c>
      <c r="S26" s="60">
        <f>O26+Q26</f>
        <v>76.051249999999982</v>
      </c>
      <c r="T26" s="214">
        <f>S26/I26*K26</f>
        <v>2.9100252180784669E-2</v>
      </c>
      <c r="U26" s="45"/>
      <c r="V26" s="45">
        <f>'[98]Mortar (2)'!$M$349</f>
        <v>169.08789999999999</v>
      </c>
      <c r="W26" s="45"/>
    </row>
    <row r="27" spans="1:25" ht="15" customHeight="1">
      <c r="A27" s="212" t="s">
        <v>100</v>
      </c>
      <c r="B27" s="54"/>
      <c r="C27" s="55" t="s">
        <v>97</v>
      </c>
      <c r="D27" s="55"/>
      <c r="E27" s="55"/>
      <c r="F27" s="56"/>
      <c r="G27" s="57" t="s">
        <v>156</v>
      </c>
      <c r="H27" s="58">
        <v>198647.53</v>
      </c>
      <c r="I27" s="58">
        <v>7020</v>
      </c>
      <c r="J27" s="59">
        <f>H27*I27</f>
        <v>1394505660.5999999</v>
      </c>
      <c r="K27" s="60">
        <f>J27/J$52*100</f>
        <v>11.524704010925104</v>
      </c>
      <c r="L27" s="213"/>
      <c r="M27" s="62"/>
      <c r="N27" s="62"/>
      <c r="O27" s="62">
        <f>'M.(3)'!S27</f>
        <v>175.51875000000001</v>
      </c>
      <c r="P27" s="62">
        <f>O27/I27*K27</f>
        <v>0.28814838206802862</v>
      </c>
      <c r="Q27" s="62">
        <f>'[100]Timbunan Pilihan'!$L$108*0.237068355203888</f>
        <v>212.02208347659723</v>
      </c>
      <c r="R27" s="60">
        <f>Q27/I27*K27</f>
        <v>0.34807574869621616</v>
      </c>
      <c r="S27" s="60">
        <f>O27+Q27</f>
        <v>387.54083347659724</v>
      </c>
      <c r="T27" s="214">
        <f>S27/I27*K27</f>
        <v>0.63622413076424478</v>
      </c>
      <c r="U27" s="45">
        <v>820.31524486143303</v>
      </c>
      <c r="V27" s="45">
        <f>U27-O27</f>
        <v>644.79649486143308</v>
      </c>
      <c r="W27" s="45"/>
    </row>
    <row r="28" spans="1:25" ht="15" customHeight="1" thickBot="1">
      <c r="A28" s="224" t="s">
        <v>101</v>
      </c>
      <c r="B28" s="67"/>
      <c r="C28" s="68" t="s">
        <v>98</v>
      </c>
      <c r="D28" s="68"/>
      <c r="E28" s="68"/>
      <c r="F28" s="69"/>
      <c r="G28" s="70" t="s">
        <v>158</v>
      </c>
      <c r="H28" s="71">
        <v>1458.8</v>
      </c>
      <c r="I28" s="71">
        <v>18000</v>
      </c>
      <c r="J28" s="43">
        <f>H28*I28</f>
        <v>26258400</v>
      </c>
      <c r="K28" s="42">
        <f>J28/J$52*100</f>
        <v>0.21700900638170975</v>
      </c>
      <c r="L28" s="225"/>
      <c r="M28" s="44"/>
      <c r="N28" s="44"/>
      <c r="O28" s="44">
        <f>'M.(3)'!S28</f>
        <v>520</v>
      </c>
      <c r="P28" s="72">
        <f>O28/I28*K28</f>
        <v>6.2691490732493926E-3</v>
      </c>
      <c r="Q28" s="44">
        <f>'[101]P.Bdn Jalan'!$I$125*0.23</f>
        <v>837.2</v>
      </c>
      <c r="R28" s="42">
        <f>Q28/I28*K28</f>
        <v>1.0093330007931523E-2</v>
      </c>
      <c r="S28" s="42">
        <f>O28+Q28</f>
        <v>1357.2</v>
      </c>
      <c r="T28" s="226">
        <f>S28/I28*K28</f>
        <v>1.6362479081180919E-2</v>
      </c>
      <c r="U28" s="45"/>
      <c r="V28" s="45"/>
      <c r="W28" s="45"/>
    </row>
    <row r="29" spans="1:25" s="52" customFormat="1" ht="15" customHeight="1" thickBot="1">
      <c r="A29" s="396" t="s">
        <v>38</v>
      </c>
      <c r="B29" s="397"/>
      <c r="C29" s="397"/>
      <c r="D29" s="397"/>
      <c r="E29" s="397"/>
      <c r="F29" s="397"/>
      <c r="G29" s="397"/>
      <c r="H29" s="397"/>
      <c r="I29" s="397"/>
      <c r="J29" s="46">
        <f>SUM(J24:J28)</f>
        <v>2378943829.711</v>
      </c>
      <c r="K29" s="49">
        <f>SUM(K24:K28)</f>
        <v>19.66046052781142</v>
      </c>
      <c r="L29" s="73"/>
      <c r="M29" s="74"/>
      <c r="N29" s="49"/>
      <c r="O29" s="46"/>
      <c r="P29" s="49">
        <f>SUM(P24:P28)</f>
        <v>0.31005315915182763</v>
      </c>
      <c r="Q29" s="76"/>
      <c r="R29" s="49">
        <f>SUM(R24:R28)</f>
        <v>0.37163370287438269</v>
      </c>
      <c r="S29" s="51"/>
      <c r="T29" s="136">
        <f>SUM(T24:T28)</f>
        <v>0.68168686202621043</v>
      </c>
      <c r="U29" s="45"/>
      <c r="V29" s="45">
        <v>324</v>
      </c>
      <c r="W29" s="45">
        <v>0.35913707342080797</v>
      </c>
    </row>
    <row r="30" spans="1:25" s="81" customFormat="1" ht="15" customHeight="1">
      <c r="A30" s="82"/>
      <c r="B30" s="83"/>
      <c r="C30" s="84" t="s">
        <v>89</v>
      </c>
      <c r="D30" s="85"/>
      <c r="E30" s="86"/>
      <c r="F30" s="84"/>
      <c r="G30" s="87"/>
      <c r="H30" s="88"/>
      <c r="I30" s="89"/>
      <c r="J30" s="90"/>
      <c r="K30" s="88"/>
      <c r="L30" s="91"/>
      <c r="M30" s="89"/>
      <c r="N30" s="89"/>
      <c r="O30" s="89"/>
      <c r="P30" s="89"/>
      <c r="Q30" s="92"/>
      <c r="R30" s="88"/>
      <c r="S30" s="88"/>
      <c r="T30" s="93"/>
      <c r="U30" s="80"/>
      <c r="V30" s="80"/>
      <c r="W30" s="80"/>
    </row>
    <row r="31" spans="1:25" s="81" customFormat="1" ht="15" customHeight="1" thickBot="1">
      <c r="A31" s="94" t="s">
        <v>102</v>
      </c>
      <c r="B31" s="95"/>
      <c r="C31" s="241" t="s">
        <v>41</v>
      </c>
      <c r="D31" s="96"/>
      <c r="E31" s="97"/>
      <c r="F31" s="98"/>
      <c r="G31" s="57" t="s">
        <v>156</v>
      </c>
      <c r="H31" s="99">
        <v>459583.86</v>
      </c>
      <c r="I31" s="100">
        <v>405</v>
      </c>
      <c r="J31" s="101">
        <f>H31*I31</f>
        <v>186131463.29999998</v>
      </c>
      <c r="K31" s="99">
        <f>J31/J$52*100</f>
        <v>1.5382583823502829</v>
      </c>
      <c r="L31" s="102"/>
      <c r="M31" s="100"/>
      <c r="N31" s="100"/>
      <c r="O31" s="100">
        <f>'M.(3)'!S31</f>
        <v>0</v>
      </c>
      <c r="P31" s="100">
        <f>O31/I31*K31</f>
        <v>0</v>
      </c>
      <c r="Q31" s="103"/>
      <c r="R31" s="99">
        <f>Q31/I31*K31</f>
        <v>0</v>
      </c>
      <c r="S31" s="99">
        <f>O31+Q31</f>
        <v>0</v>
      </c>
      <c r="T31" s="104">
        <f>S31/I31*K31</f>
        <v>0</v>
      </c>
      <c r="U31" s="80"/>
      <c r="V31" s="80">
        <f>V27-V29</f>
        <v>320.79649486143308</v>
      </c>
      <c r="W31" s="80">
        <v>0.35558615533391502</v>
      </c>
    </row>
    <row r="32" spans="1:25" s="52" customFormat="1" ht="15" customHeight="1" thickBot="1">
      <c r="A32" s="396" t="s">
        <v>90</v>
      </c>
      <c r="B32" s="397"/>
      <c r="C32" s="397"/>
      <c r="D32" s="397"/>
      <c r="E32" s="397"/>
      <c r="F32" s="397"/>
      <c r="G32" s="397"/>
      <c r="H32" s="397"/>
      <c r="I32" s="397"/>
      <c r="J32" s="160">
        <f>SUM(J31:J31)</f>
        <v>186131463.29999998</v>
      </c>
      <c r="K32" s="160">
        <f>SUM(K31:K31)</f>
        <v>1.5382583823502829</v>
      </c>
      <c r="L32" s="161"/>
      <c r="M32" s="74"/>
      <c r="N32" s="160"/>
      <c r="O32" s="162"/>
      <c r="P32" s="160">
        <f>SUM(P31:P31)</f>
        <v>0</v>
      </c>
      <c r="Q32" s="163"/>
      <c r="R32" s="160">
        <f>SUM(R31:R31)</f>
        <v>0</v>
      </c>
      <c r="S32" s="164"/>
      <c r="T32" s="239">
        <f>SUM(T31:T31)</f>
        <v>0</v>
      </c>
      <c r="U32" s="45"/>
      <c r="V32" s="45"/>
      <c r="W32" s="45"/>
    </row>
    <row r="33" spans="1:23" s="81" customFormat="1" ht="15" customHeight="1">
      <c r="A33" s="82"/>
      <c r="B33" s="83"/>
      <c r="C33" s="84" t="s">
        <v>39</v>
      </c>
      <c r="D33" s="85"/>
      <c r="E33" s="86"/>
      <c r="F33" s="84"/>
      <c r="G33" s="87"/>
      <c r="H33" s="88"/>
      <c r="I33" s="89"/>
      <c r="J33" s="90"/>
      <c r="K33" s="88"/>
      <c r="L33" s="91"/>
      <c r="M33" s="89"/>
      <c r="N33" s="89"/>
      <c r="O33" s="89"/>
      <c r="P33" s="89"/>
      <c r="Q33" s="92"/>
      <c r="R33" s="88"/>
      <c r="S33" s="88"/>
      <c r="T33" s="93"/>
      <c r="U33" s="80"/>
      <c r="V33" s="80"/>
      <c r="W33" s="80"/>
    </row>
    <row r="34" spans="1:23" s="81" customFormat="1" ht="15" customHeight="1" thickBot="1">
      <c r="A34" s="94" t="s">
        <v>84</v>
      </c>
      <c r="B34" s="95"/>
      <c r="C34" s="241" t="s">
        <v>40</v>
      </c>
      <c r="D34" s="96"/>
      <c r="E34" s="97"/>
      <c r="F34" s="98"/>
      <c r="G34" s="57" t="s">
        <v>156</v>
      </c>
      <c r="H34" s="99">
        <v>567411.31000000006</v>
      </c>
      <c r="I34" s="100">
        <v>3680</v>
      </c>
      <c r="J34" s="101">
        <f>H34*I34</f>
        <v>2088073620.8000002</v>
      </c>
      <c r="K34" s="99">
        <f>J34/J$52*100</f>
        <v>17.256602904276992</v>
      </c>
      <c r="L34" s="102"/>
      <c r="M34" s="100"/>
      <c r="N34" s="100"/>
      <c r="O34" s="100">
        <f>'M.(3)'!S34</f>
        <v>0</v>
      </c>
      <c r="P34" s="100">
        <f>O34/I34*K34</f>
        <v>0</v>
      </c>
      <c r="Q34" s="103"/>
      <c r="R34" s="99">
        <f>Q34/I34*K34</f>
        <v>0</v>
      </c>
      <c r="S34" s="99">
        <f>O34+Q34</f>
        <v>0</v>
      </c>
      <c r="T34" s="104">
        <f>S34/I34*K34</f>
        <v>0</v>
      </c>
      <c r="U34" s="80"/>
      <c r="V34" s="80"/>
      <c r="W34" s="80"/>
    </row>
    <row r="35" spans="1:23" s="52" customFormat="1" ht="15" customHeight="1" thickBot="1">
      <c r="A35" s="396" t="s">
        <v>42</v>
      </c>
      <c r="B35" s="397"/>
      <c r="C35" s="397"/>
      <c r="D35" s="397"/>
      <c r="E35" s="397"/>
      <c r="F35" s="397"/>
      <c r="G35" s="397"/>
      <c r="H35" s="397"/>
      <c r="I35" s="397"/>
      <c r="J35" s="160">
        <f>SUM(J34:J34)</f>
        <v>2088073620.8000002</v>
      </c>
      <c r="K35" s="160">
        <f>SUM(K34:K34)</f>
        <v>17.256602904276992</v>
      </c>
      <c r="L35" s="161"/>
      <c r="M35" s="74"/>
      <c r="N35" s="160"/>
      <c r="O35" s="162"/>
      <c r="P35" s="160">
        <f>SUM(P34:P34)</f>
        <v>0</v>
      </c>
      <c r="Q35" s="163"/>
      <c r="R35" s="160">
        <f>SUM(R34:R34)</f>
        <v>0</v>
      </c>
      <c r="S35" s="164"/>
      <c r="T35" s="239">
        <f>SUM(T34:T34)</f>
        <v>0</v>
      </c>
      <c r="U35" s="45"/>
      <c r="V35" s="45"/>
      <c r="W35" s="45"/>
    </row>
    <row r="36" spans="1:23" ht="15" customHeight="1">
      <c r="A36" s="105"/>
      <c r="B36" s="30"/>
      <c r="C36" s="33" t="s">
        <v>43</v>
      </c>
      <c r="D36" s="32"/>
      <c r="E36" s="31"/>
      <c r="F36" s="33"/>
      <c r="G36" s="34"/>
      <c r="H36" s="35"/>
      <c r="I36" s="39"/>
      <c r="J36" s="106"/>
      <c r="K36" s="35"/>
      <c r="L36" s="91"/>
      <c r="M36" s="38"/>
      <c r="N36" s="38"/>
      <c r="O36" s="39"/>
      <c r="P36" s="39"/>
      <c r="Q36" s="40"/>
      <c r="R36" s="37"/>
      <c r="S36" s="37"/>
      <c r="T36" s="41"/>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10"/>
      <c r="M37" s="61"/>
      <c r="N37" s="61"/>
      <c r="O37" s="62">
        <f>'M.(3)'!S37</f>
        <v>0</v>
      </c>
      <c r="P37" s="63">
        <f>O37/I37*K37</f>
        <v>0</v>
      </c>
      <c r="Q37" s="61"/>
      <c r="R37" s="64">
        <f>Q37/I37*K37</f>
        <v>0</v>
      </c>
      <c r="S37" s="64">
        <f>O37+Q37</f>
        <v>0</v>
      </c>
      <c r="T37" s="65">
        <f>S37/I37*K37</f>
        <v>0</v>
      </c>
      <c r="U37" s="45"/>
      <c r="V37" s="45"/>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10"/>
      <c r="M38" s="61"/>
      <c r="N38" s="61"/>
      <c r="O38" s="62">
        <f>'M.(3)'!S38</f>
        <v>0</v>
      </c>
      <c r="P38" s="62">
        <f>O38/I38*K38</f>
        <v>0</v>
      </c>
      <c r="Q38" s="61"/>
      <c r="R38" s="64">
        <f>Q38/I38*K38</f>
        <v>0</v>
      </c>
      <c r="S38" s="64">
        <f>O38+Q38</f>
        <v>0</v>
      </c>
      <c r="T38" s="65">
        <f>S38/I38*K38</f>
        <v>0</v>
      </c>
      <c r="U38" s="45"/>
      <c r="V38" s="45"/>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10"/>
      <c r="M39" s="61"/>
      <c r="N39" s="61"/>
      <c r="O39" s="62">
        <f>'M.(3)'!S39</f>
        <v>0</v>
      </c>
      <c r="P39" s="62">
        <f>O39/I39*K39</f>
        <v>0</v>
      </c>
      <c r="Q39" s="61"/>
      <c r="R39" s="64">
        <f>Q39/I39*K39</f>
        <v>0</v>
      </c>
      <c r="S39" s="64">
        <f>O39+Q39</f>
        <v>0</v>
      </c>
      <c r="T39" s="65">
        <f>S39/I39*K39</f>
        <v>0</v>
      </c>
      <c r="U39" s="45"/>
      <c r="V39" s="45"/>
      <c r="W39" s="45"/>
    </row>
    <row r="40" spans="1:23" s="52" customFormat="1" ht="15" customHeight="1" thickBot="1">
      <c r="A40" s="396" t="s">
        <v>46</v>
      </c>
      <c r="B40" s="397"/>
      <c r="C40" s="397"/>
      <c r="D40" s="397"/>
      <c r="E40" s="397"/>
      <c r="F40" s="397"/>
      <c r="G40" s="397"/>
      <c r="H40" s="397"/>
      <c r="I40" s="397"/>
      <c r="J40" s="160">
        <f>SUM(J37:J39)</f>
        <v>3312336229.2000003</v>
      </c>
      <c r="K40" s="173">
        <f>SUM(K37:K39)</f>
        <v>27.374356164154371</v>
      </c>
      <c r="L40" s="161"/>
      <c r="M40" s="74"/>
      <c r="N40" s="173"/>
      <c r="O40" s="174"/>
      <c r="P40" s="173">
        <f>SUM(P37:P39)</f>
        <v>0</v>
      </c>
      <c r="Q40" s="175"/>
      <c r="R40" s="173">
        <f>SUM(R37:R39)</f>
        <v>0</v>
      </c>
      <c r="S40" s="164"/>
      <c r="T40" s="239">
        <f>SUM(T37:T39)</f>
        <v>0</v>
      </c>
      <c r="U40" s="45"/>
      <c r="V40" s="45"/>
      <c r="W40" s="45"/>
    </row>
    <row r="41" spans="1:23" ht="15" customHeight="1">
      <c r="A41" s="105"/>
      <c r="B41" s="30"/>
      <c r="C41" s="33" t="s">
        <v>47</v>
      </c>
      <c r="D41" s="32"/>
      <c r="E41" s="31"/>
      <c r="F41" s="33"/>
      <c r="G41" s="34"/>
      <c r="H41" s="35"/>
      <c r="I41" s="39"/>
      <c r="J41" s="106"/>
      <c r="K41" s="35"/>
      <c r="L41" s="91"/>
      <c r="M41" s="38"/>
      <c r="N41" s="38"/>
      <c r="O41" s="39"/>
      <c r="P41" s="39"/>
      <c r="Q41" s="40"/>
      <c r="R41" s="37"/>
      <c r="S41" s="37"/>
      <c r="T41" s="41"/>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10"/>
      <c r="M42" s="61"/>
      <c r="N42" s="61"/>
      <c r="O42" s="62">
        <f>'M.(3)'!S42</f>
        <v>0</v>
      </c>
      <c r="P42" s="62">
        <f>O42/I42*K42</f>
        <v>0</v>
      </c>
      <c r="Q42" s="61"/>
      <c r="R42" s="64">
        <f>Q42/I42*K42</f>
        <v>0</v>
      </c>
      <c r="S42" s="64">
        <f>O42+Q42</f>
        <v>0</v>
      </c>
      <c r="T42" s="65">
        <f>S42/I42*K42</f>
        <v>0</v>
      </c>
      <c r="U42" s="45"/>
      <c r="V42" s="45"/>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10"/>
      <c r="M43" s="61"/>
      <c r="N43" s="61"/>
      <c r="O43" s="62">
        <f>'M.(3)'!S43</f>
        <v>0</v>
      </c>
      <c r="P43" s="62">
        <f>O43/I43*K43</f>
        <v>0</v>
      </c>
      <c r="Q43" s="61"/>
      <c r="R43" s="64">
        <f>Q43/I43*K43</f>
        <v>0</v>
      </c>
      <c r="S43" s="64">
        <f>O43+Q43</f>
        <v>0</v>
      </c>
      <c r="T43" s="65">
        <f>S43/I43*K43</f>
        <v>0</v>
      </c>
      <c r="U43" s="45"/>
      <c r="V43" s="45"/>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10"/>
      <c r="M44" s="61"/>
      <c r="N44" s="61"/>
      <c r="O44" s="62">
        <f>'M.(3)'!S44</f>
        <v>0</v>
      </c>
      <c r="P44" s="62">
        <f>O44/I44*K44</f>
        <v>0</v>
      </c>
      <c r="Q44" s="61"/>
      <c r="R44" s="64">
        <f>Q44/I44*K44</f>
        <v>0</v>
      </c>
      <c r="S44" s="64">
        <f>O44+Q44</f>
        <v>0</v>
      </c>
      <c r="T44" s="65">
        <f>S44/I44*K44</f>
        <v>0</v>
      </c>
      <c r="U44" s="45"/>
      <c r="V44" s="45"/>
      <c r="W44" s="45"/>
    </row>
    <row r="45" spans="1:23" ht="15" customHeight="1" thickBot="1">
      <c r="A45" s="107" t="s">
        <v>67</v>
      </c>
      <c r="B45" s="54"/>
      <c r="C45" s="56" t="s">
        <v>64</v>
      </c>
      <c r="D45" s="55"/>
      <c r="E45" s="55"/>
      <c r="F45" s="56"/>
      <c r="G45" s="57" t="s">
        <v>156</v>
      </c>
      <c r="H45" s="109">
        <v>644050</v>
      </c>
      <c r="I45" s="109">
        <v>250</v>
      </c>
      <c r="J45" s="155">
        <f>H45*I45</f>
        <v>161012500</v>
      </c>
      <c r="K45" s="156">
        <f>J45/J$52*100</f>
        <v>1.3306660969455504</v>
      </c>
      <c r="L45" s="166"/>
      <c r="M45" s="157"/>
      <c r="N45" s="157"/>
      <c r="O45" s="63">
        <f>'M.(3)'!S45</f>
        <v>0</v>
      </c>
      <c r="P45" s="63">
        <f>O45/I45*K45</f>
        <v>0</v>
      </c>
      <c r="Q45" s="157"/>
      <c r="R45" s="158">
        <f>Q45/I45*K45</f>
        <v>0</v>
      </c>
      <c r="S45" s="158">
        <f>O45+Q45</f>
        <v>0</v>
      </c>
      <c r="T45" s="159">
        <f>S45/I45*K45</f>
        <v>0</v>
      </c>
      <c r="U45" s="45"/>
      <c r="V45" s="45"/>
      <c r="W45" s="45"/>
    </row>
    <row r="46" spans="1:23" s="52" customFormat="1" ht="15" customHeight="1" thickBot="1">
      <c r="A46" s="396" t="s">
        <v>49</v>
      </c>
      <c r="B46" s="397"/>
      <c r="C46" s="397"/>
      <c r="D46" s="397"/>
      <c r="E46" s="397"/>
      <c r="F46" s="397"/>
      <c r="G46" s="397"/>
      <c r="H46" s="397"/>
      <c r="I46" s="397"/>
      <c r="J46" s="160">
        <f>SUM(J42:J45)</f>
        <v>3697889194.7216001</v>
      </c>
      <c r="K46" s="160">
        <f>SUM(K42:K45)</f>
        <v>30.560706663627453</v>
      </c>
      <c r="L46" s="161"/>
      <c r="M46" s="74"/>
      <c r="N46" s="160"/>
      <c r="O46" s="162"/>
      <c r="P46" s="162">
        <f>SUM(P42:P45)</f>
        <v>0</v>
      </c>
      <c r="Q46" s="163"/>
      <c r="R46" s="162">
        <f>SUM(R42:R45)</f>
        <v>0</v>
      </c>
      <c r="S46" s="164"/>
      <c r="T46" s="238">
        <f>SUM(T42:T45)</f>
        <v>0</v>
      </c>
      <c r="U46" s="45"/>
      <c r="V46" s="45"/>
      <c r="W46" s="45"/>
    </row>
    <row r="47" spans="1:23" ht="15" customHeight="1">
      <c r="A47" s="105"/>
      <c r="B47" s="30"/>
      <c r="C47" s="33" t="s">
        <v>50</v>
      </c>
      <c r="D47" s="32"/>
      <c r="E47" s="31"/>
      <c r="F47" s="33"/>
      <c r="G47" s="34"/>
      <c r="H47" s="35"/>
      <c r="I47" s="39"/>
      <c r="J47" s="106"/>
      <c r="K47" s="35"/>
      <c r="L47" s="91"/>
      <c r="M47" s="38"/>
      <c r="N47" s="38"/>
      <c r="O47" s="39"/>
      <c r="P47" s="39"/>
      <c r="Q47" s="40"/>
      <c r="R47" s="37"/>
      <c r="S47" s="37"/>
      <c r="T47" s="41"/>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10"/>
      <c r="M48" s="61"/>
      <c r="N48" s="61"/>
      <c r="O48" s="62">
        <f>'M.(3)'!S48</f>
        <v>0</v>
      </c>
      <c r="P48" s="63">
        <f>O48/I48*K48</f>
        <v>0</v>
      </c>
      <c r="Q48" s="61">
        <v>0</v>
      </c>
      <c r="R48" s="64">
        <f>Q48/I48*K48</f>
        <v>0</v>
      </c>
      <c r="S48" s="64">
        <f>O48+Q48</f>
        <v>0</v>
      </c>
      <c r="T48" s="65">
        <f>S48/I48*K48</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10"/>
      <c r="M49" s="61"/>
      <c r="N49" s="61"/>
      <c r="O49" s="62">
        <f>'M.(3)'!S49</f>
        <v>0</v>
      </c>
      <c r="P49" s="62">
        <f>O49/I49*K49</f>
        <v>0</v>
      </c>
      <c r="Q49" s="61">
        <v>0</v>
      </c>
      <c r="R49" s="64">
        <f>Q49/I49*K49</f>
        <v>0</v>
      </c>
      <c r="S49" s="64">
        <f>O49+Q49</f>
        <v>0</v>
      </c>
      <c r="T49" s="65">
        <f>S49/I49*K49</f>
        <v>0</v>
      </c>
      <c r="U49" s="45"/>
      <c r="V49" s="45"/>
      <c r="W49" s="45"/>
    </row>
    <row r="50" spans="1:23" ht="15" customHeight="1" thickBot="1">
      <c r="A50" s="111" t="s">
        <v>106</v>
      </c>
      <c r="B50" s="54"/>
      <c r="C50" s="112" t="s">
        <v>107</v>
      </c>
      <c r="D50" s="55"/>
      <c r="E50" s="112"/>
      <c r="F50" s="112"/>
      <c r="G50" s="108" t="s">
        <v>162</v>
      </c>
      <c r="H50" s="109">
        <v>16500</v>
      </c>
      <c r="I50" s="109">
        <v>66</v>
      </c>
      <c r="J50" s="59">
        <f>H50*I50</f>
        <v>1089000</v>
      </c>
      <c r="K50" s="60">
        <f>J50/J$52*100</f>
        <v>8.9998936702038925E-3</v>
      </c>
      <c r="L50" s="110"/>
      <c r="M50" s="61"/>
      <c r="N50" s="61"/>
      <c r="O50" s="62">
        <f>'M.(3)'!S50</f>
        <v>0</v>
      </c>
      <c r="P50" s="62">
        <f>O50/I50*K50</f>
        <v>0</v>
      </c>
      <c r="Q50" s="61">
        <v>0</v>
      </c>
      <c r="R50" s="64">
        <f>Q50/I50*K50</f>
        <v>0</v>
      </c>
      <c r="S50" s="64">
        <f>O50+Q50</f>
        <v>0</v>
      </c>
      <c r="T50" s="65">
        <f>S50/I50*K50</f>
        <v>0</v>
      </c>
      <c r="U50" s="45"/>
      <c r="V50" s="45"/>
      <c r="W50" s="45"/>
    </row>
    <row r="51" spans="1:23" s="52" customFormat="1" ht="15" customHeight="1" thickBot="1">
      <c r="A51" s="396" t="s">
        <v>49</v>
      </c>
      <c r="B51" s="397"/>
      <c r="C51" s="397"/>
      <c r="D51" s="397"/>
      <c r="E51" s="397"/>
      <c r="F51" s="397"/>
      <c r="G51" s="397"/>
      <c r="H51" s="397"/>
      <c r="I51" s="397"/>
      <c r="J51" s="160">
        <f>SUM(J48:J50)</f>
        <v>2790150</v>
      </c>
      <c r="K51" s="173">
        <f>SUM(K48:K50)</f>
        <v>2.3058818479264824E-2</v>
      </c>
      <c r="L51" s="161"/>
      <c r="M51" s="74"/>
      <c r="N51" s="173"/>
      <c r="O51" s="174"/>
      <c r="P51" s="173">
        <f>SUM(P48:P50)</f>
        <v>0</v>
      </c>
      <c r="Q51" s="175"/>
      <c r="R51" s="173">
        <f>SUM(R48:R50)</f>
        <v>0</v>
      </c>
      <c r="S51" s="164"/>
      <c r="T51" s="239">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121"/>
      <c r="M52" s="122"/>
      <c r="N52" s="120"/>
      <c r="O52" s="120"/>
      <c r="P52" s="120">
        <f>SUM(P14:P51)/2</f>
        <v>0.74629633438052523</v>
      </c>
      <c r="Q52" s="78"/>
      <c r="R52" s="120">
        <f>SUM(R14:R51)/2</f>
        <v>0.66715786037043101</v>
      </c>
      <c r="S52" s="120"/>
      <c r="T52" s="335">
        <f>SUM(T14:T51)/2</f>
        <v>1.4134541947509562</v>
      </c>
      <c r="U52" s="45">
        <v>0.64329196685504786</v>
      </c>
      <c r="V52" s="45"/>
      <c r="W52" s="45"/>
    </row>
    <row r="53" spans="1:23" ht="12.75" customHeight="1">
      <c r="A53" s="123"/>
      <c r="B53" s="124"/>
      <c r="C53" s="124"/>
      <c r="D53" s="124"/>
      <c r="E53" s="124"/>
      <c r="F53" s="124"/>
      <c r="G53" s="124"/>
      <c r="H53" s="124"/>
      <c r="I53" s="124"/>
      <c r="J53" s="125"/>
      <c r="K53" s="124"/>
      <c r="L53" s="124"/>
      <c r="M53" s="124"/>
      <c r="N53" s="124"/>
      <c r="O53" s="126"/>
      <c r="P53" s="126"/>
      <c r="Q53" s="127"/>
      <c r="R53" s="453" t="s">
        <v>54</v>
      </c>
      <c r="S53" s="454"/>
      <c r="T53" s="455"/>
      <c r="U53" s="45">
        <v>1.3467080331449521</v>
      </c>
    </row>
    <row r="54" spans="1:23" ht="15" customHeight="1">
      <c r="A54" s="176"/>
      <c r="B54" s="177"/>
      <c r="C54" s="177"/>
      <c r="D54" s="177"/>
      <c r="E54" s="177"/>
      <c r="F54" s="178"/>
      <c r="G54" s="124"/>
      <c r="H54" s="124"/>
      <c r="I54" s="124"/>
      <c r="J54" s="179"/>
      <c r="K54" s="179"/>
      <c r="L54" s="179"/>
      <c r="M54" s="179"/>
      <c r="N54" s="179"/>
      <c r="O54" s="180" t="s">
        <v>173</v>
      </c>
      <c r="P54" s="179"/>
      <c r="Q54" s="181"/>
      <c r="R54" s="456"/>
      <c r="S54" s="457"/>
      <c r="T54" s="458"/>
    </row>
    <row r="55" spans="1:23" ht="15" customHeight="1">
      <c r="A55" s="182"/>
      <c r="B55" s="183" t="s">
        <v>69</v>
      </c>
      <c r="C55" s="184"/>
      <c r="D55" s="184"/>
      <c r="E55" s="184"/>
      <c r="F55" s="124"/>
      <c r="G55" s="167" t="s">
        <v>108</v>
      </c>
      <c r="H55" s="167"/>
      <c r="I55" s="167"/>
      <c r="J55" s="167"/>
      <c r="K55" s="124"/>
      <c r="L55" s="7"/>
      <c r="M55" s="7"/>
      <c r="N55" s="7"/>
      <c r="O55" s="185" t="s">
        <v>73</v>
      </c>
      <c r="P55" s="7"/>
      <c r="Q55" s="127"/>
      <c r="R55" s="459" t="s">
        <v>55</v>
      </c>
      <c r="S55" s="460"/>
      <c r="T55" s="487">
        <f>[91]TS!$L$44</f>
        <v>2.4106102259625239</v>
      </c>
    </row>
    <row r="56" spans="1:23" ht="15" customHeight="1">
      <c r="A56" s="182"/>
      <c r="B56" s="183" t="s">
        <v>70</v>
      </c>
      <c r="C56" s="184"/>
      <c r="D56" s="184"/>
      <c r="E56" s="184"/>
      <c r="F56" s="124"/>
      <c r="G56" s="167" t="s">
        <v>109</v>
      </c>
      <c r="H56" s="167"/>
      <c r="I56" s="167"/>
      <c r="J56" s="168"/>
      <c r="K56" s="124"/>
      <c r="L56" s="7"/>
      <c r="M56" s="7"/>
      <c r="N56" s="7"/>
      <c r="O56" s="185" t="s">
        <v>74</v>
      </c>
      <c r="P56" s="7"/>
      <c r="Q56" s="127"/>
      <c r="R56" s="461"/>
      <c r="S56" s="462"/>
      <c r="T56" s="488"/>
    </row>
    <row r="57" spans="1:23" ht="15" customHeight="1">
      <c r="A57" s="186"/>
      <c r="B57" s="187"/>
      <c r="C57" s="188"/>
      <c r="D57" s="188"/>
      <c r="E57" s="188"/>
      <c r="F57" s="240"/>
      <c r="G57" s="208" t="s">
        <v>152</v>
      </c>
      <c r="H57" s="208"/>
      <c r="I57" s="208"/>
      <c r="J57" s="227"/>
      <c r="K57" s="228"/>
      <c r="L57" s="189"/>
      <c r="M57" s="189"/>
      <c r="N57" s="189"/>
      <c r="O57" s="190" t="s">
        <v>56</v>
      </c>
      <c r="P57" s="189"/>
      <c r="Q57" s="127"/>
      <c r="R57" s="459" t="s">
        <v>57</v>
      </c>
      <c r="S57" s="460"/>
      <c r="T57" s="487">
        <f>'M.(3)'!T57:T58+T55</f>
        <v>3.4231382057989688</v>
      </c>
    </row>
    <row r="58" spans="1:23" ht="15.75" customHeight="1">
      <c r="A58" s="186"/>
      <c r="B58" s="187"/>
      <c r="C58" s="188"/>
      <c r="D58" s="188"/>
      <c r="E58" s="188"/>
      <c r="F58" s="240"/>
      <c r="G58" s="208"/>
      <c r="H58" s="208"/>
      <c r="I58" s="208"/>
      <c r="J58" s="229"/>
      <c r="K58" s="228"/>
      <c r="L58" s="228"/>
      <c r="M58" s="191"/>
      <c r="N58" s="192"/>
      <c r="O58" s="193"/>
      <c r="P58" s="126"/>
      <c r="Q58" s="127"/>
      <c r="R58" s="461" t="s">
        <v>55</v>
      </c>
      <c r="S58" s="462"/>
      <c r="T58" s="488"/>
    </row>
    <row r="59" spans="1:23" ht="12.75" customHeight="1">
      <c r="A59" s="230"/>
      <c r="B59" s="187"/>
      <c r="C59" s="187"/>
      <c r="D59" s="187"/>
      <c r="E59" s="187"/>
      <c r="F59" s="240"/>
      <c r="G59" s="208"/>
      <c r="H59" s="208"/>
      <c r="I59" s="208"/>
      <c r="J59" s="231"/>
      <c r="K59" s="228"/>
      <c r="L59" s="228"/>
      <c r="M59" s="191"/>
      <c r="N59" s="192"/>
      <c r="O59" s="193"/>
      <c r="P59" s="126"/>
      <c r="Q59" s="127"/>
      <c r="R59" s="459" t="s">
        <v>58</v>
      </c>
      <c r="S59" s="460"/>
      <c r="T59" s="487">
        <f>R52</f>
        <v>0.66715786037043101</v>
      </c>
    </row>
    <row r="60" spans="1:23" ht="12.75" customHeight="1">
      <c r="A60" s="230"/>
      <c r="B60" s="187"/>
      <c r="C60" s="187"/>
      <c r="D60" s="187"/>
      <c r="E60" s="187"/>
      <c r="F60" s="240"/>
      <c r="G60" s="208"/>
      <c r="H60" s="208"/>
      <c r="I60" s="208"/>
      <c r="J60" s="208"/>
      <c r="K60" s="228"/>
      <c r="L60" s="228"/>
      <c r="M60" s="191"/>
      <c r="N60" s="194"/>
      <c r="O60" s="193"/>
      <c r="P60" s="126"/>
      <c r="Q60" s="127"/>
      <c r="R60" s="461"/>
      <c r="S60" s="462"/>
      <c r="T60" s="488"/>
    </row>
    <row r="61" spans="1:23" ht="15" customHeight="1">
      <c r="A61" s="232"/>
      <c r="B61" s="198"/>
      <c r="C61" s="198"/>
      <c r="D61" s="198"/>
      <c r="E61" s="198"/>
      <c r="F61" s="240"/>
      <c r="G61" s="208"/>
      <c r="H61" s="208"/>
      <c r="I61" s="208"/>
      <c r="J61" s="233"/>
      <c r="K61" s="234"/>
      <c r="L61" s="234"/>
      <c r="M61" s="195"/>
      <c r="N61" s="196"/>
      <c r="O61" s="193"/>
      <c r="P61" s="126"/>
      <c r="Q61" s="127"/>
      <c r="R61" s="459" t="s">
        <v>57</v>
      </c>
      <c r="S61" s="460"/>
      <c r="T61" s="487">
        <f>T52</f>
        <v>1.4134541947509562</v>
      </c>
    </row>
    <row r="62" spans="1:23" ht="15.75" customHeight="1">
      <c r="A62" s="197"/>
      <c r="B62" s="198" t="s">
        <v>71</v>
      </c>
      <c r="C62" s="199"/>
      <c r="D62" s="199"/>
      <c r="E62" s="199"/>
      <c r="F62" s="240"/>
      <c r="G62" s="233" t="s">
        <v>110</v>
      </c>
      <c r="H62" s="207"/>
      <c r="I62" s="235"/>
      <c r="J62" s="236"/>
      <c r="K62" s="237"/>
      <c r="L62" s="200"/>
      <c r="M62" s="200"/>
      <c r="N62" s="200"/>
      <c r="O62" s="201" t="s">
        <v>68</v>
      </c>
      <c r="P62" s="200"/>
      <c r="Q62" s="127"/>
      <c r="R62" s="461" t="s">
        <v>58</v>
      </c>
      <c r="S62" s="462"/>
      <c r="T62" s="488"/>
    </row>
    <row r="63" spans="1:23" ht="15" customHeight="1">
      <c r="A63" s="202"/>
      <c r="B63" s="203" t="s">
        <v>72</v>
      </c>
      <c r="C63" s="204"/>
      <c r="D63" s="204"/>
      <c r="E63" s="204"/>
      <c r="F63" s="124"/>
      <c r="G63" s="167" t="s">
        <v>111</v>
      </c>
      <c r="H63" s="167"/>
      <c r="I63" s="167"/>
      <c r="J63" s="168"/>
      <c r="K63" s="124"/>
      <c r="L63" s="205"/>
      <c r="M63" s="205"/>
      <c r="N63" s="205"/>
      <c r="O63" s="206" t="s">
        <v>59</v>
      </c>
      <c r="P63" s="205"/>
      <c r="Q63" s="127"/>
      <c r="R63" s="459" t="s">
        <v>60</v>
      </c>
      <c r="S63" s="460"/>
      <c r="T63" s="436">
        <f>T61-T57</f>
        <v>-2.0096840110480123</v>
      </c>
    </row>
    <row r="64" spans="1:23" ht="13.5" customHeight="1" thickBot="1">
      <c r="A64" s="128"/>
      <c r="B64" s="129"/>
      <c r="C64" s="129"/>
      <c r="D64" s="129"/>
      <c r="E64" s="129"/>
      <c r="F64" s="129"/>
      <c r="G64" s="129"/>
      <c r="H64" s="129"/>
      <c r="I64" s="129"/>
      <c r="J64" s="129"/>
      <c r="K64" s="129"/>
      <c r="L64" s="129"/>
      <c r="M64" s="129"/>
      <c r="N64" s="129"/>
      <c r="O64" s="130"/>
      <c r="P64" s="130"/>
      <c r="Q64" s="131"/>
      <c r="R64" s="465"/>
      <c r="S64" s="466"/>
      <c r="T64" s="437"/>
    </row>
    <row r="65" ht="13.5" thickTop="1"/>
  </sheetData>
  <mergeCells count="57">
    <mergeCell ref="R63:S64"/>
    <mergeCell ref="T63:T64"/>
    <mergeCell ref="R57:S57"/>
    <mergeCell ref="T57:T58"/>
    <mergeCell ref="R58:S58"/>
    <mergeCell ref="R59:S60"/>
    <mergeCell ref="T59:T60"/>
    <mergeCell ref="R61:S61"/>
    <mergeCell ref="T61:T62"/>
    <mergeCell ref="R62:S62"/>
    <mergeCell ref="A46:I46"/>
    <mergeCell ref="A51:I51"/>
    <mergeCell ref="C52:E52"/>
    <mergeCell ref="R53:T54"/>
    <mergeCell ref="R55:S56"/>
    <mergeCell ref="T55:T56"/>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R6:S6"/>
    <mergeCell ref="G7:H8"/>
    <mergeCell ref="I7:O8"/>
    <mergeCell ref="R7:S7"/>
    <mergeCell ref="R8:S8"/>
    <mergeCell ref="A1:F1"/>
    <mergeCell ref="G1:O4"/>
    <mergeCell ref="A2:F2"/>
    <mergeCell ref="A3:F3"/>
    <mergeCell ref="R3:S3"/>
    <mergeCell ref="R4:S4"/>
  </mergeCells>
  <printOptions horizontalCentered="1" verticalCentered="1"/>
  <pageMargins left="0.19685039370078741" right="0.19685039370078741" top="0.19685039370078741" bottom="0.19685039370078741" header="0.31496062992125984" footer="0.31496062992125984"/>
  <pageSetup paperSize="9" scale="55" orientation="landscape" horizontalDpi="4294967292" verticalDpi="4294967293" r:id="rId1"/>
  <colBreaks count="1" manualBreakCount="1">
    <brk id="20" max="63" man="1"/>
  </colBreaks>
  <drawing r:id="rId2"/>
</worksheet>
</file>

<file path=xl/worksheets/sheet6.xml><?xml version="1.0" encoding="utf-8"?>
<worksheet xmlns="http://schemas.openxmlformats.org/spreadsheetml/2006/main" xmlns:r="http://schemas.openxmlformats.org/officeDocument/2006/relationships">
  <sheetPr>
    <tabColor rgb="FFFFFF00"/>
  </sheetPr>
  <dimension ref="A1:X65"/>
  <sheetViews>
    <sheetView view="pageBreakPreview" zoomScale="70" zoomScaleNormal="70" zoomScaleSheetLayoutView="70" workbookViewId="0">
      <selection activeCell="Q20" sqref="Q20"/>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2.42578125" style="20" customWidth="1"/>
    <col min="7" max="7" width="8.42578125" style="20" customWidth="1"/>
    <col min="8" max="8" width="15.85546875" style="20" customWidth="1"/>
    <col min="9" max="9" width="12.42578125" style="20" customWidth="1"/>
    <col min="10" max="10" width="21.42578125" style="20" customWidth="1"/>
    <col min="11" max="11" width="11" style="20" customWidth="1"/>
    <col min="12" max="12" width="15.7109375" style="52" hidden="1" customWidth="1"/>
    <col min="13" max="13" width="20.5703125" style="52" hidden="1" customWidth="1"/>
    <col min="14" max="14" width="8.7109375" style="52" hidden="1"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116</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129</v>
      </c>
      <c r="J7" s="344"/>
      <c r="K7" s="344"/>
      <c r="L7" s="344"/>
      <c r="M7" s="344"/>
      <c r="N7" s="344"/>
      <c r="O7" s="345"/>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46"/>
      <c r="J8" s="446"/>
      <c r="K8" s="446"/>
      <c r="L8" s="446"/>
      <c r="M8" s="446"/>
      <c r="N8" s="446"/>
      <c r="O8" s="447"/>
      <c r="P8" s="6" t="s">
        <v>15</v>
      </c>
      <c r="Q8" s="17"/>
      <c r="R8" s="448" t="s">
        <v>79</v>
      </c>
      <c r="S8" s="448"/>
      <c r="T8" s="9"/>
      <c r="U8" s="5">
        <f>T16/100*J16</f>
        <v>178.51028767346563</v>
      </c>
    </row>
    <row r="9" spans="1:23" ht="12.75" customHeight="1" thickTop="1">
      <c r="A9" s="482" t="s">
        <v>17</v>
      </c>
      <c r="B9" s="478" t="s">
        <v>18</v>
      </c>
      <c r="C9" s="478"/>
      <c r="D9" s="478"/>
      <c r="E9" s="478"/>
      <c r="F9" s="478"/>
      <c r="G9" s="479" t="s">
        <v>19</v>
      </c>
      <c r="H9" s="478" t="s">
        <v>20</v>
      </c>
      <c r="I9" s="478" t="s">
        <v>21</v>
      </c>
      <c r="J9" s="478"/>
      <c r="K9" s="478"/>
      <c r="L9" s="485" t="s">
        <v>80</v>
      </c>
      <c r="M9" s="485"/>
      <c r="N9" s="485"/>
      <c r="O9" s="469" t="s">
        <v>22</v>
      </c>
      <c r="P9" s="469"/>
      <c r="Q9" s="469" t="s">
        <v>143</v>
      </c>
      <c r="R9" s="469"/>
      <c r="S9" s="469" t="s">
        <v>144</v>
      </c>
      <c r="T9" s="471"/>
    </row>
    <row r="10" spans="1:23" ht="12.75" customHeight="1">
      <c r="A10" s="483"/>
      <c r="B10" s="473"/>
      <c r="C10" s="473"/>
      <c r="D10" s="473"/>
      <c r="E10" s="473"/>
      <c r="F10" s="473"/>
      <c r="G10" s="480"/>
      <c r="H10" s="473"/>
      <c r="I10" s="473"/>
      <c r="J10" s="473"/>
      <c r="K10" s="473"/>
      <c r="L10" s="486"/>
      <c r="M10" s="486"/>
      <c r="N10" s="486"/>
      <c r="O10" s="470"/>
      <c r="P10" s="470"/>
      <c r="Q10" s="470"/>
      <c r="R10" s="470"/>
      <c r="S10" s="470"/>
      <c r="T10" s="472"/>
    </row>
    <row r="11" spans="1:23" ht="21" customHeight="1">
      <c r="A11" s="483"/>
      <c r="B11" s="473"/>
      <c r="C11" s="473"/>
      <c r="D11" s="473"/>
      <c r="E11" s="473"/>
      <c r="F11" s="473"/>
      <c r="G11" s="480"/>
      <c r="H11" s="473"/>
      <c r="I11" s="473" t="s">
        <v>25</v>
      </c>
      <c r="J11" s="473" t="s">
        <v>26</v>
      </c>
      <c r="K11" s="473" t="s">
        <v>27</v>
      </c>
      <c r="L11" s="475" t="s">
        <v>25</v>
      </c>
      <c r="M11" s="475" t="s">
        <v>28</v>
      </c>
      <c r="N11" s="475" t="s">
        <v>27</v>
      </c>
      <c r="O11" s="470" t="s">
        <v>25</v>
      </c>
      <c r="P11" s="475" t="s">
        <v>27</v>
      </c>
      <c r="Q11" s="470" t="s">
        <v>25</v>
      </c>
      <c r="R11" s="475" t="s">
        <v>27</v>
      </c>
      <c r="S11" s="470" t="s">
        <v>25</v>
      </c>
      <c r="T11" s="467" t="s">
        <v>27</v>
      </c>
    </row>
    <row r="12" spans="1:23" ht="24" customHeight="1" thickBot="1">
      <c r="A12" s="484"/>
      <c r="B12" s="474"/>
      <c r="C12" s="474"/>
      <c r="D12" s="474"/>
      <c r="E12" s="474"/>
      <c r="F12" s="474"/>
      <c r="G12" s="481"/>
      <c r="H12" s="474"/>
      <c r="I12" s="474"/>
      <c r="J12" s="474"/>
      <c r="K12" s="474"/>
      <c r="L12" s="476"/>
      <c r="M12" s="476"/>
      <c r="N12" s="476"/>
      <c r="O12" s="477"/>
      <c r="P12" s="476"/>
      <c r="Q12" s="477"/>
      <c r="R12" s="476"/>
      <c r="S12" s="477"/>
      <c r="T12" s="468"/>
    </row>
    <row r="13" spans="1:23" ht="8.25" customHeight="1" thickTop="1" thickBot="1">
      <c r="A13" s="21"/>
      <c r="B13" s="372"/>
      <c r="C13" s="373"/>
      <c r="D13" s="373"/>
      <c r="E13" s="373"/>
      <c r="F13" s="287"/>
      <c r="G13" s="22"/>
      <c r="H13" s="23"/>
      <c r="I13" s="23"/>
      <c r="J13" s="23"/>
      <c r="K13" s="23"/>
      <c r="L13" s="24"/>
      <c r="M13" s="24"/>
      <c r="N13" s="24"/>
      <c r="O13" s="25"/>
      <c r="P13" s="25"/>
      <c r="Q13" s="26"/>
      <c r="R13" s="27"/>
      <c r="S13" s="27"/>
      <c r="T13" s="28"/>
    </row>
    <row r="14" spans="1:23" ht="15" customHeight="1">
      <c r="A14" s="29"/>
      <c r="B14" s="30"/>
      <c r="C14" s="31" t="s">
        <v>29</v>
      </c>
      <c r="D14" s="32"/>
      <c r="E14" s="31"/>
      <c r="F14" s="33"/>
      <c r="G14" s="34"/>
      <c r="H14" s="35"/>
      <c r="I14" s="35"/>
      <c r="J14" s="36"/>
      <c r="K14" s="35"/>
      <c r="L14" s="37"/>
      <c r="M14" s="38"/>
      <c r="N14" s="38"/>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154"/>
      <c r="M15" s="61"/>
      <c r="N15" s="61"/>
      <c r="O15" s="62">
        <f>'M.(4)'!S15</f>
        <v>0.60001764757786991</v>
      </c>
      <c r="P15" s="62">
        <f>O15/I15*K15</f>
        <v>0.28098841578230699</v>
      </c>
      <c r="Q15" s="61">
        <v>0</v>
      </c>
      <c r="R15" s="64">
        <f>Q15/I15*K15</f>
        <v>0</v>
      </c>
      <c r="S15" s="64">
        <f>O15+Q15</f>
        <v>0.60001764757786991</v>
      </c>
      <c r="T15" s="65">
        <f>S15/I15*K15</f>
        <v>0.28098841578230699</v>
      </c>
      <c r="U15" s="45"/>
      <c r="V15" s="45"/>
      <c r="W15" s="45"/>
    </row>
    <row r="16" spans="1:23" ht="15" customHeight="1" thickBot="1">
      <c r="A16" s="139" t="s">
        <v>62</v>
      </c>
      <c r="B16" s="140"/>
      <c r="C16" s="141" t="s">
        <v>61</v>
      </c>
      <c r="D16" s="142"/>
      <c r="E16" s="141"/>
      <c r="F16" s="143"/>
      <c r="G16" s="144" t="s">
        <v>32</v>
      </c>
      <c r="H16" s="145">
        <v>3600000</v>
      </c>
      <c r="I16" s="146">
        <v>1</v>
      </c>
      <c r="J16" s="147">
        <f>H16*I16</f>
        <v>3600000</v>
      </c>
      <c r="K16" s="146">
        <f>J16/J$52*100</f>
        <v>2.9751714612244271E-2</v>
      </c>
      <c r="L16" s="148"/>
      <c r="M16" s="149"/>
      <c r="N16" s="149"/>
      <c r="O16" s="62">
        <f>'M.(4)'!S16</f>
        <v>0.16666666666666666</v>
      </c>
      <c r="P16" s="63">
        <f>O16/I16*K16</f>
        <v>4.9586191020407119E-3</v>
      </c>
      <c r="Q16" s="149">
        <v>0</v>
      </c>
      <c r="R16" s="158">
        <f>Q16/I16*K16</f>
        <v>0</v>
      </c>
      <c r="S16" s="150">
        <f>O16+Q16</f>
        <v>0.16666666666666666</v>
      </c>
      <c r="T16" s="151">
        <f>S16/I16*K16</f>
        <v>4.9586191020407119E-3</v>
      </c>
      <c r="U16" s="45"/>
      <c r="V16" s="45"/>
      <c r="W16" s="45"/>
    </row>
    <row r="17" spans="1:24" s="52" customFormat="1" ht="15" customHeight="1" thickBot="1">
      <c r="A17" s="398" t="s">
        <v>33</v>
      </c>
      <c r="B17" s="451"/>
      <c r="C17" s="451"/>
      <c r="D17" s="451"/>
      <c r="E17" s="451"/>
      <c r="F17" s="451"/>
      <c r="G17" s="451"/>
      <c r="H17" s="451"/>
      <c r="I17" s="452"/>
      <c r="J17" s="46">
        <f>SUM(J15:J16)</f>
        <v>60265000</v>
      </c>
      <c r="K17" s="47">
        <f>SUM(K15:K16)</f>
        <v>0.49805196697413917</v>
      </c>
      <c r="L17" s="48"/>
      <c r="M17" s="46"/>
      <c r="N17" s="47"/>
      <c r="O17" s="174"/>
      <c r="P17" s="174">
        <f>SUM(P15:P16)</f>
        <v>0.2859470348843477</v>
      </c>
      <c r="Q17" s="50"/>
      <c r="R17" s="174"/>
      <c r="S17" s="51"/>
      <c r="T17" s="135">
        <f>SUM(T15:T16)</f>
        <v>0.2859470348843477</v>
      </c>
      <c r="U17" s="45"/>
      <c r="V17" s="45"/>
      <c r="W17" s="45"/>
    </row>
    <row r="18" spans="1:24" ht="15" customHeight="1">
      <c r="A18" s="105"/>
      <c r="B18" s="30"/>
      <c r="C18" s="31" t="s">
        <v>34</v>
      </c>
      <c r="D18" s="32"/>
      <c r="E18" s="31"/>
      <c r="F18" s="33"/>
      <c r="G18" s="34"/>
      <c r="H18" s="35"/>
      <c r="I18" s="35"/>
      <c r="J18" s="36"/>
      <c r="K18" s="35"/>
      <c r="L18" s="209"/>
      <c r="M18" s="35"/>
      <c r="N18" s="39"/>
      <c r="O18" s="39"/>
      <c r="P18" s="39"/>
      <c r="Q18" s="210"/>
      <c r="R18" s="35"/>
      <c r="S18" s="35"/>
      <c r="T18" s="211"/>
      <c r="U18" s="45"/>
      <c r="V18" s="45"/>
      <c r="W18" s="45"/>
    </row>
    <row r="19" spans="1:24" ht="15" customHeight="1">
      <c r="A19" s="212" t="s">
        <v>94</v>
      </c>
      <c r="B19" s="54"/>
      <c r="C19" s="55" t="s">
        <v>92</v>
      </c>
      <c r="D19" s="55"/>
      <c r="E19" s="55"/>
      <c r="F19" s="56"/>
      <c r="G19" s="57" t="s">
        <v>156</v>
      </c>
      <c r="H19" s="58">
        <v>61621.97</v>
      </c>
      <c r="I19" s="58">
        <v>650</v>
      </c>
      <c r="J19" s="59">
        <f>H19*I19</f>
        <v>40054280.5</v>
      </c>
      <c r="K19" s="60">
        <f>J19/J$52*100</f>
        <v>0.33102320067632801</v>
      </c>
      <c r="L19" s="213"/>
      <c r="M19" s="62"/>
      <c r="N19" s="62"/>
      <c r="O19" s="62">
        <f>'M.(4)'!S19</f>
        <v>456.05562470500001</v>
      </c>
      <c r="P19" s="62">
        <f>O19/I19*K19</f>
        <v>0.23225383473275593</v>
      </c>
      <c r="Q19" s="62">
        <f>'[97]Galian Sal Drainase (3)'!$L$328*0.62</f>
        <v>477.68579504500002</v>
      </c>
      <c r="R19" s="60">
        <f>Q19/I19*K19</f>
        <v>0.24326935506678821</v>
      </c>
      <c r="S19" s="60">
        <f>O19+Q19</f>
        <v>933.74141974999998</v>
      </c>
      <c r="T19" s="214">
        <f>S19/I19*K19</f>
        <v>0.47552318979954411</v>
      </c>
      <c r="U19" s="45">
        <v>1206.9000000000001</v>
      </c>
      <c r="V19" s="45"/>
      <c r="W19" s="45"/>
    </row>
    <row r="20" spans="1:24" ht="15" customHeight="1">
      <c r="A20" s="212" t="s">
        <v>81</v>
      </c>
      <c r="B20" s="54"/>
      <c r="C20" s="55" t="s">
        <v>93</v>
      </c>
      <c r="D20" s="55"/>
      <c r="E20" s="55"/>
      <c r="F20" s="56"/>
      <c r="G20" s="57" t="s">
        <v>156</v>
      </c>
      <c r="H20" s="58">
        <v>538752.27</v>
      </c>
      <c r="I20" s="58">
        <v>500</v>
      </c>
      <c r="J20" s="59">
        <f>H20*I20</f>
        <v>269376135</v>
      </c>
      <c r="K20" s="60">
        <f>J20/J$52*100</f>
        <v>2.2262227477414962</v>
      </c>
      <c r="L20" s="213"/>
      <c r="M20" s="62"/>
      <c r="N20" s="62"/>
      <c r="O20" s="62">
        <f>'M.(4)'!S20</f>
        <v>47.966103869054777</v>
      </c>
      <c r="P20" s="62">
        <f>O20/I20*K20</f>
        <v>0.21356646310764227</v>
      </c>
      <c r="Q20" s="62">
        <f>'[98]Mortar (2)'!$M$349*0.148220379148322</f>
        <v>25.062272647393556</v>
      </c>
      <c r="R20" s="60">
        <f>Q20/I20*K20</f>
        <v>0.11158840295545405</v>
      </c>
      <c r="S20" s="60">
        <f>O20+Q20</f>
        <v>73.028376516448333</v>
      </c>
      <c r="T20" s="214">
        <f>S20/I20*K20</f>
        <v>0.32515486606309635</v>
      </c>
      <c r="U20" s="45"/>
      <c r="V20" s="45"/>
      <c r="W20" s="45"/>
    </row>
    <row r="21" spans="1:24"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22"/>
      <c r="M21" s="77"/>
      <c r="N21" s="77"/>
      <c r="O21" s="63">
        <f>'M.(4)'!S21</f>
        <v>0</v>
      </c>
      <c r="P21" s="77">
        <f>O21/I21*K21</f>
        <v>0</v>
      </c>
      <c r="Q21" s="77">
        <v>0</v>
      </c>
      <c r="R21" s="221">
        <f>Q21/I21*K21</f>
        <v>0</v>
      </c>
      <c r="S21" s="60">
        <v>0</v>
      </c>
      <c r="T21" s="223">
        <f>S21/I21*K21</f>
        <v>0</v>
      </c>
      <c r="U21" s="45"/>
      <c r="V21" s="45"/>
      <c r="W21" s="45"/>
    </row>
    <row r="22" spans="1:24" s="52" customFormat="1" ht="15" customHeight="1" thickBot="1">
      <c r="A22" s="396" t="s">
        <v>35</v>
      </c>
      <c r="B22" s="397"/>
      <c r="C22" s="397"/>
      <c r="D22" s="397"/>
      <c r="E22" s="397"/>
      <c r="F22" s="397"/>
      <c r="G22" s="397"/>
      <c r="H22" s="397"/>
      <c r="I22" s="397"/>
      <c r="J22" s="160">
        <f>SUM(J19:J21)</f>
        <v>373713468.45999998</v>
      </c>
      <c r="K22" s="74">
        <f>SUM(K19:K21)</f>
        <v>3.0885045723260758</v>
      </c>
      <c r="L22" s="248"/>
      <c r="M22" s="249"/>
      <c r="N22" s="249"/>
      <c r="O22" s="250"/>
      <c r="P22" s="249">
        <f>SUM(P19:P21)</f>
        <v>0.44582029784039823</v>
      </c>
      <c r="Q22" s="255"/>
      <c r="R22" s="249">
        <f>SUM(R19:R21)</f>
        <v>0.35485775802224229</v>
      </c>
      <c r="S22" s="252"/>
      <c r="T22" s="282">
        <f>SUM(T19:T21)</f>
        <v>0.80067805586264051</v>
      </c>
      <c r="U22" s="45"/>
      <c r="V22" s="45"/>
      <c r="W22" s="45"/>
    </row>
    <row r="23" spans="1:24" ht="15" customHeight="1">
      <c r="A23" s="105"/>
      <c r="B23" s="30"/>
      <c r="C23" s="31" t="s">
        <v>36</v>
      </c>
      <c r="D23" s="32"/>
      <c r="E23" s="31"/>
      <c r="F23" s="33"/>
      <c r="G23" s="34"/>
      <c r="H23" s="35"/>
      <c r="I23" s="35"/>
      <c r="J23" s="36"/>
      <c r="K23" s="35"/>
      <c r="L23" s="284"/>
      <c r="M23" s="267"/>
      <c r="N23" s="66"/>
      <c r="O23" s="245"/>
      <c r="P23" s="77"/>
      <c r="Q23" s="266"/>
      <c r="R23" s="267"/>
      <c r="S23" s="267"/>
      <c r="T23" s="268"/>
      <c r="U23" s="45"/>
      <c r="V23" s="45"/>
      <c r="W23" s="45"/>
    </row>
    <row r="24" spans="1:24" ht="15" customHeight="1">
      <c r="A24" s="212" t="s">
        <v>82</v>
      </c>
      <c r="B24" s="54"/>
      <c r="C24" s="55" t="s">
        <v>37</v>
      </c>
      <c r="D24" s="55"/>
      <c r="E24" s="55"/>
      <c r="F24" s="56"/>
      <c r="G24" s="57" t="s">
        <v>156</v>
      </c>
      <c r="H24" s="58">
        <v>51903.61</v>
      </c>
      <c r="I24" s="58">
        <v>12500.1</v>
      </c>
      <c r="J24" s="59">
        <f>H24*I24</f>
        <v>648800315.36100006</v>
      </c>
      <c r="K24" s="60">
        <f>J24/J$52*100</f>
        <v>5.3619227285984881</v>
      </c>
      <c r="L24" s="213"/>
      <c r="M24" s="62"/>
      <c r="N24" s="62"/>
      <c r="O24" s="62">
        <f>'M.(4)'!S24</f>
        <v>0</v>
      </c>
      <c r="P24" s="62">
        <f>O24/I24*K24</f>
        <v>0</v>
      </c>
      <c r="Q24" s="62"/>
      <c r="R24" s="60">
        <f>Q24/I24*K24</f>
        <v>0</v>
      </c>
      <c r="S24" s="60">
        <f>O24+Q24</f>
        <v>0</v>
      </c>
      <c r="T24" s="214">
        <f>S24/I24*K24</f>
        <v>0</v>
      </c>
      <c r="U24" s="45"/>
      <c r="V24" s="45"/>
      <c r="W24" s="45"/>
    </row>
    <row r="25" spans="1:24" ht="15" customHeight="1">
      <c r="A25" s="212" t="s">
        <v>83</v>
      </c>
      <c r="B25" s="54"/>
      <c r="C25" s="55" t="s">
        <v>63</v>
      </c>
      <c r="D25" s="55"/>
      <c r="E25" s="55"/>
      <c r="F25" s="56"/>
      <c r="G25" s="57" t="s">
        <v>156</v>
      </c>
      <c r="H25" s="58">
        <v>337180.75</v>
      </c>
      <c r="I25" s="58">
        <v>25</v>
      </c>
      <c r="J25" s="59">
        <f>H25*I25</f>
        <v>8429518.75</v>
      </c>
      <c r="K25" s="60">
        <f>J25/J$52*100</f>
        <v>6.9664621157933912E-2</v>
      </c>
      <c r="L25" s="213"/>
      <c r="M25" s="62"/>
      <c r="N25" s="62"/>
      <c r="O25" s="62">
        <f>'M.(4)'!S25</f>
        <v>0</v>
      </c>
      <c r="P25" s="62">
        <f>O25/I25*K25</f>
        <v>0</v>
      </c>
      <c r="Q25" s="62"/>
      <c r="R25" s="60">
        <f>Q25/I25*K25</f>
        <v>0</v>
      </c>
      <c r="S25" s="60">
        <f>O25+Q25</f>
        <v>0</v>
      </c>
      <c r="T25" s="214">
        <f>S25/I25*K25</f>
        <v>0</v>
      </c>
      <c r="U25" s="45"/>
      <c r="V25" s="45"/>
      <c r="W25" s="45"/>
    </row>
    <row r="26" spans="1:24" ht="15" customHeight="1">
      <c r="A26" s="212" t="s">
        <v>99</v>
      </c>
      <c r="B26" s="54"/>
      <c r="C26" s="55" t="s">
        <v>96</v>
      </c>
      <c r="D26" s="55"/>
      <c r="E26" s="55"/>
      <c r="F26" s="56"/>
      <c r="G26" s="57" t="s">
        <v>156</v>
      </c>
      <c r="H26" s="58">
        <v>46299.99</v>
      </c>
      <c r="I26" s="58">
        <v>6500</v>
      </c>
      <c r="J26" s="59">
        <f>H26*I26</f>
        <v>300949935</v>
      </c>
      <c r="K26" s="60">
        <f>J26/J$52*100</f>
        <v>2.4871601607481848</v>
      </c>
      <c r="L26" s="213"/>
      <c r="M26" s="62"/>
      <c r="N26" s="62"/>
      <c r="O26" s="62">
        <f>'M.(4)'!S26</f>
        <v>76.051249999999982</v>
      </c>
      <c r="P26" s="62">
        <f>O26/I26*K26</f>
        <v>2.9100252180784669E-2</v>
      </c>
      <c r="Q26" s="62">
        <f>'[99]Timbunan Biasa'!$O$21+'[99]Timbunan Biasa'!$O$23</f>
        <v>32.948749999999997</v>
      </c>
      <c r="R26" s="60">
        <f>Q26/I26*K26</f>
        <v>1.260751051483873E-2</v>
      </c>
      <c r="S26" s="60">
        <f>O26+Q26</f>
        <v>108.99999999999997</v>
      </c>
      <c r="T26" s="214">
        <f>S26/I26*K26</f>
        <v>4.1707762695623395E-2</v>
      </c>
      <c r="U26" s="45"/>
      <c r="V26" s="45"/>
      <c r="W26" s="45"/>
    </row>
    <row r="27" spans="1:24" ht="15" customHeight="1">
      <c r="A27" s="212" t="s">
        <v>100</v>
      </c>
      <c r="B27" s="54"/>
      <c r="C27" s="55" t="s">
        <v>97</v>
      </c>
      <c r="D27" s="55"/>
      <c r="E27" s="55"/>
      <c r="F27" s="56"/>
      <c r="G27" s="57" t="s">
        <v>156</v>
      </c>
      <c r="H27" s="58">
        <v>198647.53</v>
      </c>
      <c r="I27" s="58">
        <v>7020</v>
      </c>
      <c r="J27" s="59">
        <f>H27*I27</f>
        <v>1394505660.5999999</v>
      </c>
      <c r="K27" s="60">
        <f>J27/J$52*100</f>
        <v>11.524704010925104</v>
      </c>
      <c r="L27" s="213"/>
      <c r="M27" s="62"/>
      <c r="N27" s="62"/>
      <c r="O27" s="62">
        <f>'M.(4)'!S27</f>
        <v>387.54083347659724</v>
      </c>
      <c r="P27" s="62">
        <f>O27/I27*K27</f>
        <v>0.63622413076424478</v>
      </c>
      <c r="Q27" s="62">
        <f>'[100]Timbunan Pilihan'!$L$108*0.27234561401078</f>
        <v>243.5722998905411</v>
      </c>
      <c r="R27" s="60">
        <f>Q27/I27*K27</f>
        <v>0.39987160420210416</v>
      </c>
      <c r="S27" s="60">
        <f>O27+Q27</f>
        <v>631.11313336713829</v>
      </c>
      <c r="T27" s="214">
        <f>S27/I27*K27</f>
        <v>1.0360957349663489</v>
      </c>
      <c r="U27" s="45">
        <v>1.0426293500997064</v>
      </c>
      <c r="V27" s="45">
        <f>U27/K27*I27</f>
        <v>635.09293000162802</v>
      </c>
      <c r="W27" s="62">
        <v>175.51875000000001</v>
      </c>
    </row>
    <row r="28" spans="1:24" ht="15" customHeight="1" thickBot="1">
      <c r="A28" s="224" t="s">
        <v>101</v>
      </c>
      <c r="B28" s="67"/>
      <c r="C28" s="68" t="s">
        <v>98</v>
      </c>
      <c r="D28" s="68"/>
      <c r="E28" s="68"/>
      <c r="F28" s="69"/>
      <c r="G28" s="70" t="s">
        <v>158</v>
      </c>
      <c r="H28" s="71">
        <v>1458.8</v>
      </c>
      <c r="I28" s="71">
        <v>18000</v>
      </c>
      <c r="J28" s="43">
        <f>H28*I28</f>
        <v>26258400</v>
      </c>
      <c r="K28" s="42">
        <f>J28/J$52*100</f>
        <v>0.21700900638170975</v>
      </c>
      <c r="L28" s="280"/>
      <c r="M28" s="63"/>
      <c r="N28" s="63"/>
      <c r="O28" s="63">
        <f>'M.(4)'!S28</f>
        <v>1357.2</v>
      </c>
      <c r="P28" s="77">
        <f>O28/I28*K28</f>
        <v>1.6362479081180919E-2</v>
      </c>
      <c r="Q28" s="63">
        <f>'[101]P.Bdn Jalan'!$I$125*0.182087912087912</f>
        <v>662.79999999999973</v>
      </c>
      <c r="R28" s="156">
        <f>Q28/I28*K28</f>
        <v>7.990753857210953E-3</v>
      </c>
      <c r="S28" s="156">
        <f>O28+Q28</f>
        <v>2019.9999999999998</v>
      </c>
      <c r="T28" s="281">
        <f>S28/I28*K28</f>
        <v>2.435323293839187E-2</v>
      </c>
      <c r="U28" s="45">
        <f>U27-O27</f>
        <v>-386.49820412649751</v>
      </c>
      <c r="V28" s="45">
        <f>V27-W27</f>
        <v>459.57418000162801</v>
      </c>
      <c r="W28" s="45">
        <v>245.7</v>
      </c>
      <c r="X28" s="45">
        <f>V28-W28</f>
        <v>213.87418000162802</v>
      </c>
    </row>
    <row r="29" spans="1:24" s="52" customFormat="1" ht="15" customHeight="1" thickBot="1">
      <c r="A29" s="396" t="s">
        <v>38</v>
      </c>
      <c r="B29" s="397"/>
      <c r="C29" s="397"/>
      <c r="D29" s="397"/>
      <c r="E29" s="397"/>
      <c r="F29" s="397"/>
      <c r="G29" s="397"/>
      <c r="H29" s="397"/>
      <c r="I29" s="397"/>
      <c r="J29" s="46">
        <f>SUM(J24:J28)</f>
        <v>2378943829.711</v>
      </c>
      <c r="K29" s="49">
        <f>SUM(K24:K28)</f>
        <v>19.66046052781142</v>
      </c>
      <c r="L29" s="248"/>
      <c r="M29" s="249"/>
      <c r="N29" s="249"/>
      <c r="O29" s="250"/>
      <c r="P29" s="249">
        <f>SUM(P24:P28)</f>
        <v>0.68168686202621043</v>
      </c>
      <c r="Q29" s="255"/>
      <c r="R29" s="249">
        <f>SUM(R24:R28)</f>
        <v>0.4204698685741538</v>
      </c>
      <c r="S29" s="252"/>
      <c r="T29" s="282">
        <f>SUM(T24:T28)</f>
        <v>1.1021567306003643</v>
      </c>
      <c r="U29" s="45"/>
      <c r="V29" s="45">
        <f>V28/Q27</f>
        <v>1.8868080656468569</v>
      </c>
      <c r="W29" s="45">
        <v>0.27234561401078</v>
      </c>
      <c r="X29" s="52">
        <v>0.237068355203888</v>
      </c>
    </row>
    <row r="30" spans="1:24" s="81" customFormat="1" ht="15" customHeight="1">
      <c r="A30" s="82"/>
      <c r="B30" s="83"/>
      <c r="C30" s="84" t="s">
        <v>89</v>
      </c>
      <c r="D30" s="85"/>
      <c r="E30" s="86"/>
      <c r="F30" s="84"/>
      <c r="G30" s="87"/>
      <c r="H30" s="88"/>
      <c r="I30" s="89"/>
      <c r="J30" s="90"/>
      <c r="K30" s="88"/>
      <c r="L30" s="265"/>
      <c r="M30" s="276"/>
      <c r="N30" s="276"/>
      <c r="O30" s="245"/>
      <c r="P30" s="276"/>
      <c r="Q30" s="278"/>
      <c r="R30" s="275"/>
      <c r="S30" s="275"/>
      <c r="T30" s="279"/>
      <c r="U30" s="80"/>
      <c r="V30" s="80"/>
      <c r="W30" s="80">
        <f>1-W29-X29</f>
        <v>0.49058603078533192</v>
      </c>
    </row>
    <row r="31" spans="1:24" s="81" customFormat="1" ht="15" customHeight="1" thickBot="1">
      <c r="A31" s="94" t="s">
        <v>102</v>
      </c>
      <c r="B31" s="95"/>
      <c r="C31" s="241" t="s">
        <v>41</v>
      </c>
      <c r="D31" s="96"/>
      <c r="E31" s="97"/>
      <c r="F31" s="98"/>
      <c r="G31" s="57" t="s">
        <v>156</v>
      </c>
      <c r="H31" s="99">
        <v>459583.86</v>
      </c>
      <c r="I31" s="100">
        <v>405</v>
      </c>
      <c r="J31" s="101">
        <f>H31*I31</f>
        <v>186131463.29999998</v>
      </c>
      <c r="K31" s="99">
        <f>J31/J$52*100</f>
        <v>1.5382583823502829</v>
      </c>
      <c r="L31" s="102"/>
      <c r="M31" s="100"/>
      <c r="N31" s="100"/>
      <c r="O31" s="63">
        <f>'M.(4)'!S31</f>
        <v>0</v>
      </c>
      <c r="P31" s="100">
        <f>O31/I31*K31</f>
        <v>0</v>
      </c>
      <c r="Q31" s="103"/>
      <c r="R31" s="99">
        <f>Q31/I31*K31</f>
        <v>0</v>
      </c>
      <c r="S31" s="99">
        <f>O31+Q31</f>
        <v>0</v>
      </c>
      <c r="T31" s="104">
        <f>S31/I31*K31</f>
        <v>0</v>
      </c>
      <c r="U31" s="80"/>
      <c r="V31" s="80"/>
      <c r="W31" s="80">
        <v>0.26058603078533199</v>
      </c>
    </row>
    <row r="32" spans="1:24" s="52" customFormat="1" ht="15" customHeight="1" thickBot="1">
      <c r="A32" s="396" t="s">
        <v>90</v>
      </c>
      <c r="B32" s="397"/>
      <c r="C32" s="397"/>
      <c r="D32" s="397"/>
      <c r="E32" s="397"/>
      <c r="F32" s="397"/>
      <c r="G32" s="397"/>
      <c r="H32" s="397"/>
      <c r="I32" s="397"/>
      <c r="J32" s="160">
        <f>SUM(J31:J31)</f>
        <v>186131463.29999998</v>
      </c>
      <c r="K32" s="160">
        <f>SUM(K31:K31)</f>
        <v>1.5382583823502829</v>
      </c>
      <c r="L32" s="248"/>
      <c r="M32" s="249"/>
      <c r="N32" s="246"/>
      <c r="O32" s="250">
        <f>'M.(4)'!S32</f>
        <v>0</v>
      </c>
      <c r="P32" s="246">
        <f>SUM(P31:P31)</f>
        <v>0</v>
      </c>
      <c r="Q32" s="255"/>
      <c r="R32" s="246">
        <f>SUM(R31:R31)</f>
        <v>0</v>
      </c>
      <c r="S32" s="252"/>
      <c r="T32" s="253">
        <f>SUM(T31:T31)</f>
        <v>0</v>
      </c>
      <c r="U32" s="45"/>
      <c r="V32" s="45"/>
      <c r="W32" s="45">
        <v>0.22999999999999998</v>
      </c>
    </row>
    <row r="33" spans="1:23" s="81" customFormat="1" ht="15" customHeight="1">
      <c r="A33" s="82"/>
      <c r="B33" s="83"/>
      <c r="C33" s="84" t="s">
        <v>39</v>
      </c>
      <c r="D33" s="85"/>
      <c r="E33" s="86"/>
      <c r="F33" s="84"/>
      <c r="G33" s="87"/>
      <c r="H33" s="88"/>
      <c r="I33" s="89"/>
      <c r="J33" s="90"/>
      <c r="K33" s="88"/>
      <c r="L33" s="265"/>
      <c r="M33" s="276"/>
      <c r="N33" s="276"/>
      <c r="O33" s="245"/>
      <c r="P33" s="276"/>
      <c r="Q33" s="278"/>
      <c r="R33" s="275"/>
      <c r="S33" s="275"/>
      <c r="T33" s="279"/>
      <c r="U33" s="80"/>
      <c r="V33" s="80"/>
      <c r="W33" s="80"/>
    </row>
    <row r="34" spans="1:23" s="81" customFormat="1" ht="15" customHeight="1" thickBot="1">
      <c r="A34" s="94" t="s">
        <v>84</v>
      </c>
      <c r="B34" s="95"/>
      <c r="C34" s="241" t="s">
        <v>40</v>
      </c>
      <c r="D34" s="96"/>
      <c r="E34" s="97"/>
      <c r="F34" s="98"/>
      <c r="G34" s="57" t="s">
        <v>156</v>
      </c>
      <c r="H34" s="99">
        <v>567411.31000000006</v>
      </c>
      <c r="I34" s="100">
        <v>3680</v>
      </c>
      <c r="J34" s="101">
        <f>H34*I34</f>
        <v>2088073620.8000002</v>
      </c>
      <c r="K34" s="99">
        <f>J34/J$52*100</f>
        <v>17.256602904276992</v>
      </c>
      <c r="L34" s="102"/>
      <c r="M34" s="100"/>
      <c r="N34" s="100"/>
      <c r="O34" s="63">
        <f>'M.(4)'!S34</f>
        <v>0</v>
      </c>
      <c r="P34" s="100">
        <f>O34/I34*K34</f>
        <v>0</v>
      </c>
      <c r="Q34" s="103"/>
      <c r="R34" s="99">
        <f>Q34/I34*K34</f>
        <v>0</v>
      </c>
      <c r="S34" s="99">
        <f>O34+Q34</f>
        <v>0</v>
      </c>
      <c r="T34" s="104">
        <f>S34/I34*K34</f>
        <v>0</v>
      </c>
      <c r="U34" s="80"/>
      <c r="V34" s="80"/>
      <c r="W34" s="80"/>
    </row>
    <row r="35" spans="1:23" s="52" customFormat="1" ht="15" customHeight="1" thickBot="1">
      <c r="A35" s="396" t="s">
        <v>42</v>
      </c>
      <c r="B35" s="397"/>
      <c r="C35" s="397"/>
      <c r="D35" s="397"/>
      <c r="E35" s="397"/>
      <c r="F35" s="397"/>
      <c r="G35" s="397"/>
      <c r="H35" s="397"/>
      <c r="I35" s="397"/>
      <c r="J35" s="160">
        <f>SUM(J34:J34)</f>
        <v>2088073620.8000002</v>
      </c>
      <c r="K35" s="160">
        <f>SUM(K34:K34)</f>
        <v>17.256602904276992</v>
      </c>
      <c r="L35" s="248"/>
      <c r="M35" s="249"/>
      <c r="N35" s="246"/>
      <c r="O35" s="250"/>
      <c r="P35" s="246">
        <f>SUM(P34:P34)</f>
        <v>0</v>
      </c>
      <c r="Q35" s="255"/>
      <c r="R35" s="246">
        <f>SUM(R34:R34)</f>
        <v>0</v>
      </c>
      <c r="S35" s="252"/>
      <c r="T35" s="253">
        <f>SUM(T34:T34)</f>
        <v>0</v>
      </c>
      <c r="U35" s="45">
        <f>U52/K27*I27</f>
        <v>702.13137957589083</v>
      </c>
      <c r="V35" s="45"/>
      <c r="W35" s="45"/>
    </row>
    <row r="36" spans="1:23" ht="15" customHeight="1">
      <c r="A36" s="105"/>
      <c r="B36" s="30"/>
      <c r="C36" s="33" t="s">
        <v>43</v>
      </c>
      <c r="D36" s="32"/>
      <c r="E36" s="31"/>
      <c r="F36" s="33"/>
      <c r="G36" s="34"/>
      <c r="H36" s="35"/>
      <c r="I36" s="39"/>
      <c r="J36" s="106"/>
      <c r="K36" s="35"/>
      <c r="L36" s="265"/>
      <c r="M36" s="66"/>
      <c r="N36" s="66"/>
      <c r="O36" s="245"/>
      <c r="P36" s="245"/>
      <c r="Q36" s="266"/>
      <c r="R36" s="267"/>
      <c r="S36" s="267"/>
      <c r="T36" s="268"/>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10"/>
      <c r="M37" s="61"/>
      <c r="N37" s="61"/>
      <c r="O37" s="62">
        <f>'M.(4)'!S37</f>
        <v>0</v>
      </c>
      <c r="P37" s="63">
        <f>O37/I37*K37</f>
        <v>0</v>
      </c>
      <c r="Q37" s="61"/>
      <c r="R37" s="64">
        <f>Q37/I37*K37</f>
        <v>0</v>
      </c>
      <c r="S37" s="64">
        <f>O37+Q37</f>
        <v>0</v>
      </c>
      <c r="T37" s="65">
        <f>S37/I37*K37</f>
        <v>0</v>
      </c>
      <c r="U37" s="45"/>
      <c r="V37" s="45"/>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10"/>
      <c r="M38" s="61"/>
      <c r="N38" s="61"/>
      <c r="O38" s="62">
        <f>'M.(4)'!S38</f>
        <v>0</v>
      </c>
      <c r="P38" s="62">
        <f>O38/I38*K38</f>
        <v>0</v>
      </c>
      <c r="Q38" s="61"/>
      <c r="R38" s="64">
        <f>Q38/I38*K38</f>
        <v>0</v>
      </c>
      <c r="S38" s="64">
        <f>O38+Q38</f>
        <v>0</v>
      </c>
      <c r="T38" s="65">
        <f>S38/I38*K38</f>
        <v>0</v>
      </c>
      <c r="U38" s="45"/>
      <c r="V38" s="45"/>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66"/>
      <c r="M39" s="157"/>
      <c r="N39" s="157"/>
      <c r="O39" s="63">
        <f>'M.(4)'!S39</f>
        <v>0</v>
      </c>
      <c r="P39" s="63">
        <f>O39/I39*K39</f>
        <v>0</v>
      </c>
      <c r="Q39" s="157"/>
      <c r="R39" s="158">
        <f>Q39/I39*K39</f>
        <v>0</v>
      </c>
      <c r="S39" s="158">
        <f>O39+Q39</f>
        <v>0</v>
      </c>
      <c r="T39" s="159">
        <f>S39/I39*K39</f>
        <v>0</v>
      </c>
      <c r="U39" s="45"/>
      <c r="V39" s="45"/>
      <c r="W39" s="45"/>
    </row>
    <row r="40" spans="1:23" s="52" customFormat="1" ht="15" customHeight="1" thickBot="1">
      <c r="A40" s="396" t="s">
        <v>46</v>
      </c>
      <c r="B40" s="397"/>
      <c r="C40" s="397"/>
      <c r="D40" s="397"/>
      <c r="E40" s="397"/>
      <c r="F40" s="397"/>
      <c r="G40" s="397"/>
      <c r="H40" s="397"/>
      <c r="I40" s="397"/>
      <c r="J40" s="160">
        <f>SUM(J37:J39)</f>
        <v>3312336229.2000003</v>
      </c>
      <c r="K40" s="173">
        <f>SUM(K37:K39)</f>
        <v>27.374356164154371</v>
      </c>
      <c r="L40" s="161"/>
      <c r="M40" s="74"/>
      <c r="N40" s="173"/>
      <c r="O40" s="250"/>
      <c r="P40" s="173">
        <f>SUM(P37:P39)</f>
        <v>0</v>
      </c>
      <c r="Q40" s="175"/>
      <c r="R40" s="173">
        <f>SUM(R37:R39)</f>
        <v>0</v>
      </c>
      <c r="S40" s="164"/>
      <c r="T40" s="239">
        <f>SUM(T37:T39)</f>
        <v>0</v>
      </c>
      <c r="U40" s="45"/>
      <c r="V40" s="45"/>
      <c r="W40" s="45"/>
    </row>
    <row r="41" spans="1:23" ht="15" customHeight="1">
      <c r="A41" s="105"/>
      <c r="B41" s="30"/>
      <c r="C41" s="33" t="s">
        <v>47</v>
      </c>
      <c r="D41" s="32"/>
      <c r="E41" s="31"/>
      <c r="F41" s="33"/>
      <c r="G41" s="34"/>
      <c r="H41" s="35"/>
      <c r="I41" s="39"/>
      <c r="J41" s="106"/>
      <c r="K41" s="35"/>
      <c r="L41" s="265"/>
      <c r="M41" s="66"/>
      <c r="N41" s="66"/>
      <c r="O41" s="245"/>
      <c r="P41" s="245"/>
      <c r="Q41" s="266"/>
      <c r="R41" s="267"/>
      <c r="S41" s="267"/>
      <c r="T41" s="268"/>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10"/>
      <c r="M42" s="61"/>
      <c r="N42" s="61"/>
      <c r="O42" s="62">
        <f>'M.(4)'!S42</f>
        <v>0</v>
      </c>
      <c r="P42" s="62">
        <f>O42/I42*K42</f>
        <v>0</v>
      </c>
      <c r="Q42" s="61"/>
      <c r="R42" s="64">
        <f>Q42/I42*K42</f>
        <v>0</v>
      </c>
      <c r="S42" s="64">
        <f>O42+Q42</f>
        <v>0</v>
      </c>
      <c r="T42" s="65">
        <f>S42/I42*K42</f>
        <v>0</v>
      </c>
      <c r="U42" s="45"/>
      <c r="V42" s="45"/>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10"/>
      <c r="M43" s="61"/>
      <c r="N43" s="61"/>
      <c r="O43" s="62">
        <f>'M.(4)'!S43</f>
        <v>0</v>
      </c>
      <c r="P43" s="62">
        <f>O43/I43*K43</f>
        <v>0</v>
      </c>
      <c r="Q43" s="61"/>
      <c r="R43" s="64">
        <f>Q43/I43*K43</f>
        <v>0</v>
      </c>
      <c r="S43" s="64">
        <f>O43+Q43</f>
        <v>0</v>
      </c>
      <c r="T43" s="65">
        <f>S43/I43*K43</f>
        <v>0</v>
      </c>
      <c r="U43" s="45"/>
      <c r="V43" s="45"/>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10"/>
      <c r="M44" s="61"/>
      <c r="N44" s="61"/>
      <c r="O44" s="62">
        <f>'M.(4)'!S44</f>
        <v>0</v>
      </c>
      <c r="P44" s="62">
        <f>O44/I44*K44</f>
        <v>0</v>
      </c>
      <c r="Q44" s="61"/>
      <c r="R44" s="64">
        <f>Q44/I44*K44</f>
        <v>0</v>
      </c>
      <c r="S44" s="64">
        <f>O44+Q44</f>
        <v>0</v>
      </c>
      <c r="T44" s="65">
        <f>S44/I44*K44</f>
        <v>0</v>
      </c>
      <c r="U44" s="45"/>
      <c r="V44" s="45"/>
      <c r="W44" s="45"/>
    </row>
    <row r="45" spans="1:23" ht="15" customHeight="1" thickBot="1">
      <c r="A45" s="107" t="s">
        <v>67</v>
      </c>
      <c r="B45" s="54"/>
      <c r="C45" s="56" t="s">
        <v>64</v>
      </c>
      <c r="D45" s="55"/>
      <c r="E45" s="55"/>
      <c r="F45" s="56"/>
      <c r="G45" s="57" t="s">
        <v>156</v>
      </c>
      <c r="H45" s="109">
        <v>644050</v>
      </c>
      <c r="I45" s="109">
        <v>250</v>
      </c>
      <c r="J45" s="155">
        <f>H45*I45</f>
        <v>161012500</v>
      </c>
      <c r="K45" s="156">
        <f>J45/J$52*100</f>
        <v>1.3306660969455504</v>
      </c>
      <c r="L45" s="166"/>
      <c r="M45" s="157"/>
      <c r="N45" s="157"/>
      <c r="O45" s="63">
        <f>'M.(4)'!S45</f>
        <v>0</v>
      </c>
      <c r="P45" s="63">
        <f>O45/I45*K45</f>
        <v>0</v>
      </c>
      <c r="Q45" s="157"/>
      <c r="R45" s="158">
        <f>Q45/I45*K45</f>
        <v>0</v>
      </c>
      <c r="S45" s="158">
        <f>O45+Q45</f>
        <v>0</v>
      </c>
      <c r="T45" s="159">
        <f>S45/I45*K45</f>
        <v>0</v>
      </c>
      <c r="U45" s="45"/>
      <c r="V45" s="45"/>
      <c r="W45" s="45"/>
    </row>
    <row r="46" spans="1:23" s="52" customFormat="1" ht="15" customHeight="1" thickBot="1">
      <c r="A46" s="396" t="s">
        <v>49</v>
      </c>
      <c r="B46" s="397"/>
      <c r="C46" s="397"/>
      <c r="D46" s="397"/>
      <c r="E46" s="397"/>
      <c r="F46" s="397"/>
      <c r="G46" s="397"/>
      <c r="H46" s="397"/>
      <c r="I46" s="397"/>
      <c r="J46" s="160">
        <f>SUM(J42:J45)</f>
        <v>3697889194.7216001</v>
      </c>
      <c r="K46" s="160">
        <f>SUM(K42:K45)</f>
        <v>30.560706663627453</v>
      </c>
      <c r="L46" s="248"/>
      <c r="M46" s="249"/>
      <c r="N46" s="246"/>
      <c r="O46" s="250"/>
      <c r="P46" s="254">
        <f>SUM(P42:P45)</f>
        <v>0</v>
      </c>
      <c r="Q46" s="255"/>
      <c r="R46" s="254">
        <f>SUM(R42:R45)</f>
        <v>0</v>
      </c>
      <c r="S46" s="252"/>
      <c r="T46" s="256">
        <f>SUM(T42:T45)</f>
        <v>0</v>
      </c>
      <c r="U46" s="45"/>
      <c r="V46" s="45"/>
      <c r="W46" s="45"/>
    </row>
    <row r="47" spans="1:23" ht="15" customHeight="1">
      <c r="A47" s="105"/>
      <c r="B47" s="30"/>
      <c r="C47" s="33" t="s">
        <v>50</v>
      </c>
      <c r="D47" s="32"/>
      <c r="E47" s="31"/>
      <c r="F47" s="33"/>
      <c r="G47" s="34"/>
      <c r="H47" s="35"/>
      <c r="I47" s="39"/>
      <c r="J47" s="106"/>
      <c r="K47" s="35"/>
      <c r="L47" s="91"/>
      <c r="M47" s="38"/>
      <c r="N47" s="38"/>
      <c r="O47" s="245"/>
      <c r="P47" s="39"/>
      <c r="Q47" s="40"/>
      <c r="R47" s="37"/>
      <c r="S47" s="37"/>
      <c r="T47" s="41"/>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10"/>
      <c r="M48" s="61"/>
      <c r="N48" s="61"/>
      <c r="O48" s="62">
        <f>'M.(4)'!S48</f>
        <v>0</v>
      </c>
      <c r="P48" s="63">
        <f>O48/I48*K48</f>
        <v>0</v>
      </c>
      <c r="Q48" s="61">
        <v>0</v>
      </c>
      <c r="R48" s="64">
        <f>Q48/I48*K48</f>
        <v>0</v>
      </c>
      <c r="S48" s="64">
        <f>O48+Q48</f>
        <v>0</v>
      </c>
      <c r="T48" s="65">
        <f>S48/I48*K48</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10"/>
      <c r="M49" s="61"/>
      <c r="N49" s="61"/>
      <c r="O49" s="62">
        <f>'M.(4)'!S49</f>
        <v>0</v>
      </c>
      <c r="P49" s="62">
        <f>O49/I49*K49</f>
        <v>0</v>
      </c>
      <c r="Q49" s="61">
        <v>0</v>
      </c>
      <c r="R49" s="64">
        <f>Q49/I49*K49</f>
        <v>0</v>
      </c>
      <c r="S49" s="64">
        <f>O49+Q49</f>
        <v>0</v>
      </c>
      <c r="T49" s="65">
        <f>S49/I49*K49</f>
        <v>0</v>
      </c>
      <c r="U49" s="45"/>
      <c r="V49" s="45"/>
      <c r="W49" s="45"/>
    </row>
    <row r="50" spans="1:23" ht="15" customHeight="1" thickBot="1">
      <c r="A50" s="111" t="s">
        <v>106</v>
      </c>
      <c r="B50" s="54"/>
      <c r="C50" s="112" t="s">
        <v>107</v>
      </c>
      <c r="D50" s="55"/>
      <c r="E50" s="112"/>
      <c r="F50" s="112"/>
      <c r="G50" s="108" t="s">
        <v>162</v>
      </c>
      <c r="H50" s="109">
        <v>16500</v>
      </c>
      <c r="I50" s="109">
        <v>66</v>
      </c>
      <c r="J50" s="59">
        <f>H50*I50</f>
        <v>1089000</v>
      </c>
      <c r="K50" s="60">
        <f>J50/J$52*100</f>
        <v>8.9998936702038925E-3</v>
      </c>
      <c r="L50" s="166"/>
      <c r="M50" s="157"/>
      <c r="N50" s="157"/>
      <c r="O50" s="63">
        <f>'M.(4)'!S50</f>
        <v>0</v>
      </c>
      <c r="P50" s="63">
        <f>O50/I50*K50</f>
        <v>0</v>
      </c>
      <c r="Q50" s="61">
        <v>0</v>
      </c>
      <c r="R50" s="64">
        <f>Q50/I50*K50</f>
        <v>0</v>
      </c>
      <c r="S50" s="64">
        <f>O50+Q50</f>
        <v>0</v>
      </c>
      <c r="T50" s="65">
        <f>S50/I50*K50</f>
        <v>0</v>
      </c>
      <c r="U50" s="45"/>
      <c r="V50" s="45"/>
      <c r="W50" s="45"/>
    </row>
    <row r="51" spans="1:23" s="52" customFormat="1" ht="15" customHeight="1" thickBot="1">
      <c r="A51" s="396" t="s">
        <v>49</v>
      </c>
      <c r="B51" s="397"/>
      <c r="C51" s="397"/>
      <c r="D51" s="397"/>
      <c r="E51" s="397"/>
      <c r="F51" s="397"/>
      <c r="G51" s="397"/>
      <c r="H51" s="397"/>
      <c r="I51" s="397"/>
      <c r="J51" s="160">
        <f>SUM(J48:J50)</f>
        <v>2790150</v>
      </c>
      <c r="K51" s="173">
        <f>SUM(K48:K50)</f>
        <v>2.3058818479264824E-2</v>
      </c>
      <c r="L51" s="248"/>
      <c r="M51" s="249"/>
      <c r="N51" s="247"/>
      <c r="O51" s="250">
        <f>'M.(4)'!S51</f>
        <v>0</v>
      </c>
      <c r="P51" s="246">
        <f>SUM(P48:P50)</f>
        <v>0</v>
      </c>
      <c r="Q51" s="251"/>
      <c r="R51" s="247">
        <f>SUM(R48:R50)</f>
        <v>0</v>
      </c>
      <c r="S51" s="252"/>
      <c r="T51" s="253">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243"/>
      <c r="M52" s="244"/>
      <c r="N52" s="242"/>
      <c r="O52" s="118">
        <f>'M.(4)'!S52</f>
        <v>0</v>
      </c>
      <c r="P52" s="242">
        <f>SUM(P14:P51)/2</f>
        <v>1.4134541947509562</v>
      </c>
      <c r="Q52" s="78"/>
      <c r="R52" s="120">
        <f>SUM(R14:R51)/2</f>
        <v>0.7753276265963962</v>
      </c>
      <c r="S52" s="120"/>
      <c r="T52" s="335">
        <f>SUM(T14:T51)/2</f>
        <v>2.1887818213473524</v>
      </c>
      <c r="U52" s="45">
        <f>T52-T27</f>
        <v>1.1526860863810036</v>
      </c>
      <c r="V52" s="45"/>
      <c r="W52" s="45"/>
    </row>
    <row r="53" spans="1:23" ht="12.75" customHeight="1">
      <c r="A53" s="123"/>
      <c r="B53" s="124"/>
      <c r="C53" s="124"/>
      <c r="D53" s="124"/>
      <c r="E53" s="124"/>
      <c r="F53" s="124"/>
      <c r="G53" s="124"/>
      <c r="H53" s="124"/>
      <c r="I53" s="124"/>
      <c r="J53" s="125"/>
      <c r="K53" s="124"/>
      <c r="L53" s="124"/>
      <c r="M53" s="124"/>
      <c r="N53" s="124"/>
      <c r="O53" s="126"/>
      <c r="P53" s="126"/>
      <c r="Q53" s="127"/>
      <c r="R53" s="453" t="s">
        <v>54</v>
      </c>
      <c r="S53" s="454"/>
      <c r="T53" s="455"/>
      <c r="U53" s="45">
        <v>1.0426293500997064</v>
      </c>
    </row>
    <row r="54" spans="1:23" ht="15" customHeight="1">
      <c r="A54" s="176"/>
      <c r="B54" s="177"/>
      <c r="C54" s="177"/>
      <c r="D54" s="177"/>
      <c r="E54" s="177"/>
      <c r="F54" s="178"/>
      <c r="G54" s="124"/>
      <c r="H54" s="124"/>
      <c r="I54" s="124"/>
      <c r="J54" s="179"/>
      <c r="K54" s="179"/>
      <c r="L54" s="179"/>
      <c r="M54" s="179"/>
      <c r="N54" s="179"/>
      <c r="O54" s="180" t="s">
        <v>174</v>
      </c>
      <c r="P54" s="179"/>
      <c r="Q54" s="181"/>
      <c r="R54" s="456"/>
      <c r="S54" s="457"/>
      <c r="T54" s="458"/>
    </row>
    <row r="55" spans="1:23" ht="15" customHeight="1">
      <c r="A55" s="182"/>
      <c r="B55" s="183" t="s">
        <v>69</v>
      </c>
      <c r="C55" s="184"/>
      <c r="D55" s="184"/>
      <c r="E55" s="184"/>
      <c r="F55" s="124"/>
      <c r="G55" s="167" t="s">
        <v>108</v>
      </c>
      <c r="H55" s="167"/>
      <c r="I55" s="167"/>
      <c r="J55" s="167"/>
      <c r="K55" s="124"/>
      <c r="L55" s="7"/>
      <c r="M55" s="7"/>
      <c r="N55" s="7"/>
      <c r="O55" s="185" t="s">
        <v>73</v>
      </c>
      <c r="P55" s="7"/>
      <c r="Q55" s="127"/>
      <c r="R55" s="459" t="s">
        <v>55</v>
      </c>
      <c r="S55" s="460"/>
      <c r="T55" s="487">
        <f>[91]TS!$M$44</f>
        <v>2.4106102259625239</v>
      </c>
    </row>
    <row r="56" spans="1:23" ht="15" customHeight="1">
      <c r="A56" s="182"/>
      <c r="B56" s="183" t="s">
        <v>70</v>
      </c>
      <c r="C56" s="184"/>
      <c r="D56" s="184"/>
      <c r="E56" s="184"/>
      <c r="F56" s="124"/>
      <c r="G56" s="167" t="s">
        <v>109</v>
      </c>
      <c r="H56" s="167"/>
      <c r="I56" s="167"/>
      <c r="J56" s="168"/>
      <c r="K56" s="124"/>
      <c r="L56" s="7"/>
      <c r="M56" s="7"/>
      <c r="N56" s="7"/>
      <c r="O56" s="185" t="s">
        <v>74</v>
      </c>
      <c r="P56" s="7"/>
      <c r="Q56" s="127"/>
      <c r="R56" s="461"/>
      <c r="S56" s="462"/>
      <c r="T56" s="488"/>
    </row>
    <row r="57" spans="1:23" ht="15" customHeight="1">
      <c r="A57" s="186"/>
      <c r="B57" s="187"/>
      <c r="C57" s="188"/>
      <c r="D57" s="188"/>
      <c r="E57" s="188"/>
      <c r="F57" s="240"/>
      <c r="G57" s="208" t="s">
        <v>152</v>
      </c>
      <c r="H57" s="208"/>
      <c r="I57" s="208"/>
      <c r="J57" s="227"/>
      <c r="K57" s="228"/>
      <c r="L57" s="189"/>
      <c r="M57" s="189"/>
      <c r="N57" s="189"/>
      <c r="O57" s="190" t="s">
        <v>56</v>
      </c>
      <c r="P57" s="189"/>
      <c r="Q57" s="127"/>
      <c r="R57" s="459" t="s">
        <v>57</v>
      </c>
      <c r="S57" s="460"/>
      <c r="T57" s="487">
        <f>'M.(4)'!T57:T58+T55</f>
        <v>5.8337484317614923</v>
      </c>
    </row>
    <row r="58" spans="1:23" ht="15.75" customHeight="1">
      <c r="A58" s="186"/>
      <c r="B58" s="187"/>
      <c r="C58" s="188"/>
      <c r="D58" s="188"/>
      <c r="E58" s="188"/>
      <c r="F58" s="240"/>
      <c r="G58" s="208"/>
      <c r="H58" s="208"/>
      <c r="I58" s="208"/>
      <c r="J58" s="229"/>
      <c r="K58" s="228"/>
      <c r="L58" s="228"/>
      <c r="M58" s="191"/>
      <c r="N58" s="192"/>
      <c r="O58" s="193"/>
      <c r="P58" s="126"/>
      <c r="Q58" s="127"/>
      <c r="R58" s="461" t="s">
        <v>55</v>
      </c>
      <c r="S58" s="462"/>
      <c r="T58" s="488"/>
    </row>
    <row r="59" spans="1:23" ht="12.75" customHeight="1">
      <c r="A59" s="230"/>
      <c r="B59" s="187"/>
      <c r="C59" s="187"/>
      <c r="D59" s="187"/>
      <c r="E59" s="187"/>
      <c r="F59" s="240"/>
      <c r="G59" s="208"/>
      <c r="H59" s="208"/>
      <c r="I59" s="208"/>
      <c r="J59" s="231"/>
      <c r="K59" s="228"/>
      <c r="L59" s="228"/>
      <c r="M59" s="191"/>
      <c r="N59" s="192"/>
      <c r="O59" s="193"/>
      <c r="P59" s="126"/>
      <c r="Q59" s="127"/>
      <c r="R59" s="459" t="s">
        <v>58</v>
      </c>
      <c r="S59" s="460"/>
      <c r="T59" s="487">
        <f>R52</f>
        <v>0.7753276265963962</v>
      </c>
    </row>
    <row r="60" spans="1:23" ht="12.75" customHeight="1">
      <c r="A60" s="230"/>
      <c r="B60" s="187"/>
      <c r="C60" s="187"/>
      <c r="D60" s="187"/>
      <c r="E60" s="187"/>
      <c r="F60" s="240"/>
      <c r="G60" s="208"/>
      <c r="H60" s="208"/>
      <c r="I60" s="208"/>
      <c r="J60" s="208"/>
      <c r="K60" s="228"/>
      <c r="L60" s="228"/>
      <c r="M60" s="191"/>
      <c r="N60" s="194"/>
      <c r="O60" s="193"/>
      <c r="P60" s="126"/>
      <c r="Q60" s="127"/>
      <c r="R60" s="461"/>
      <c r="S60" s="462"/>
      <c r="T60" s="488"/>
    </row>
    <row r="61" spans="1:23" ht="15" customHeight="1">
      <c r="A61" s="232"/>
      <c r="B61" s="198"/>
      <c r="C61" s="198"/>
      <c r="D61" s="198"/>
      <c r="E61" s="198"/>
      <c r="F61" s="240"/>
      <c r="G61" s="208"/>
      <c r="H61" s="208"/>
      <c r="I61" s="208"/>
      <c r="J61" s="233"/>
      <c r="K61" s="234"/>
      <c r="L61" s="234"/>
      <c r="M61" s="195"/>
      <c r="N61" s="196"/>
      <c r="O61" s="193"/>
      <c r="P61" s="126"/>
      <c r="Q61" s="127"/>
      <c r="R61" s="459" t="s">
        <v>57</v>
      </c>
      <c r="S61" s="460"/>
      <c r="T61" s="487">
        <f>T52</f>
        <v>2.1887818213473524</v>
      </c>
    </row>
    <row r="62" spans="1:23" ht="15.75" customHeight="1">
      <c r="A62" s="197"/>
      <c r="B62" s="198" t="s">
        <v>71</v>
      </c>
      <c r="C62" s="199"/>
      <c r="D62" s="199"/>
      <c r="E62" s="199"/>
      <c r="F62" s="240"/>
      <c r="G62" s="233" t="s">
        <v>110</v>
      </c>
      <c r="H62" s="207"/>
      <c r="I62" s="235"/>
      <c r="J62" s="236"/>
      <c r="K62" s="237"/>
      <c r="L62" s="200"/>
      <c r="M62" s="200"/>
      <c r="N62" s="200"/>
      <c r="O62" s="201" t="s">
        <v>68</v>
      </c>
      <c r="P62" s="200"/>
      <c r="Q62" s="127"/>
      <c r="R62" s="461" t="s">
        <v>58</v>
      </c>
      <c r="S62" s="462"/>
      <c r="T62" s="488"/>
    </row>
    <row r="63" spans="1:23" ht="15" customHeight="1">
      <c r="A63" s="202"/>
      <c r="B63" s="203" t="s">
        <v>72</v>
      </c>
      <c r="C63" s="204"/>
      <c r="D63" s="204"/>
      <c r="E63" s="204"/>
      <c r="F63" s="124"/>
      <c r="G63" s="167" t="s">
        <v>111</v>
      </c>
      <c r="H63" s="167"/>
      <c r="I63" s="167"/>
      <c r="J63" s="168"/>
      <c r="K63" s="124"/>
      <c r="L63" s="205"/>
      <c r="M63" s="205"/>
      <c r="N63" s="205"/>
      <c r="O63" s="206" t="s">
        <v>59</v>
      </c>
      <c r="P63" s="205"/>
      <c r="Q63" s="127"/>
      <c r="R63" s="459" t="s">
        <v>60</v>
      </c>
      <c r="S63" s="460"/>
      <c r="T63" s="436">
        <f>T61-T57</f>
        <v>-3.6449666104141398</v>
      </c>
    </row>
    <row r="64" spans="1:23" ht="13.5" customHeight="1" thickBot="1">
      <c r="A64" s="128"/>
      <c r="B64" s="129"/>
      <c r="C64" s="129"/>
      <c r="D64" s="129"/>
      <c r="E64" s="129"/>
      <c r="F64" s="129"/>
      <c r="G64" s="129"/>
      <c r="H64" s="129"/>
      <c r="I64" s="129"/>
      <c r="J64" s="129"/>
      <c r="K64" s="129"/>
      <c r="L64" s="129"/>
      <c r="M64" s="129"/>
      <c r="N64" s="129"/>
      <c r="O64" s="130"/>
      <c r="P64" s="130"/>
      <c r="Q64" s="131"/>
      <c r="R64" s="465"/>
      <c r="S64" s="466"/>
      <c r="T64" s="437"/>
    </row>
    <row r="65" ht="13.5" thickTop="1"/>
  </sheetData>
  <mergeCells count="57">
    <mergeCell ref="R63:S64"/>
    <mergeCell ref="T63:T64"/>
    <mergeCell ref="R57:S57"/>
    <mergeCell ref="T57:T58"/>
    <mergeCell ref="R58:S58"/>
    <mergeCell ref="R59:S60"/>
    <mergeCell ref="T59:T60"/>
    <mergeCell ref="R61:S61"/>
    <mergeCell ref="T61:T62"/>
    <mergeCell ref="R62:S62"/>
    <mergeCell ref="A46:I46"/>
    <mergeCell ref="A51:I51"/>
    <mergeCell ref="C52:E52"/>
    <mergeCell ref="R53:T54"/>
    <mergeCell ref="R55:S56"/>
    <mergeCell ref="T55:T56"/>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R6:S6"/>
    <mergeCell ref="G7:H8"/>
    <mergeCell ref="I7:O8"/>
    <mergeCell ref="R7:S7"/>
    <mergeCell ref="R8:S8"/>
    <mergeCell ref="A1:F1"/>
    <mergeCell ref="G1:O4"/>
    <mergeCell ref="A2:F2"/>
    <mergeCell ref="A3:F3"/>
    <mergeCell ref="R3:S3"/>
    <mergeCell ref="R4:S4"/>
  </mergeCells>
  <printOptions horizontalCentered="1" verticalCentered="1"/>
  <pageMargins left="0.19685039370078741" right="0.19685039370078741" top="0.19685039370078741" bottom="0.19685039370078741" header="0.31496062992125984" footer="0.31496062992125984"/>
  <pageSetup paperSize="9" scale="55" orientation="landscape" horizontalDpi="4294967292" verticalDpi="4294967293" r:id="rId1"/>
  <colBreaks count="1" manualBreakCount="1">
    <brk id="20" max="63" man="1"/>
  </colBreaks>
  <drawing r:id="rId2"/>
</worksheet>
</file>

<file path=xl/worksheets/sheet7.xml><?xml version="1.0" encoding="utf-8"?>
<worksheet xmlns="http://schemas.openxmlformats.org/spreadsheetml/2006/main" xmlns:r="http://schemas.openxmlformats.org/officeDocument/2006/relationships">
  <dimension ref="A1:W65"/>
  <sheetViews>
    <sheetView view="pageBreakPreview" zoomScale="60" zoomScaleNormal="70" workbookViewId="0">
      <selection activeCell="Q19" sqref="Q19"/>
    </sheetView>
  </sheetViews>
  <sheetFormatPr defaultRowHeight="12.75"/>
  <cols>
    <col min="1" max="1" width="24.285156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2.42578125" style="20" customWidth="1"/>
    <col min="13" max="13" width="19" style="20" customWidth="1"/>
    <col min="14" max="14" width="8.7109375" style="20"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130</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131</v>
      </c>
      <c r="J7" s="495"/>
      <c r="K7" s="495"/>
      <c r="L7" s="495"/>
      <c r="M7" s="495"/>
      <c r="N7" s="495"/>
      <c r="O7" s="490"/>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91"/>
      <c r="J8" s="491"/>
      <c r="K8" s="491"/>
      <c r="L8" s="491"/>
      <c r="M8" s="491"/>
      <c r="N8" s="491"/>
      <c r="O8" s="492"/>
      <c r="P8" s="6" t="s">
        <v>15</v>
      </c>
      <c r="Q8" s="17"/>
      <c r="R8" s="347" t="s">
        <v>79</v>
      </c>
      <c r="S8" s="347"/>
      <c r="T8" s="9"/>
    </row>
    <row r="9" spans="1:23" ht="12.75" customHeight="1" thickTop="1">
      <c r="A9" s="482" t="s">
        <v>17</v>
      </c>
      <c r="B9" s="478" t="s">
        <v>18</v>
      </c>
      <c r="C9" s="478"/>
      <c r="D9" s="478"/>
      <c r="E9" s="478"/>
      <c r="F9" s="478"/>
      <c r="G9" s="479" t="s">
        <v>19</v>
      </c>
      <c r="H9" s="478" t="s">
        <v>20</v>
      </c>
      <c r="I9" s="478" t="s">
        <v>21</v>
      </c>
      <c r="J9" s="478"/>
      <c r="K9" s="478"/>
      <c r="L9" s="485" t="s">
        <v>80</v>
      </c>
      <c r="M9" s="485"/>
      <c r="N9" s="485"/>
      <c r="O9" s="469" t="s">
        <v>142</v>
      </c>
      <c r="P9" s="469"/>
      <c r="Q9" s="469" t="s">
        <v>143</v>
      </c>
      <c r="R9" s="469"/>
      <c r="S9" s="469" t="s">
        <v>144</v>
      </c>
      <c r="T9" s="471"/>
    </row>
    <row r="10" spans="1:23" ht="12.75" customHeight="1">
      <c r="A10" s="483"/>
      <c r="B10" s="473"/>
      <c r="C10" s="473"/>
      <c r="D10" s="473"/>
      <c r="E10" s="473"/>
      <c r="F10" s="473"/>
      <c r="G10" s="480"/>
      <c r="H10" s="473"/>
      <c r="I10" s="473"/>
      <c r="J10" s="473"/>
      <c r="K10" s="473"/>
      <c r="L10" s="486"/>
      <c r="M10" s="486"/>
      <c r="N10" s="486"/>
      <c r="O10" s="470"/>
      <c r="P10" s="470"/>
      <c r="Q10" s="470"/>
      <c r="R10" s="470"/>
      <c r="S10" s="470"/>
      <c r="T10" s="472"/>
    </row>
    <row r="11" spans="1:23" ht="21" customHeight="1">
      <c r="A11" s="483"/>
      <c r="B11" s="473"/>
      <c r="C11" s="473"/>
      <c r="D11" s="473"/>
      <c r="E11" s="473"/>
      <c r="F11" s="473"/>
      <c r="G11" s="480"/>
      <c r="H11" s="473"/>
      <c r="I11" s="473" t="s">
        <v>25</v>
      </c>
      <c r="J11" s="473" t="s">
        <v>26</v>
      </c>
      <c r="K11" s="473" t="s">
        <v>27</v>
      </c>
      <c r="L11" s="475" t="s">
        <v>25</v>
      </c>
      <c r="M11" s="475" t="s">
        <v>28</v>
      </c>
      <c r="N11" s="475" t="s">
        <v>27</v>
      </c>
      <c r="O11" s="470" t="s">
        <v>25</v>
      </c>
      <c r="P11" s="475" t="s">
        <v>27</v>
      </c>
      <c r="Q11" s="470" t="s">
        <v>25</v>
      </c>
      <c r="R11" s="475" t="s">
        <v>27</v>
      </c>
      <c r="S11" s="470" t="s">
        <v>25</v>
      </c>
      <c r="T11" s="467" t="s">
        <v>27</v>
      </c>
    </row>
    <row r="12" spans="1:23" ht="24" customHeight="1" thickBot="1">
      <c r="A12" s="484"/>
      <c r="B12" s="474"/>
      <c r="C12" s="474"/>
      <c r="D12" s="474"/>
      <c r="E12" s="474"/>
      <c r="F12" s="474"/>
      <c r="G12" s="481"/>
      <c r="H12" s="474"/>
      <c r="I12" s="474"/>
      <c r="J12" s="474"/>
      <c r="K12" s="474"/>
      <c r="L12" s="476"/>
      <c r="M12" s="476"/>
      <c r="N12" s="476"/>
      <c r="O12" s="477"/>
      <c r="P12" s="476"/>
      <c r="Q12" s="477"/>
      <c r="R12" s="476"/>
      <c r="S12" s="477"/>
      <c r="T12" s="468"/>
    </row>
    <row r="13" spans="1:23" ht="8.25" customHeight="1" thickTop="1" thickBot="1">
      <c r="A13" s="21"/>
      <c r="B13" s="372"/>
      <c r="C13" s="373"/>
      <c r="D13" s="373"/>
      <c r="E13" s="373"/>
      <c r="F13" s="287"/>
      <c r="G13" s="22"/>
      <c r="H13" s="23"/>
      <c r="I13" s="23"/>
      <c r="J13" s="23"/>
      <c r="K13" s="23"/>
      <c r="L13" s="23"/>
      <c r="M13" s="23"/>
      <c r="N13" s="23"/>
      <c r="O13" s="25"/>
      <c r="P13" s="25"/>
      <c r="Q13" s="26"/>
      <c r="R13" s="27"/>
      <c r="S13" s="27"/>
      <c r="T13" s="28"/>
    </row>
    <row r="14" spans="1:23" ht="15" customHeight="1">
      <c r="A14" s="29"/>
      <c r="B14" s="30"/>
      <c r="C14" s="31" t="s">
        <v>29</v>
      </c>
      <c r="D14" s="32"/>
      <c r="E14" s="31"/>
      <c r="F14" s="33"/>
      <c r="G14" s="34"/>
      <c r="H14" s="35"/>
      <c r="I14" s="35"/>
      <c r="J14" s="36"/>
      <c r="K14" s="35"/>
      <c r="L14" s="35"/>
      <c r="M14" s="36"/>
      <c r="N14" s="35"/>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60">
        <v>1</v>
      </c>
      <c r="M15" s="59">
        <f>H15*L15</f>
        <v>56665000</v>
      </c>
      <c r="N15" s="60">
        <f>M15/M$52*100</f>
        <v>0.46830025236189488</v>
      </c>
      <c r="O15" s="61">
        <f>'M.(5)'!S15</f>
        <v>0.60001764757786991</v>
      </c>
      <c r="P15" s="62">
        <f>O15/I15*K15</f>
        <v>0.28098841578230699</v>
      </c>
      <c r="Q15" s="61"/>
      <c r="R15" s="64">
        <f>Q15/L15*N15</f>
        <v>0</v>
      </c>
      <c r="S15" s="64">
        <f>O15+Q15</f>
        <v>0.60001764757786991</v>
      </c>
      <c r="T15" s="65">
        <f>IF(S15&lt;L15,S15/L15*N15,"CEK LAGI!")</f>
        <v>0.28098841578230699</v>
      </c>
      <c r="U15" s="45"/>
      <c r="V15" s="45"/>
      <c r="W15" s="45"/>
    </row>
    <row r="16" spans="1:23" ht="15" customHeight="1" thickBot="1">
      <c r="A16" s="139" t="s">
        <v>62</v>
      </c>
      <c r="B16" s="140"/>
      <c r="C16" s="141" t="s">
        <v>61</v>
      </c>
      <c r="D16" s="142"/>
      <c r="E16" s="141"/>
      <c r="F16" s="143"/>
      <c r="G16" s="144" t="s">
        <v>32</v>
      </c>
      <c r="H16" s="145">
        <v>3600000</v>
      </c>
      <c r="I16" s="146">
        <v>1</v>
      </c>
      <c r="J16" s="147">
        <f>H16*I16</f>
        <v>3600000</v>
      </c>
      <c r="K16" s="146">
        <f>J16/J$52*100</f>
        <v>2.9751714612244271E-2</v>
      </c>
      <c r="L16" s="146">
        <v>1</v>
      </c>
      <c r="M16" s="147">
        <f>H16*L16</f>
        <v>3600000</v>
      </c>
      <c r="N16" s="146">
        <f>M16/M$52*100</f>
        <v>2.9751714612244271E-2</v>
      </c>
      <c r="O16" s="149">
        <f>'M.(5)'!S16</f>
        <v>0.16666666666666666</v>
      </c>
      <c r="P16" s="63">
        <f>O16/I16*K16</f>
        <v>4.9586191020407119E-3</v>
      </c>
      <c r="Q16" s="149"/>
      <c r="R16" s="150">
        <f>Q16/L16*N16</f>
        <v>0</v>
      </c>
      <c r="S16" s="150">
        <f>O16+Q16</f>
        <v>0.16666666666666666</v>
      </c>
      <c r="T16" s="65">
        <f>IF(S16&lt;L16,S16/L16*N16,"CEK LAGI!")</f>
        <v>4.9586191020407119E-3</v>
      </c>
      <c r="U16" s="45"/>
      <c r="V16" s="45">
        <v>1</v>
      </c>
      <c r="W16" s="45"/>
    </row>
    <row r="17" spans="1:23" s="52" customFormat="1" ht="15" customHeight="1" thickBot="1">
      <c r="A17" s="398" t="s">
        <v>33</v>
      </c>
      <c r="B17" s="451"/>
      <c r="C17" s="451"/>
      <c r="D17" s="451"/>
      <c r="E17" s="451"/>
      <c r="F17" s="451"/>
      <c r="G17" s="451"/>
      <c r="H17" s="451"/>
      <c r="I17" s="452"/>
      <c r="J17" s="46">
        <f>SUM(J15:J16)</f>
        <v>60265000</v>
      </c>
      <c r="K17" s="47">
        <f>SUM(K15:K16)</f>
        <v>0.49805196697413917</v>
      </c>
      <c r="L17" s="47"/>
      <c r="M17" s="46">
        <f>SUM(M15:M16)</f>
        <v>60265000</v>
      </c>
      <c r="N17" s="47">
        <f>SUM(N15:N16)</f>
        <v>0.49805196697413917</v>
      </c>
      <c r="O17" s="50"/>
      <c r="P17" s="174">
        <f>SUM(P15:P16)</f>
        <v>0.2859470348843477</v>
      </c>
      <c r="Q17" s="50"/>
      <c r="R17" s="47">
        <f>SUM(R15:R16)</f>
        <v>0</v>
      </c>
      <c r="S17" s="51"/>
      <c r="T17" s="135">
        <f>SUM(T15:T16)</f>
        <v>0.2859470348843477</v>
      </c>
      <c r="U17" s="45"/>
      <c r="V17" s="45">
        <v>1</v>
      </c>
      <c r="W17" s="45"/>
    </row>
    <row r="18" spans="1:23" ht="15" customHeight="1">
      <c r="A18" s="105"/>
      <c r="B18" s="30"/>
      <c r="C18" s="31" t="s">
        <v>34</v>
      </c>
      <c r="D18" s="32"/>
      <c r="E18" s="31"/>
      <c r="F18" s="33"/>
      <c r="G18" s="34"/>
      <c r="H18" s="35"/>
      <c r="I18" s="35"/>
      <c r="J18" s="36"/>
      <c r="K18" s="35"/>
      <c r="L18" s="35"/>
      <c r="M18" s="36"/>
      <c r="N18" s="35"/>
      <c r="O18" s="210"/>
      <c r="P18" s="39"/>
      <c r="Q18" s="210"/>
      <c r="R18" s="35"/>
      <c r="S18" s="35"/>
      <c r="T18" s="211"/>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58">
        <v>2178.9</v>
      </c>
      <c r="M19" s="59">
        <f>H19*L19</f>
        <v>134268110.433</v>
      </c>
      <c r="N19" s="60">
        <f>M19/M$52*100</f>
        <v>1.1096406953133096</v>
      </c>
      <c r="O19" s="62">
        <f>'M.(5)'!S19</f>
        <v>933.74141974999998</v>
      </c>
      <c r="P19" s="62">
        <f>O19/I19*K19</f>
        <v>0.47552318979954411</v>
      </c>
      <c r="Q19" s="62"/>
      <c r="R19" s="60">
        <f>Q19/L19*N19</f>
        <v>0</v>
      </c>
      <c r="S19" s="60">
        <f>O19+Q19</f>
        <v>933.74141974999998</v>
      </c>
      <c r="T19" s="65">
        <f>IF(S19&lt;L19,S19/L19*N19,"CEK LAGI!")</f>
        <v>0.47552318979954417</v>
      </c>
      <c r="U19" s="45"/>
      <c r="V19" s="45">
        <v>2178.9</v>
      </c>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58">
        <v>489.78</v>
      </c>
      <c r="M20" s="59">
        <f>H20*L20</f>
        <v>263870086.80059999</v>
      </c>
      <c r="N20" s="60">
        <f>M20/M$52*100</f>
        <v>2.1807187547776596</v>
      </c>
      <c r="O20" s="62">
        <f>'M.(5)'!S20</f>
        <v>73.028376516448333</v>
      </c>
      <c r="P20" s="62">
        <f>O20/I20*K20</f>
        <v>0.32515486606309635</v>
      </c>
      <c r="Q20" s="62">
        <f>'[98]Mortar (2)'!$M$349*0.334288448691785</f>
        <v>56.524131783551667</v>
      </c>
      <c r="R20" s="60">
        <f>Q20/L20*N20</f>
        <v>0.25167061594576162</v>
      </c>
      <c r="S20" s="60">
        <f>O20+Q20</f>
        <v>129.5525083</v>
      </c>
      <c r="T20" s="65">
        <f>IF(S20&lt;L20,S20/L20*N20,"CEK LAGI!")</f>
        <v>0.57682548200885797</v>
      </c>
      <c r="U20" s="45"/>
      <c r="V20" s="45">
        <v>489.78</v>
      </c>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19">
        <v>20</v>
      </c>
      <c r="M21" s="220">
        <f>H21*L21</f>
        <v>26784605.399999999</v>
      </c>
      <c r="N21" s="221">
        <f>M21/M$52*100</f>
        <v>0.22135775996177134</v>
      </c>
      <c r="O21" s="77">
        <f>'M.(5)'!S21</f>
        <v>0</v>
      </c>
      <c r="P21" s="77">
        <f>O21/I21*K21</f>
        <v>0</v>
      </c>
      <c r="Q21" s="77">
        <v>5</v>
      </c>
      <c r="R21" s="221">
        <f>Q21/L21*N21</f>
        <v>5.5339439990442836E-2</v>
      </c>
      <c r="S21" s="221">
        <f>O21+Q21</f>
        <v>5</v>
      </c>
      <c r="T21" s="65">
        <f>IF(S21&lt;L21,S21/L21*N21,"CEK LAGI!")</f>
        <v>5.5339439990442836E-2</v>
      </c>
      <c r="U21" s="45"/>
      <c r="V21" s="45">
        <v>20</v>
      </c>
      <c r="W21" s="45"/>
    </row>
    <row r="22" spans="1:23" s="52" customFormat="1" ht="15" customHeight="1" thickBot="1">
      <c r="A22" s="396" t="s">
        <v>35</v>
      </c>
      <c r="B22" s="397"/>
      <c r="C22" s="397"/>
      <c r="D22" s="397"/>
      <c r="E22" s="397"/>
      <c r="F22" s="397"/>
      <c r="G22" s="397"/>
      <c r="H22" s="397"/>
      <c r="I22" s="397"/>
      <c r="J22" s="160">
        <f>SUM(J19:J21)</f>
        <v>373713468.45999998</v>
      </c>
      <c r="K22" s="74">
        <f>SUM(K19:K21)</f>
        <v>3.0885045723260758</v>
      </c>
      <c r="L22" s="74"/>
      <c r="M22" s="160">
        <f>SUM(M19:M21)</f>
        <v>424922802.6336</v>
      </c>
      <c r="N22" s="74">
        <f>SUM(N19:N21)</f>
        <v>3.511717210052741</v>
      </c>
      <c r="O22" s="163"/>
      <c r="P22" s="74">
        <f>SUM(P19:P21)</f>
        <v>0.80067805586264051</v>
      </c>
      <c r="Q22" s="163"/>
      <c r="R22" s="74">
        <f>SUM(R19:R21)</f>
        <v>0.30701005593620445</v>
      </c>
      <c r="S22" s="164"/>
      <c r="T22" s="165">
        <f>SUM(T19:T21)</f>
        <v>1.1076881117988449</v>
      </c>
      <c r="U22" s="45"/>
      <c r="V22" s="45"/>
      <c r="W22" s="45"/>
    </row>
    <row r="23" spans="1:23" ht="15" customHeight="1">
      <c r="A23" s="105"/>
      <c r="B23" s="30"/>
      <c r="C23" s="31" t="s">
        <v>36</v>
      </c>
      <c r="D23" s="32"/>
      <c r="E23" s="31"/>
      <c r="F23" s="33"/>
      <c r="G23" s="34"/>
      <c r="H23" s="35"/>
      <c r="I23" s="35"/>
      <c r="J23" s="36"/>
      <c r="K23" s="35"/>
      <c r="L23" s="35"/>
      <c r="M23" s="36"/>
      <c r="N23" s="35"/>
      <c r="O23" s="40"/>
      <c r="P23" s="77"/>
      <c r="Q23" s="40"/>
      <c r="R23" s="37"/>
      <c r="S23" s="37"/>
      <c r="T23" s="41"/>
      <c r="U23" s="45"/>
      <c r="V23" s="45">
        <v>8813.67</v>
      </c>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58">
        <v>11550.74</v>
      </c>
      <c r="M24" s="59">
        <f>H24*L24</f>
        <v>599525104.17139995</v>
      </c>
      <c r="N24" s="60">
        <f>M24/M$52*100</f>
        <v>4.9546943894954198</v>
      </c>
      <c r="O24" s="62">
        <f>'M.(5)'!S24</f>
        <v>0</v>
      </c>
      <c r="P24" s="62">
        <f>O24/I24*K24</f>
        <v>0</v>
      </c>
      <c r="Q24" s="62">
        <f>'[102]vol galian'!$J$105*0.15</f>
        <v>1701.5051158642586</v>
      </c>
      <c r="R24" s="60">
        <f>Q24/L24*N24</f>
        <v>0.72986127739611451</v>
      </c>
      <c r="S24" s="60">
        <f>O24+Q24</f>
        <v>1701.5051158642586</v>
      </c>
      <c r="T24" s="65">
        <f>IF(S24&lt;L24,S24/L24*N24,"CEK LAGI!")</f>
        <v>0.72986127739611451</v>
      </c>
      <c r="U24" s="45">
        <v>10200</v>
      </c>
      <c r="V24" s="45">
        <v>1</v>
      </c>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58">
        <v>1</v>
      </c>
      <c r="M25" s="59">
        <f>H25*L25</f>
        <v>337180.75</v>
      </c>
      <c r="N25" s="60">
        <f>M25/M$52*100</f>
        <v>2.7865848463173564E-3</v>
      </c>
      <c r="O25" s="62">
        <f>'M.(5)'!S25</f>
        <v>0</v>
      </c>
      <c r="P25" s="62">
        <f>O25/I25*K25</f>
        <v>0</v>
      </c>
      <c r="Q25" s="62"/>
      <c r="R25" s="60">
        <f>Q25/L25*N25</f>
        <v>0</v>
      </c>
      <c r="S25" s="60">
        <f>O25+Q25</f>
        <v>0</v>
      </c>
      <c r="T25" s="65">
        <f>IF(S25&lt;L25,S25/L25*N25,"CEK LAGI!")</f>
        <v>0</v>
      </c>
      <c r="U25" s="45"/>
      <c r="V25" s="45">
        <v>4106.25</v>
      </c>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58">
        <v>4470</v>
      </c>
      <c r="M26" s="59">
        <f>H26*L26</f>
        <v>206960955.29999998</v>
      </c>
      <c r="N26" s="60">
        <f>M26/M$52*100</f>
        <v>1.71040091054529</v>
      </c>
      <c r="O26" s="62">
        <f>'M.(5)'!S26</f>
        <v>108.99999999999997</v>
      </c>
      <c r="P26" s="62">
        <f>O26/I26*K26</f>
        <v>4.1707762695623395E-2</v>
      </c>
      <c r="Q26" s="62"/>
      <c r="R26" s="60">
        <f>Q26/L26*N26</f>
        <v>0</v>
      </c>
      <c r="S26" s="60">
        <f>O26+Q26</f>
        <v>108.99999999999997</v>
      </c>
      <c r="T26" s="65">
        <f>IF(S26&lt;L26,S26/L26*N26,"CEK LAGI!")</f>
        <v>4.1707762695623388E-2</v>
      </c>
      <c r="U26" s="45"/>
      <c r="V26" s="45">
        <v>7056</v>
      </c>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58">
        <v>7056</v>
      </c>
      <c r="M27" s="59">
        <f>H27*L27</f>
        <v>1401656971.6800001</v>
      </c>
      <c r="N27" s="60">
        <f>M27/M$52*100</f>
        <v>11.583805057134978</v>
      </c>
      <c r="O27" s="62">
        <f>'M.(5)'!S27</f>
        <v>631.11313336713829</v>
      </c>
      <c r="P27" s="62">
        <f>O27/I27*K27</f>
        <v>1.0360957349663489</v>
      </c>
      <c r="Q27" s="62">
        <f>'[100]Timbunan Pilihan'!$L$108*0.260586030785332</f>
        <v>233.05511663286168</v>
      </c>
      <c r="R27" s="60">
        <f>Q27/L27*N27</f>
        <v>0.38260558937683181</v>
      </c>
      <c r="S27" s="60">
        <f>O27+Q27</f>
        <v>864.16824999999994</v>
      </c>
      <c r="T27" s="65">
        <f>IF(S27&lt;L27,S27/L27*N27,"CEK LAGI!")</f>
        <v>1.4187013243431807</v>
      </c>
      <c r="U27" s="288"/>
      <c r="V27" s="45">
        <v>25220</v>
      </c>
      <c r="W27" s="45"/>
    </row>
    <row r="28" spans="1:23" ht="15" customHeight="1" thickBot="1">
      <c r="A28" s="224" t="s">
        <v>101</v>
      </c>
      <c r="B28" s="67"/>
      <c r="C28" s="68" t="s">
        <v>98</v>
      </c>
      <c r="D28" s="68"/>
      <c r="E28" s="68"/>
      <c r="F28" s="69"/>
      <c r="G28" s="70" t="s">
        <v>158</v>
      </c>
      <c r="H28" s="71">
        <v>1458.8</v>
      </c>
      <c r="I28" s="71">
        <v>18000</v>
      </c>
      <c r="J28" s="43">
        <f>H28*I28</f>
        <v>26258400</v>
      </c>
      <c r="K28" s="42">
        <f>J28/J$52*100</f>
        <v>0.21700900638170975</v>
      </c>
      <c r="L28" s="71">
        <v>25220</v>
      </c>
      <c r="M28" s="43">
        <f>H28*L28</f>
        <v>36790936</v>
      </c>
      <c r="N28" s="42">
        <f>M28/M$52*100</f>
        <v>0.30405373005259551</v>
      </c>
      <c r="O28" s="44">
        <f>'M.(5)'!S28</f>
        <v>2019.9999999999998</v>
      </c>
      <c r="P28" s="72">
        <f>O28/I28*K28</f>
        <v>2.435323293839187E-2</v>
      </c>
      <c r="Q28" s="44">
        <f>'[101]P.Bdn Jalan'!$I$125*0.23</f>
        <v>837.2</v>
      </c>
      <c r="R28" s="42">
        <f>Q28/L28*N28</f>
        <v>1.0093330007931521E-2</v>
      </c>
      <c r="S28" s="42">
        <f>O28+Q28</f>
        <v>2857.2</v>
      </c>
      <c r="T28" s="159">
        <f>IF(S28&lt;L28,S28/L28*N28,"CEK LAGI!")</f>
        <v>3.4446562946323388E-2</v>
      </c>
      <c r="U28" s="45">
        <v>0.15</v>
      </c>
      <c r="V28" s="45"/>
      <c r="W28" s="45"/>
    </row>
    <row r="29" spans="1:23" s="52" customFormat="1" ht="15" customHeight="1" thickBot="1">
      <c r="A29" s="396" t="s">
        <v>38</v>
      </c>
      <c r="B29" s="397"/>
      <c r="C29" s="397"/>
      <c r="D29" s="397"/>
      <c r="E29" s="397"/>
      <c r="F29" s="397"/>
      <c r="G29" s="397"/>
      <c r="H29" s="397"/>
      <c r="I29" s="397"/>
      <c r="J29" s="46">
        <f>SUM(J24:J28)</f>
        <v>2378943829.711</v>
      </c>
      <c r="K29" s="49">
        <f>SUM(K24:K28)</f>
        <v>19.66046052781142</v>
      </c>
      <c r="L29" s="74"/>
      <c r="M29" s="46">
        <f>SUM(M24:M28)</f>
        <v>2245271147.9014001</v>
      </c>
      <c r="N29" s="49">
        <f>SUM(N24:N28)</f>
        <v>18.555740672074599</v>
      </c>
      <c r="O29" s="46"/>
      <c r="P29" s="49">
        <f>SUM(P24:P28)</f>
        <v>1.1021567306003643</v>
      </c>
      <c r="Q29" s="76"/>
      <c r="R29" s="49">
        <f>SUM(R24:R28)</f>
        <v>1.1225601967808778</v>
      </c>
      <c r="S29" s="51"/>
      <c r="T29" s="165">
        <f>SUM(T24:T28)</f>
        <v>2.2247169273812419</v>
      </c>
      <c r="U29" s="45">
        <v>0.187</v>
      </c>
      <c r="V29" s="45">
        <v>1845</v>
      </c>
      <c r="W29" s="45"/>
    </row>
    <row r="30" spans="1:23" s="81" customFormat="1" ht="15" customHeight="1">
      <c r="A30" s="82"/>
      <c r="B30" s="83"/>
      <c r="C30" s="84" t="s">
        <v>89</v>
      </c>
      <c r="D30" s="85"/>
      <c r="E30" s="86"/>
      <c r="F30" s="84"/>
      <c r="G30" s="87"/>
      <c r="H30" s="88"/>
      <c r="I30" s="89"/>
      <c r="J30" s="90"/>
      <c r="K30" s="88"/>
      <c r="L30" s="89"/>
      <c r="M30" s="90"/>
      <c r="N30" s="88"/>
      <c r="O30" s="89"/>
      <c r="P30" s="89"/>
      <c r="Q30" s="92"/>
      <c r="R30" s="88"/>
      <c r="S30" s="88"/>
      <c r="T30" s="93"/>
      <c r="U30" s="80">
        <v>0.14699999999999999</v>
      </c>
      <c r="V30" s="80"/>
      <c r="W30" s="80"/>
    </row>
    <row r="31" spans="1:23" s="81" customFormat="1" ht="15" customHeight="1" thickBot="1">
      <c r="A31" s="94" t="s">
        <v>102</v>
      </c>
      <c r="B31" s="95"/>
      <c r="C31" s="241" t="s">
        <v>41</v>
      </c>
      <c r="D31" s="96"/>
      <c r="E31" s="97"/>
      <c r="F31" s="98"/>
      <c r="G31" s="70" t="s">
        <v>156</v>
      </c>
      <c r="H31" s="99">
        <v>459583.86</v>
      </c>
      <c r="I31" s="100">
        <v>405</v>
      </c>
      <c r="J31" s="101">
        <f>H31*I31</f>
        <v>186131463.29999998</v>
      </c>
      <c r="K31" s="99">
        <f>J31/J$52*100</f>
        <v>1.5382583823502829</v>
      </c>
      <c r="L31" s="100">
        <v>1912.5</v>
      </c>
      <c r="M31" s="101">
        <f>H31*L31</f>
        <v>878954132.25</v>
      </c>
      <c r="N31" s="99">
        <f>M31/M$52*100</f>
        <v>7.2639979166541133</v>
      </c>
      <c r="O31" s="100">
        <f>'M.(5)'!S31</f>
        <v>0</v>
      </c>
      <c r="P31" s="100">
        <f>O31/I31*K31</f>
        <v>0</v>
      </c>
      <c r="Q31" s="103"/>
      <c r="R31" s="99">
        <f>Q31/I31*K31</f>
        <v>0</v>
      </c>
      <c r="S31" s="99">
        <f>O31+Q31</f>
        <v>0</v>
      </c>
      <c r="T31" s="65">
        <f>IF(S31&lt;L31,S31/L31*N31,"CEK LAGI!")</f>
        <v>0</v>
      </c>
      <c r="U31" s="80">
        <v>0.21</v>
      </c>
      <c r="V31" s="80">
        <v>4559</v>
      </c>
      <c r="W31" s="80"/>
    </row>
    <row r="32" spans="1:23" s="52" customFormat="1" ht="15" customHeight="1" thickBot="1">
      <c r="A32" s="496" t="s">
        <v>90</v>
      </c>
      <c r="B32" s="497"/>
      <c r="C32" s="497"/>
      <c r="D32" s="497"/>
      <c r="E32" s="497"/>
      <c r="F32" s="497"/>
      <c r="G32" s="497"/>
      <c r="H32" s="497"/>
      <c r="I32" s="497"/>
      <c r="J32" s="290">
        <f>SUM(J31:J31)</f>
        <v>186131463.29999998</v>
      </c>
      <c r="K32" s="290">
        <f>SUM(K31:K31)</f>
        <v>1.5382583823502829</v>
      </c>
      <c r="L32" s="290"/>
      <c r="M32" s="290">
        <f>SUM(M31:M31)</f>
        <v>878954132.25</v>
      </c>
      <c r="N32" s="290">
        <f>SUM(N31:N31)</f>
        <v>7.2639979166541133</v>
      </c>
      <c r="O32" s="300"/>
      <c r="P32" s="290">
        <f>SUM(P31:P31)</f>
        <v>0</v>
      </c>
      <c r="Q32" s="292"/>
      <c r="R32" s="290">
        <f>SUM(R31:R31)</f>
        <v>0</v>
      </c>
      <c r="S32" s="293"/>
      <c r="T32" s="294">
        <f>SUM(T31:T31)</f>
        <v>0</v>
      </c>
      <c r="U32" s="45">
        <v>0.13</v>
      </c>
      <c r="V32" s="45"/>
      <c r="W32" s="45"/>
    </row>
    <row r="33" spans="1:23" s="81" customFormat="1" ht="15" customHeight="1">
      <c r="A33" s="82"/>
      <c r="B33" s="83"/>
      <c r="C33" s="84" t="s">
        <v>39</v>
      </c>
      <c r="D33" s="85"/>
      <c r="E33" s="86"/>
      <c r="F33" s="84"/>
      <c r="G33" s="87"/>
      <c r="H33" s="88"/>
      <c r="I33" s="89"/>
      <c r="J33" s="90"/>
      <c r="K33" s="88"/>
      <c r="L33" s="89"/>
      <c r="M33" s="90"/>
      <c r="N33" s="88"/>
      <c r="O33" s="89"/>
      <c r="P33" s="89"/>
      <c r="Q33" s="92"/>
      <c r="R33" s="88"/>
      <c r="S33" s="88"/>
      <c r="T33" s="93"/>
      <c r="U33" s="80">
        <v>0.17600000000000005</v>
      </c>
      <c r="V33" s="80">
        <v>24007.500000000004</v>
      </c>
      <c r="W33" s="80"/>
    </row>
    <row r="34" spans="1:23" s="81" customFormat="1" ht="15" customHeight="1" thickBot="1">
      <c r="A34" s="94" t="s">
        <v>84</v>
      </c>
      <c r="B34" s="95"/>
      <c r="C34" s="241" t="s">
        <v>40</v>
      </c>
      <c r="D34" s="96"/>
      <c r="E34" s="97"/>
      <c r="F34" s="98"/>
      <c r="G34" s="70" t="s">
        <v>156</v>
      </c>
      <c r="H34" s="99">
        <v>567411.31000000006</v>
      </c>
      <c r="I34" s="100">
        <v>3680</v>
      </c>
      <c r="J34" s="101">
        <f>H34*I34</f>
        <v>2088073620.8000002</v>
      </c>
      <c r="K34" s="99">
        <f>J34/J$52*100</f>
        <v>17.256602904276992</v>
      </c>
      <c r="L34" s="100">
        <v>4559</v>
      </c>
      <c r="M34" s="101">
        <f>H34*L34</f>
        <v>2586828162.2900004</v>
      </c>
      <c r="N34" s="99">
        <f>M34/M$52*100</f>
        <v>21.378492565380114</v>
      </c>
      <c r="O34" s="100">
        <f>'M.(5)'!S34</f>
        <v>0</v>
      </c>
      <c r="P34" s="100">
        <f>O34/I34*K34</f>
        <v>0</v>
      </c>
      <c r="Q34" s="103"/>
      <c r="R34" s="99">
        <f>Q34/L34*N34</f>
        <v>0</v>
      </c>
      <c r="S34" s="99">
        <f>O34+Q34</f>
        <v>0</v>
      </c>
      <c r="T34" s="65">
        <f>IF(S34&lt;L34,S34/L34*N34,"CEK LAGI!")</f>
        <v>0</v>
      </c>
      <c r="U34" s="80"/>
      <c r="V34" s="80">
        <v>2485.06</v>
      </c>
      <c r="W34" s="80"/>
    </row>
    <row r="35" spans="1:23" s="52" customFormat="1" ht="15" customHeight="1" thickBot="1">
      <c r="A35" s="496" t="s">
        <v>42</v>
      </c>
      <c r="B35" s="497"/>
      <c r="C35" s="497"/>
      <c r="D35" s="497"/>
      <c r="E35" s="497"/>
      <c r="F35" s="497"/>
      <c r="G35" s="497"/>
      <c r="H35" s="497"/>
      <c r="I35" s="497"/>
      <c r="J35" s="290">
        <f>SUM(J34:J34)</f>
        <v>2088073620.8000002</v>
      </c>
      <c r="K35" s="290">
        <f>SUM(K34:K34)</f>
        <v>17.256602904276992</v>
      </c>
      <c r="L35" s="290"/>
      <c r="M35" s="290">
        <f>SUM(M34:M34)</f>
        <v>2586828162.2900004</v>
      </c>
      <c r="N35" s="290">
        <f>SUM(N34:N34)</f>
        <v>21.378492565380114</v>
      </c>
      <c r="O35" s="300"/>
      <c r="P35" s="290">
        <f>SUM(P34:P34)</f>
        <v>0</v>
      </c>
      <c r="Q35" s="292"/>
      <c r="R35" s="290">
        <f>SUM(R34:R34)</f>
        <v>0</v>
      </c>
      <c r="S35" s="293"/>
      <c r="T35" s="294">
        <f>SUM(T34:T34)</f>
        <v>0</v>
      </c>
      <c r="U35" s="45"/>
      <c r="V35" s="45">
        <v>298.57</v>
      </c>
      <c r="W35" s="45"/>
    </row>
    <row r="36" spans="1:23" ht="15" customHeight="1">
      <c r="A36" s="105"/>
      <c r="B36" s="30"/>
      <c r="C36" s="33" t="s">
        <v>43</v>
      </c>
      <c r="D36" s="32"/>
      <c r="E36" s="31"/>
      <c r="F36" s="33"/>
      <c r="G36" s="34"/>
      <c r="H36" s="35"/>
      <c r="I36" s="39"/>
      <c r="J36" s="106"/>
      <c r="K36" s="35"/>
      <c r="L36" s="39"/>
      <c r="M36" s="106"/>
      <c r="N36" s="35"/>
      <c r="O36" s="39"/>
      <c r="P36" s="39"/>
      <c r="Q36" s="40"/>
      <c r="R36" s="37"/>
      <c r="S36" s="37"/>
      <c r="T36" s="41"/>
      <c r="U36" s="45">
        <f>SUM(U28:U32)</f>
        <v>0.82399999999999995</v>
      </c>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09">
        <v>24007.500000000004</v>
      </c>
      <c r="M37" s="59">
        <f>H37*L37</f>
        <v>390053933.77500004</v>
      </c>
      <c r="N37" s="60">
        <f>M37/M$52*100</f>
        <v>3.2235481447380634</v>
      </c>
      <c r="O37" s="62">
        <f>'M.(5)'!S37</f>
        <v>0</v>
      </c>
      <c r="P37" s="63">
        <f>O37/I37*K37</f>
        <v>0</v>
      </c>
      <c r="Q37" s="61"/>
      <c r="R37" s="64">
        <f>Q37/I37*K37</f>
        <v>0</v>
      </c>
      <c r="S37" s="64">
        <f>O37+Q37</f>
        <v>0</v>
      </c>
      <c r="T37" s="65">
        <f>IF(S37&lt;L37,S37/L37*N37,"CEK LAGI!")</f>
        <v>0</v>
      </c>
      <c r="U37" s="45"/>
      <c r="V37" s="45">
        <v>450</v>
      </c>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09">
        <v>2485.06</v>
      </c>
      <c r="M38" s="59">
        <f>H38*L38</f>
        <v>3771880130.9535999</v>
      </c>
      <c r="N38" s="60">
        <f>M38/M$52*100</f>
        <v>31.172194779923906</v>
      </c>
      <c r="O38" s="62">
        <f>'M.(5)'!S38</f>
        <v>0</v>
      </c>
      <c r="P38" s="62">
        <f>O38/I38*K38</f>
        <v>0</v>
      </c>
      <c r="Q38" s="61"/>
      <c r="R38" s="64">
        <f>Q38/I38*K38</f>
        <v>0</v>
      </c>
      <c r="S38" s="64">
        <f>O38+Q38</f>
        <v>0</v>
      </c>
      <c r="T38" s="65">
        <f>IF(S38&lt;L38,S38/L38*N38,"CEK LAGI!")</f>
        <v>0</v>
      </c>
      <c r="U38" s="45"/>
      <c r="V38" s="45">
        <v>1</v>
      </c>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69">
        <v>298.57</v>
      </c>
      <c r="M39" s="155">
        <f>H39*L39</f>
        <v>19407050</v>
      </c>
      <c r="N39" s="156">
        <f>M39/M$52*100</f>
        <v>0.16038694807376533</v>
      </c>
      <c r="O39" s="63">
        <f>'M.(5)'!S39</f>
        <v>0</v>
      </c>
      <c r="P39" s="63">
        <f>O39/I39*K39</f>
        <v>0</v>
      </c>
      <c r="Q39" s="157"/>
      <c r="R39" s="158">
        <f>Q39/I39*K39</f>
        <v>0</v>
      </c>
      <c r="S39" s="158">
        <f>O39+Q39</f>
        <v>0</v>
      </c>
      <c r="T39" s="65">
        <f>IF(S39&lt;L39,S39/L39*N39,"CEK LAGI!")</f>
        <v>0</v>
      </c>
      <c r="U39" s="45"/>
      <c r="V39" s="45">
        <v>1675.2657045070905</v>
      </c>
      <c r="W39" s="45"/>
    </row>
    <row r="40" spans="1:23" s="52" customFormat="1" ht="15" customHeight="1" thickBot="1">
      <c r="A40" s="496" t="s">
        <v>46</v>
      </c>
      <c r="B40" s="497"/>
      <c r="C40" s="497"/>
      <c r="D40" s="497"/>
      <c r="E40" s="497"/>
      <c r="F40" s="497"/>
      <c r="G40" s="497"/>
      <c r="H40" s="497"/>
      <c r="I40" s="497"/>
      <c r="J40" s="290">
        <f>SUM(J37:J39)</f>
        <v>3312336229.2000003</v>
      </c>
      <c r="K40" s="295">
        <f>SUM(K37:K39)</f>
        <v>27.374356164154371</v>
      </c>
      <c r="L40" s="295"/>
      <c r="M40" s="290">
        <f>SUM(M37:M39)</f>
        <v>4181341114.7286</v>
      </c>
      <c r="N40" s="295">
        <f>SUM(N37:N39)</f>
        <v>34.556129872735731</v>
      </c>
      <c r="O40" s="315"/>
      <c r="P40" s="295">
        <f>SUM(P37:P39)</f>
        <v>0</v>
      </c>
      <c r="Q40" s="296"/>
      <c r="R40" s="295">
        <f>SUM(R37:R39)</f>
        <v>0</v>
      </c>
      <c r="S40" s="293"/>
      <c r="T40" s="294">
        <f>SUM(T37:T39)</f>
        <v>0</v>
      </c>
      <c r="U40" s="45"/>
      <c r="V40" s="45">
        <v>50</v>
      </c>
      <c r="W40" s="45"/>
    </row>
    <row r="41" spans="1:23" ht="15" customHeight="1">
      <c r="A41" s="105"/>
      <c r="B41" s="30"/>
      <c r="C41" s="33" t="s">
        <v>47</v>
      </c>
      <c r="D41" s="32"/>
      <c r="E41" s="31"/>
      <c r="F41" s="33"/>
      <c r="G41" s="34"/>
      <c r="H41" s="35"/>
      <c r="I41" s="39"/>
      <c r="J41" s="106"/>
      <c r="K41" s="35"/>
      <c r="L41" s="39"/>
      <c r="M41" s="106"/>
      <c r="N41" s="35"/>
      <c r="O41" s="39"/>
      <c r="P41" s="39"/>
      <c r="Q41" s="40"/>
      <c r="R41" s="37"/>
      <c r="S41" s="37"/>
      <c r="T41" s="41"/>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09">
        <v>360</v>
      </c>
      <c r="M42" s="59">
        <f>H42*L42</f>
        <v>710200036.79999995</v>
      </c>
      <c r="N42" s="60">
        <f>M42/M$52*100</f>
        <v>5.8693524479108277</v>
      </c>
      <c r="O42" s="62">
        <f>'M.(5)'!S42</f>
        <v>0</v>
      </c>
      <c r="P42" s="62">
        <f>O42/I42*K42</f>
        <v>0</v>
      </c>
      <c r="Q42" s="61"/>
      <c r="R42" s="64">
        <f>Q42/I42*K42</f>
        <v>0</v>
      </c>
      <c r="S42" s="64">
        <f>O42+Q42</f>
        <v>0</v>
      </c>
      <c r="T42" s="65">
        <f>IF(S42&lt;L42,S42/L42*N42,"CEK LAGI!")</f>
        <v>0</v>
      </c>
      <c r="U42" s="45"/>
      <c r="V42" s="45">
        <v>48</v>
      </c>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09">
        <v>901.56</v>
      </c>
      <c r="M43" s="59">
        <f>H43*L43</f>
        <v>13209657.119999999</v>
      </c>
      <c r="N43" s="60">
        <f>M43/M$52*100</f>
        <v>0.10916943021106683</v>
      </c>
      <c r="O43" s="62">
        <f>'M.(5)'!S43</f>
        <v>0</v>
      </c>
      <c r="P43" s="62">
        <f>O43/I43*K43</f>
        <v>0</v>
      </c>
      <c r="Q43" s="61"/>
      <c r="R43" s="64">
        <f>Q43/I43*K43</f>
        <v>0</v>
      </c>
      <c r="S43" s="64">
        <f>O43+Q43</f>
        <v>0</v>
      </c>
      <c r="T43" s="65">
        <f>IF(S43&lt;L43,S43/L43*N43,"CEK LAGI!")</f>
        <v>0</v>
      </c>
      <c r="U43" s="45"/>
      <c r="V43" s="45">
        <v>65</v>
      </c>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09">
        <v>1631.9807265411432</v>
      </c>
      <c r="M44" s="59">
        <f>H44*L44</f>
        <v>964158252.46900177</v>
      </c>
      <c r="N44" s="60">
        <f>M44/M$52*100</f>
        <v>7.9681558801383074</v>
      </c>
      <c r="O44" s="62">
        <f>'M.(5)'!S44</f>
        <v>0</v>
      </c>
      <c r="P44" s="62">
        <f>O44/I44*K44</f>
        <v>0</v>
      </c>
      <c r="Q44" s="61">
        <f>'[103]Pas Batu'!$L$57*0.43</f>
        <v>76.589073750000011</v>
      </c>
      <c r="R44" s="64">
        <f>Q44/I44*K44</f>
        <v>0.37394662107856924</v>
      </c>
      <c r="S44" s="64">
        <f>O44+Q44</f>
        <v>76.589073750000011</v>
      </c>
      <c r="T44" s="65">
        <f>IF(S44&lt;L44,S44/L44*N44,"CEK LAGI!")</f>
        <v>0.3739466210785693</v>
      </c>
      <c r="U44" s="45"/>
      <c r="V44" s="45">
        <v>66</v>
      </c>
      <c r="W44" s="45"/>
    </row>
    <row r="45" spans="1:23" ht="15" customHeight="1" thickBot="1">
      <c r="A45" s="107" t="s">
        <v>67</v>
      </c>
      <c r="B45" s="54"/>
      <c r="C45" s="56" t="s">
        <v>64</v>
      </c>
      <c r="D45" s="55"/>
      <c r="E45" s="55"/>
      <c r="F45" s="56"/>
      <c r="G45" s="57" t="s">
        <v>156</v>
      </c>
      <c r="H45" s="109">
        <v>644050</v>
      </c>
      <c r="I45" s="109">
        <v>250</v>
      </c>
      <c r="J45" s="155">
        <f>H45*I45</f>
        <v>161012500</v>
      </c>
      <c r="K45" s="156">
        <f>J45/J$52*100</f>
        <v>1.3306660969455504</v>
      </c>
      <c r="L45" s="109">
        <v>50</v>
      </c>
      <c r="M45" s="155">
        <f>H45*L45</f>
        <v>32202500</v>
      </c>
      <c r="N45" s="156">
        <f>M45/M$52*100</f>
        <v>0.26613321938911005</v>
      </c>
      <c r="O45" s="62">
        <f>'M.(5)'!S45</f>
        <v>0</v>
      </c>
      <c r="P45" s="63">
        <f>O45/I45*K45</f>
        <v>0</v>
      </c>
      <c r="Q45" s="157"/>
      <c r="R45" s="158">
        <f>Q45/I45*K45</f>
        <v>0</v>
      </c>
      <c r="S45" s="158">
        <f>O45+Q45</f>
        <v>0</v>
      </c>
      <c r="T45" s="65">
        <f>IF(S45&lt;L45,S45/L45*N45,"CEK LAGI!")</f>
        <v>0</v>
      </c>
      <c r="U45" s="45"/>
      <c r="V45" s="45"/>
      <c r="W45" s="45"/>
    </row>
    <row r="46" spans="1:23" s="52" customFormat="1" ht="15" customHeight="1" thickBot="1">
      <c r="A46" s="396" t="s">
        <v>49</v>
      </c>
      <c r="B46" s="397"/>
      <c r="C46" s="397"/>
      <c r="D46" s="397"/>
      <c r="E46" s="397"/>
      <c r="F46" s="397"/>
      <c r="G46" s="397"/>
      <c r="H46" s="397"/>
      <c r="I46" s="397"/>
      <c r="J46" s="160">
        <f>SUM(J42:J45)</f>
        <v>3697889194.7216001</v>
      </c>
      <c r="K46" s="160">
        <f>SUM(K42:K45)</f>
        <v>30.560706663627453</v>
      </c>
      <c r="L46" s="160"/>
      <c r="M46" s="160">
        <f>SUM(M42:M45)</f>
        <v>1719770446.3890018</v>
      </c>
      <c r="N46" s="160">
        <f>SUM(N42:N45)</f>
        <v>14.21281097764931</v>
      </c>
      <c r="O46" s="162"/>
      <c r="P46" s="162">
        <f>SUM(P42:P45)</f>
        <v>0</v>
      </c>
      <c r="Q46" s="163"/>
      <c r="R46" s="174">
        <f>SUM(R42:R45)</f>
        <v>0.37394662107856924</v>
      </c>
      <c r="S46" s="164"/>
      <c r="T46" s="338">
        <f>SUM(T42:T45)</f>
        <v>0.3739466210785693</v>
      </c>
      <c r="U46" s="45"/>
      <c r="V46" s="45"/>
      <c r="W46" s="45"/>
    </row>
    <row r="47" spans="1:23" ht="15" customHeight="1">
      <c r="A47" s="105"/>
      <c r="B47" s="30"/>
      <c r="C47" s="33" t="s">
        <v>50</v>
      </c>
      <c r="D47" s="32"/>
      <c r="E47" s="31"/>
      <c r="F47" s="33"/>
      <c r="G47" s="34"/>
      <c r="H47" s="35"/>
      <c r="I47" s="39"/>
      <c r="J47" s="106"/>
      <c r="K47" s="35"/>
      <c r="L47" s="39"/>
      <c r="M47" s="106"/>
      <c r="N47" s="35"/>
      <c r="O47" s="39"/>
      <c r="P47" s="39"/>
      <c r="Q47" s="40"/>
      <c r="R47" s="37"/>
      <c r="S47" s="37"/>
      <c r="T47" s="41"/>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09">
        <v>48</v>
      </c>
      <c r="M48" s="59">
        <f>H48*L48</f>
        <v>950400</v>
      </c>
      <c r="N48" s="60">
        <f>M48/M$52*100</f>
        <v>7.854452657632488E-3</v>
      </c>
      <c r="O48" s="62">
        <f>'M.(5)'!S48</f>
        <v>0</v>
      </c>
      <c r="P48" s="63">
        <f>O48/I48*K48</f>
        <v>0</v>
      </c>
      <c r="Q48" s="61">
        <v>0</v>
      </c>
      <c r="R48" s="64">
        <f>Q48/I48*K48</f>
        <v>0</v>
      </c>
      <c r="S48" s="64">
        <f>O48+Q48</f>
        <v>0</v>
      </c>
      <c r="T48" s="65">
        <f>IF(S48&lt;L48,S48/L48*N48,"CEK LAGI!")</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09">
        <v>65</v>
      </c>
      <c r="M49" s="59">
        <f>H49*L49</f>
        <v>750750</v>
      </c>
      <c r="N49" s="60">
        <f>M49/M$52*100</f>
        <v>6.2044721514284409E-3</v>
      </c>
      <c r="O49" s="62">
        <f>'M.(5)'!S49</f>
        <v>0</v>
      </c>
      <c r="P49" s="62">
        <f>O49/I49*K49</f>
        <v>0</v>
      </c>
      <c r="Q49" s="61">
        <v>0</v>
      </c>
      <c r="R49" s="64">
        <f>Q49/I49*K49</f>
        <v>0</v>
      </c>
      <c r="S49" s="64">
        <f>O49+Q49</f>
        <v>0</v>
      </c>
      <c r="T49" s="65">
        <f>IF(S49&lt;L49,S49/L49*N49,"CEK LAGI!")</f>
        <v>0</v>
      </c>
      <c r="U49" s="45"/>
      <c r="V49" s="45"/>
      <c r="W49" s="45"/>
    </row>
    <row r="50" spans="1:23" ht="15" customHeight="1" thickBot="1">
      <c r="A50" s="111" t="s">
        <v>106</v>
      </c>
      <c r="B50" s="54"/>
      <c r="C50" s="112" t="s">
        <v>107</v>
      </c>
      <c r="D50" s="55"/>
      <c r="E50" s="112"/>
      <c r="F50" s="112"/>
      <c r="G50" s="108" t="s">
        <v>162</v>
      </c>
      <c r="H50" s="109">
        <v>16500</v>
      </c>
      <c r="I50" s="109">
        <v>66</v>
      </c>
      <c r="J50" s="59">
        <f>H50*I50</f>
        <v>1089000</v>
      </c>
      <c r="K50" s="60">
        <f>J50/J$52*100</f>
        <v>8.9998936702038925E-3</v>
      </c>
      <c r="L50" s="109">
        <v>66</v>
      </c>
      <c r="M50" s="59">
        <f>H50*L50</f>
        <v>1089000</v>
      </c>
      <c r="N50" s="60">
        <f>M50/M$52*100</f>
        <v>8.9998936702038925E-3</v>
      </c>
      <c r="O50" s="62">
        <f>'M.(5)'!S50</f>
        <v>0</v>
      </c>
      <c r="P50" s="62">
        <f>O50/I50*K50</f>
        <v>0</v>
      </c>
      <c r="Q50" s="61">
        <v>0</v>
      </c>
      <c r="R50" s="64">
        <f>Q50/I50*K50</f>
        <v>0</v>
      </c>
      <c r="S50" s="64">
        <f>O50+Q50</f>
        <v>0</v>
      </c>
      <c r="T50" s="65">
        <f>IF(S50&lt;L50,S50/L50*N50,"CEK LAGI!")</f>
        <v>0</v>
      </c>
      <c r="U50" s="45"/>
      <c r="V50" s="45"/>
      <c r="W50" s="45"/>
    </row>
    <row r="51" spans="1:23" s="52" customFormat="1" ht="15" customHeight="1" thickBot="1">
      <c r="A51" s="396" t="s">
        <v>49</v>
      </c>
      <c r="B51" s="397"/>
      <c r="C51" s="397"/>
      <c r="D51" s="397"/>
      <c r="E51" s="397"/>
      <c r="F51" s="397"/>
      <c r="G51" s="397"/>
      <c r="H51" s="397"/>
      <c r="I51" s="397"/>
      <c r="J51" s="160">
        <f>SUM(J48:J50)</f>
        <v>2790150</v>
      </c>
      <c r="K51" s="173">
        <f>SUM(K48:K50)</f>
        <v>2.3058818479264824E-2</v>
      </c>
      <c r="L51" s="173"/>
      <c r="M51" s="160">
        <f>SUM(M48:M50)</f>
        <v>2790150</v>
      </c>
      <c r="N51" s="173">
        <f>SUM(N48:N50)</f>
        <v>2.3058818479264824E-2</v>
      </c>
      <c r="O51" s="174"/>
      <c r="P51" s="173">
        <f>SUM(P48:P50)</f>
        <v>0</v>
      </c>
      <c r="Q51" s="175"/>
      <c r="R51" s="173">
        <f>SUM(R48:R50)</f>
        <v>0</v>
      </c>
      <c r="S51" s="164"/>
      <c r="T51" s="239">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119"/>
      <c r="M52" s="120">
        <f>SUM(M14:M51)/2</f>
        <v>12100142956.1926</v>
      </c>
      <c r="N52" s="120">
        <f>SUM(N14:N51)/2</f>
        <v>100.00000000000001</v>
      </c>
      <c r="O52" s="120"/>
      <c r="P52" s="120">
        <f>SUM(P14:P51)/2</f>
        <v>2.1887818213473524</v>
      </c>
      <c r="Q52" s="78"/>
      <c r="R52" s="120">
        <f>SUM(R14:R51)/2</f>
        <v>1.8035168737956515</v>
      </c>
      <c r="S52" s="120"/>
      <c r="T52" s="335">
        <f>SUM(T14:T51)/2</f>
        <v>3.992298695143004</v>
      </c>
      <c r="U52" s="45"/>
      <c r="V52" s="45"/>
      <c r="W52" s="45"/>
    </row>
    <row r="53" spans="1:23">
      <c r="A53" s="123"/>
      <c r="B53" s="124"/>
      <c r="C53" s="124"/>
      <c r="D53" s="124"/>
      <c r="E53" s="124"/>
      <c r="F53" s="124"/>
      <c r="G53" s="124"/>
      <c r="H53" s="124"/>
      <c r="I53" s="124"/>
      <c r="J53" s="125"/>
      <c r="K53" s="124"/>
      <c r="L53" s="124"/>
      <c r="M53" s="125"/>
      <c r="N53" s="124"/>
      <c r="O53" s="126"/>
      <c r="P53" s="126"/>
      <c r="Q53" s="127"/>
      <c r="R53" s="401" t="s">
        <v>54</v>
      </c>
      <c r="S53" s="402"/>
      <c r="T53" s="403"/>
    </row>
    <row r="54" spans="1:23" ht="15" customHeight="1">
      <c r="A54" s="176"/>
      <c r="B54" s="177"/>
      <c r="C54" s="177"/>
      <c r="D54" s="177"/>
      <c r="E54" s="177"/>
      <c r="F54" s="178"/>
      <c r="G54" s="124"/>
      <c r="H54" s="124"/>
      <c r="I54" s="124"/>
      <c r="J54" s="179"/>
      <c r="K54" s="179"/>
      <c r="L54" s="124"/>
      <c r="M54" s="179"/>
      <c r="N54" s="179"/>
      <c r="O54" s="180" t="s">
        <v>150</v>
      </c>
      <c r="P54" s="179"/>
      <c r="Q54" s="181"/>
      <c r="R54" s="404"/>
      <c r="S54" s="405"/>
      <c r="T54" s="406"/>
    </row>
    <row r="55" spans="1:23" ht="15" customHeight="1">
      <c r="A55" s="182"/>
      <c r="B55" s="183" t="s">
        <v>69</v>
      </c>
      <c r="C55" s="184"/>
      <c r="D55" s="184"/>
      <c r="E55" s="184"/>
      <c r="F55" s="124"/>
      <c r="G55" s="167" t="s">
        <v>108</v>
      </c>
      <c r="H55" s="167"/>
      <c r="I55" s="167"/>
      <c r="J55" s="167"/>
      <c r="K55" s="124"/>
      <c r="L55" s="167"/>
      <c r="M55" s="167"/>
      <c r="N55" s="124"/>
      <c r="O55" s="185" t="s">
        <v>73</v>
      </c>
      <c r="P55" s="7"/>
      <c r="Q55" s="127"/>
      <c r="R55" s="432" t="s">
        <v>55</v>
      </c>
      <c r="S55" s="433"/>
      <c r="T55" s="438">
        <f>[91]TS!$T$44</f>
        <v>2.4106102259625239</v>
      </c>
    </row>
    <row r="56" spans="1:23" ht="15" customHeight="1">
      <c r="A56" s="182"/>
      <c r="B56" s="183" t="s">
        <v>70</v>
      </c>
      <c r="C56" s="184"/>
      <c r="D56" s="184"/>
      <c r="E56" s="184"/>
      <c r="F56" s="124"/>
      <c r="G56" s="167" t="s">
        <v>109</v>
      </c>
      <c r="H56" s="167"/>
      <c r="I56" s="167"/>
      <c r="J56" s="168"/>
      <c r="K56" s="124"/>
      <c r="L56" s="167"/>
      <c r="M56" s="168"/>
      <c r="N56" s="124"/>
      <c r="O56" s="185" t="s">
        <v>74</v>
      </c>
      <c r="P56" s="7"/>
      <c r="Q56" s="127"/>
      <c r="R56" s="432"/>
      <c r="S56" s="433"/>
      <c r="T56" s="438"/>
    </row>
    <row r="57" spans="1:23" ht="15" customHeight="1">
      <c r="A57" s="186"/>
      <c r="B57" s="187"/>
      <c r="C57" s="188"/>
      <c r="D57" s="188"/>
      <c r="E57" s="188"/>
      <c r="F57" s="240"/>
      <c r="G57" s="208" t="s">
        <v>151</v>
      </c>
      <c r="H57" s="208"/>
      <c r="I57" s="208"/>
      <c r="J57" s="227"/>
      <c r="K57" s="228"/>
      <c r="L57" s="208"/>
      <c r="M57" s="227"/>
      <c r="N57" s="228"/>
      <c r="O57" s="190" t="s">
        <v>56</v>
      </c>
      <c r="P57" s="189"/>
      <c r="Q57" s="127"/>
      <c r="R57" s="439" t="s">
        <v>57</v>
      </c>
      <c r="S57" s="440"/>
      <c r="T57" s="438">
        <f>'M.(5)'!T57:T58+T55</f>
        <v>8.2443586577240158</v>
      </c>
    </row>
    <row r="58" spans="1:23" ht="15.75" customHeight="1">
      <c r="A58" s="186"/>
      <c r="B58" s="187"/>
      <c r="C58" s="188"/>
      <c r="D58" s="188"/>
      <c r="E58" s="188"/>
      <c r="F58" s="240"/>
      <c r="G58" s="208"/>
      <c r="H58" s="208"/>
      <c r="I58" s="208"/>
      <c r="J58" s="229"/>
      <c r="K58" s="228"/>
      <c r="L58" s="208"/>
      <c r="M58" s="229"/>
      <c r="N58" s="228"/>
      <c r="O58" s="193"/>
      <c r="P58" s="126"/>
      <c r="Q58" s="127"/>
      <c r="R58" s="441" t="s">
        <v>55</v>
      </c>
      <c r="S58" s="442"/>
      <c r="T58" s="438"/>
    </row>
    <row r="59" spans="1:23">
      <c r="A59" s="230"/>
      <c r="B59" s="187"/>
      <c r="C59" s="187"/>
      <c r="D59" s="187"/>
      <c r="E59" s="187"/>
      <c r="F59" s="240"/>
      <c r="G59" s="208"/>
      <c r="H59" s="208"/>
      <c r="I59" s="208"/>
      <c r="J59" s="231"/>
      <c r="K59" s="228"/>
      <c r="L59" s="208"/>
      <c r="M59" s="231"/>
      <c r="N59" s="228"/>
      <c r="O59" s="193"/>
      <c r="P59" s="126"/>
      <c r="Q59" s="127"/>
      <c r="R59" s="432" t="s">
        <v>58</v>
      </c>
      <c r="S59" s="433"/>
      <c r="T59" s="438">
        <f>R52</f>
        <v>1.8035168737956515</v>
      </c>
    </row>
    <row r="60" spans="1:23">
      <c r="A60" s="230"/>
      <c r="B60" s="187"/>
      <c r="C60" s="187"/>
      <c r="D60" s="187"/>
      <c r="E60" s="187"/>
      <c r="F60" s="240"/>
      <c r="G60" s="208"/>
      <c r="H60" s="208"/>
      <c r="I60" s="208"/>
      <c r="J60" s="208"/>
      <c r="K60" s="228"/>
      <c r="L60" s="208"/>
      <c r="M60" s="208"/>
      <c r="N60" s="228"/>
      <c r="O60" s="193"/>
      <c r="P60" s="126"/>
      <c r="Q60" s="127"/>
      <c r="R60" s="432"/>
      <c r="S60" s="433"/>
      <c r="T60" s="438"/>
    </row>
    <row r="61" spans="1:23" ht="15" customHeight="1">
      <c r="A61" s="232"/>
      <c r="B61" s="198"/>
      <c r="C61" s="198"/>
      <c r="D61" s="198"/>
      <c r="E61" s="198"/>
      <c r="F61" s="240"/>
      <c r="G61" s="208"/>
      <c r="H61" s="208"/>
      <c r="I61" s="208"/>
      <c r="J61" s="233"/>
      <c r="K61" s="234"/>
      <c r="L61" s="208"/>
      <c r="M61" s="233"/>
      <c r="N61" s="234"/>
      <c r="O61" s="193"/>
      <c r="P61" s="126"/>
      <c r="Q61" s="127"/>
      <c r="R61" s="439" t="s">
        <v>57</v>
      </c>
      <c r="S61" s="440"/>
      <c r="T61" s="438">
        <f>T52</f>
        <v>3.992298695143004</v>
      </c>
    </row>
    <row r="62" spans="1:23" ht="15.75" customHeight="1">
      <c r="A62" s="197"/>
      <c r="B62" s="198" t="s">
        <v>71</v>
      </c>
      <c r="C62" s="199"/>
      <c r="D62" s="199"/>
      <c r="E62" s="199"/>
      <c r="F62" s="240"/>
      <c r="G62" s="233" t="s">
        <v>110</v>
      </c>
      <c r="H62" s="207"/>
      <c r="I62" s="235"/>
      <c r="J62" s="236"/>
      <c r="K62" s="237"/>
      <c r="L62" s="235"/>
      <c r="M62" s="236"/>
      <c r="N62" s="237"/>
      <c r="O62" s="201" t="s">
        <v>68</v>
      </c>
      <c r="P62" s="200"/>
      <c r="Q62" s="127"/>
      <c r="R62" s="441" t="s">
        <v>58</v>
      </c>
      <c r="S62" s="442"/>
      <c r="T62" s="438"/>
    </row>
    <row r="63" spans="1:23" ht="15" customHeight="1">
      <c r="A63" s="202"/>
      <c r="B63" s="203" t="s">
        <v>72</v>
      </c>
      <c r="C63" s="204"/>
      <c r="D63" s="204"/>
      <c r="E63" s="204"/>
      <c r="F63" s="124"/>
      <c r="G63" s="167" t="s">
        <v>111</v>
      </c>
      <c r="H63" s="167"/>
      <c r="I63" s="167"/>
      <c r="J63" s="168"/>
      <c r="K63" s="124"/>
      <c r="L63" s="167"/>
      <c r="M63" s="168"/>
      <c r="N63" s="124"/>
      <c r="O63" s="206" t="s">
        <v>59</v>
      </c>
      <c r="P63" s="205"/>
      <c r="Q63" s="127"/>
      <c r="R63" s="432" t="s">
        <v>60</v>
      </c>
      <c r="S63" s="433"/>
      <c r="T63" s="436">
        <f>T61-T57</f>
        <v>-4.2520599625810114</v>
      </c>
    </row>
    <row r="64" spans="1:23" ht="13.5" thickBot="1">
      <c r="A64" s="128"/>
      <c r="B64" s="129"/>
      <c r="C64" s="129"/>
      <c r="D64" s="129"/>
      <c r="E64" s="129"/>
      <c r="F64" s="129"/>
      <c r="G64" s="129"/>
      <c r="H64" s="129"/>
      <c r="I64" s="129"/>
      <c r="J64" s="129"/>
      <c r="K64" s="129"/>
      <c r="L64" s="129"/>
      <c r="M64" s="129"/>
      <c r="N64" s="129"/>
      <c r="O64" s="130"/>
      <c r="P64" s="130"/>
      <c r="Q64" s="131"/>
      <c r="R64" s="434"/>
      <c r="S64" s="435"/>
      <c r="T64" s="437"/>
    </row>
    <row r="65" ht="13.5" thickTop="1"/>
  </sheetData>
  <mergeCells count="57">
    <mergeCell ref="R63:S64"/>
    <mergeCell ref="T63:T64"/>
    <mergeCell ref="R57:S57"/>
    <mergeCell ref="T57:T58"/>
    <mergeCell ref="R58:S58"/>
    <mergeCell ref="R59:S60"/>
    <mergeCell ref="T59:T60"/>
    <mergeCell ref="R61:S61"/>
    <mergeCell ref="T61:T62"/>
    <mergeCell ref="R62:S62"/>
    <mergeCell ref="A46:I46"/>
    <mergeCell ref="A51:I51"/>
    <mergeCell ref="C52:E52"/>
    <mergeCell ref="R53:T54"/>
    <mergeCell ref="R55:S56"/>
    <mergeCell ref="T55:T56"/>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R6:S6"/>
    <mergeCell ref="G7:H8"/>
    <mergeCell ref="I7:O8"/>
    <mergeCell ref="R7:S7"/>
    <mergeCell ref="R8:S8"/>
    <mergeCell ref="A1:F1"/>
    <mergeCell ref="G1:O4"/>
    <mergeCell ref="A2:F2"/>
    <mergeCell ref="A3:F3"/>
    <mergeCell ref="R3:S3"/>
    <mergeCell ref="R4:S4"/>
  </mergeCells>
  <printOptions horizontalCentered="1" verticalCentered="1"/>
  <pageMargins left="3.937007874015748E-2" right="3.937007874015748E-2" top="0.19685039370078741" bottom="3.937007874015748E-2" header="0.31496062992125984" footer="0.31496062992125984"/>
  <pageSetup paperSize="9" scale="50" orientation="landscape" horizontalDpi="4294967293" verticalDpi="4294967293" r:id="rId1"/>
  <drawing r:id="rId2"/>
</worksheet>
</file>

<file path=xl/worksheets/sheet8.xml><?xml version="1.0" encoding="utf-8"?>
<worksheet xmlns="http://schemas.openxmlformats.org/spreadsheetml/2006/main" xmlns:r="http://schemas.openxmlformats.org/officeDocument/2006/relationships">
  <dimension ref="A1:W65"/>
  <sheetViews>
    <sheetView view="pageBreakPreview" zoomScale="60" zoomScaleNormal="70" workbookViewId="0">
      <selection activeCell="A9" sqref="A9:T12"/>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2.42578125" style="20" customWidth="1"/>
    <col min="13" max="13" width="19" style="20" customWidth="1"/>
    <col min="14" max="14" width="8.7109375" style="20"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1</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11</v>
      </c>
      <c r="H5" s="349"/>
      <c r="I5" s="342" t="s">
        <v>132</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133</v>
      </c>
      <c r="J7" s="495"/>
      <c r="K7" s="495"/>
      <c r="L7" s="495"/>
      <c r="M7" s="495"/>
      <c r="N7" s="495"/>
      <c r="O7" s="490"/>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91"/>
      <c r="J8" s="491"/>
      <c r="K8" s="491"/>
      <c r="L8" s="491"/>
      <c r="M8" s="491"/>
      <c r="N8" s="491"/>
      <c r="O8" s="492"/>
      <c r="P8" s="6" t="s">
        <v>15</v>
      </c>
      <c r="Q8" s="17"/>
      <c r="R8" s="347" t="s">
        <v>79</v>
      </c>
      <c r="S8" s="347"/>
      <c r="T8" s="9"/>
    </row>
    <row r="9" spans="1:23" ht="12.75" customHeight="1" thickTop="1">
      <c r="A9" s="482" t="s">
        <v>17</v>
      </c>
      <c r="B9" s="478" t="s">
        <v>18</v>
      </c>
      <c r="C9" s="478"/>
      <c r="D9" s="478"/>
      <c r="E9" s="478"/>
      <c r="F9" s="478"/>
      <c r="G9" s="479" t="s">
        <v>19</v>
      </c>
      <c r="H9" s="478" t="s">
        <v>20</v>
      </c>
      <c r="I9" s="478" t="s">
        <v>21</v>
      </c>
      <c r="J9" s="478"/>
      <c r="K9" s="478"/>
      <c r="L9" s="485" t="s">
        <v>80</v>
      </c>
      <c r="M9" s="485"/>
      <c r="N9" s="485"/>
      <c r="O9" s="469" t="s">
        <v>142</v>
      </c>
      <c r="P9" s="469"/>
      <c r="Q9" s="469" t="s">
        <v>143</v>
      </c>
      <c r="R9" s="469"/>
      <c r="S9" s="469" t="s">
        <v>144</v>
      </c>
      <c r="T9" s="471"/>
    </row>
    <row r="10" spans="1:23" ht="12.75" customHeight="1">
      <c r="A10" s="483"/>
      <c r="B10" s="473"/>
      <c r="C10" s="473"/>
      <c r="D10" s="473"/>
      <c r="E10" s="473"/>
      <c r="F10" s="473"/>
      <c r="G10" s="480"/>
      <c r="H10" s="473"/>
      <c r="I10" s="473"/>
      <c r="J10" s="473"/>
      <c r="K10" s="473"/>
      <c r="L10" s="486"/>
      <c r="M10" s="486"/>
      <c r="N10" s="486"/>
      <c r="O10" s="470"/>
      <c r="P10" s="470"/>
      <c r="Q10" s="470"/>
      <c r="R10" s="470"/>
      <c r="S10" s="470"/>
      <c r="T10" s="472"/>
    </row>
    <row r="11" spans="1:23" ht="21" customHeight="1">
      <c r="A11" s="483"/>
      <c r="B11" s="473"/>
      <c r="C11" s="473"/>
      <c r="D11" s="473"/>
      <c r="E11" s="473"/>
      <c r="F11" s="473"/>
      <c r="G11" s="480"/>
      <c r="H11" s="473"/>
      <c r="I11" s="473" t="s">
        <v>25</v>
      </c>
      <c r="J11" s="473" t="s">
        <v>26</v>
      </c>
      <c r="K11" s="473" t="s">
        <v>27</v>
      </c>
      <c r="L11" s="475" t="s">
        <v>25</v>
      </c>
      <c r="M11" s="475" t="s">
        <v>28</v>
      </c>
      <c r="N11" s="475" t="s">
        <v>27</v>
      </c>
      <c r="O11" s="470" t="s">
        <v>25</v>
      </c>
      <c r="P11" s="475" t="s">
        <v>27</v>
      </c>
      <c r="Q11" s="470" t="s">
        <v>25</v>
      </c>
      <c r="R11" s="475" t="s">
        <v>27</v>
      </c>
      <c r="S11" s="470" t="s">
        <v>25</v>
      </c>
      <c r="T11" s="467" t="s">
        <v>27</v>
      </c>
    </row>
    <row r="12" spans="1:23" ht="24" customHeight="1" thickBot="1">
      <c r="A12" s="484"/>
      <c r="B12" s="474"/>
      <c r="C12" s="474"/>
      <c r="D12" s="474"/>
      <c r="E12" s="474"/>
      <c r="F12" s="474"/>
      <c r="G12" s="481"/>
      <c r="H12" s="474"/>
      <c r="I12" s="474"/>
      <c r="J12" s="474"/>
      <c r="K12" s="474"/>
      <c r="L12" s="476"/>
      <c r="M12" s="476"/>
      <c r="N12" s="476"/>
      <c r="O12" s="477"/>
      <c r="P12" s="476"/>
      <c r="Q12" s="477"/>
      <c r="R12" s="476"/>
      <c r="S12" s="477"/>
      <c r="T12" s="468"/>
    </row>
    <row r="13" spans="1:23" ht="8.25" customHeight="1" thickTop="1" thickBot="1">
      <c r="A13" s="21"/>
      <c r="B13" s="372"/>
      <c r="C13" s="373"/>
      <c r="D13" s="373"/>
      <c r="E13" s="373"/>
      <c r="F13" s="287"/>
      <c r="G13" s="22"/>
      <c r="H13" s="23"/>
      <c r="I13" s="23"/>
      <c r="J13" s="23"/>
      <c r="K13" s="23"/>
      <c r="L13" s="23"/>
      <c r="M13" s="23"/>
      <c r="N13" s="23"/>
      <c r="O13" s="25"/>
      <c r="P13" s="25"/>
      <c r="Q13" s="26"/>
      <c r="R13" s="27"/>
      <c r="S13" s="27"/>
      <c r="T13" s="28"/>
    </row>
    <row r="14" spans="1:23" ht="15" customHeight="1">
      <c r="A14" s="29"/>
      <c r="B14" s="30"/>
      <c r="C14" s="31" t="s">
        <v>29</v>
      </c>
      <c r="D14" s="32"/>
      <c r="E14" s="31"/>
      <c r="F14" s="33"/>
      <c r="G14" s="34"/>
      <c r="H14" s="35"/>
      <c r="I14" s="35"/>
      <c r="J14" s="36"/>
      <c r="K14" s="35"/>
      <c r="L14" s="35"/>
      <c r="M14" s="36"/>
      <c r="N14" s="35"/>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60">
        <v>1</v>
      </c>
      <c r="M15" s="59">
        <f>H15*L15</f>
        <v>56665000</v>
      </c>
      <c r="N15" s="60">
        <f>M15/M$52*100</f>
        <v>0.46830025236189488</v>
      </c>
      <c r="O15" s="61">
        <f>'M.(6)'!S15</f>
        <v>0.60001764757786991</v>
      </c>
      <c r="P15" s="62">
        <f>O15/I15*K15</f>
        <v>0.28098841578230699</v>
      </c>
      <c r="Q15" s="61"/>
      <c r="R15" s="64">
        <f>Q15/L15*N15</f>
        <v>0</v>
      </c>
      <c r="S15" s="64">
        <f>O15+Q15</f>
        <v>0.60001764757786991</v>
      </c>
      <c r="T15" s="65">
        <f>IF(S15&lt;L15,S15/L15*N15,"CEK LAGI!")</f>
        <v>0.28098841578230699</v>
      </c>
      <c r="U15" s="45">
        <f>'[90]Mobilisasi (2)'!$I$49/J15</f>
        <v>0.60001764757786991</v>
      </c>
      <c r="V15" s="45"/>
      <c r="W15" s="45"/>
    </row>
    <row r="16" spans="1:23" ht="15" customHeight="1" thickBot="1">
      <c r="A16" s="307" t="s">
        <v>62</v>
      </c>
      <c r="B16" s="216"/>
      <c r="C16" s="308" t="s">
        <v>61</v>
      </c>
      <c r="D16" s="124"/>
      <c r="E16" s="308"/>
      <c r="F16" s="309"/>
      <c r="G16" s="218" t="s">
        <v>32</v>
      </c>
      <c r="H16" s="310">
        <v>3600000</v>
      </c>
      <c r="I16" s="221">
        <v>1</v>
      </c>
      <c r="J16" s="220">
        <f>H16*I16</f>
        <v>3600000</v>
      </c>
      <c r="K16" s="221">
        <f>J16/J$52*100</f>
        <v>2.9751714612244271E-2</v>
      </c>
      <c r="L16" s="221">
        <v>1</v>
      </c>
      <c r="M16" s="220">
        <f>H16*L16</f>
        <v>3600000</v>
      </c>
      <c r="N16" s="221">
        <f>M16/M$52*100</f>
        <v>2.9751714612244271E-2</v>
      </c>
      <c r="O16" s="157">
        <f>'M.(6)'!S16</f>
        <v>0.16666666666666666</v>
      </c>
      <c r="P16" s="63">
        <f>O16/I16*K16</f>
        <v>4.9586191020407119E-3</v>
      </c>
      <c r="Q16" s="311"/>
      <c r="R16" s="312">
        <f>Q16/L16*N16</f>
        <v>0</v>
      </c>
      <c r="S16" s="312">
        <f>O16+Q16</f>
        <v>0.16666666666666666</v>
      </c>
      <c r="T16" s="65">
        <f>IF(S16&lt;L16,S16/L16*N16,"CEK LAGI!")</f>
        <v>4.9586191020407119E-3</v>
      </c>
      <c r="U16" s="45"/>
      <c r="V16" s="45">
        <v>1</v>
      </c>
      <c r="W16" s="45"/>
    </row>
    <row r="17" spans="1:23" s="52" customFormat="1" ht="15" customHeight="1" thickBot="1">
      <c r="A17" s="498" t="s">
        <v>33</v>
      </c>
      <c r="B17" s="499"/>
      <c r="C17" s="499"/>
      <c r="D17" s="499"/>
      <c r="E17" s="499"/>
      <c r="F17" s="499"/>
      <c r="G17" s="499"/>
      <c r="H17" s="499"/>
      <c r="I17" s="500"/>
      <c r="J17" s="290">
        <f>SUM(J15:J16)</f>
        <v>60265000</v>
      </c>
      <c r="K17" s="315">
        <f>SUM(K15:K16)</f>
        <v>0.49805196697413917</v>
      </c>
      <c r="L17" s="315"/>
      <c r="M17" s="290">
        <f>SUM(M15:M16)</f>
        <v>60265000</v>
      </c>
      <c r="N17" s="315">
        <f>SUM(N15:N16)</f>
        <v>0.49805196697413917</v>
      </c>
      <c r="O17" s="291"/>
      <c r="P17" s="315">
        <f>SUM(P15:P16)</f>
        <v>0.2859470348843477</v>
      </c>
      <c r="Q17" s="296"/>
      <c r="R17" s="315">
        <f>SUM(R15:R16)</f>
        <v>0</v>
      </c>
      <c r="S17" s="293"/>
      <c r="T17" s="316">
        <f>SUM(T15:T16)</f>
        <v>0.2859470348843477</v>
      </c>
      <c r="U17" s="45"/>
      <c r="V17" s="45">
        <v>1</v>
      </c>
      <c r="W17" s="45"/>
    </row>
    <row r="18" spans="1:23" ht="15" customHeight="1">
      <c r="A18" s="257"/>
      <c r="B18" s="258"/>
      <c r="C18" s="261" t="s">
        <v>34</v>
      </c>
      <c r="D18" s="260"/>
      <c r="E18" s="261"/>
      <c r="F18" s="259"/>
      <c r="G18" s="262"/>
      <c r="H18" s="263"/>
      <c r="I18" s="263"/>
      <c r="J18" s="283"/>
      <c r="K18" s="263"/>
      <c r="L18" s="263"/>
      <c r="M18" s="283"/>
      <c r="N18" s="263"/>
      <c r="O18" s="66"/>
      <c r="P18" s="245"/>
      <c r="Q18" s="313"/>
      <c r="R18" s="263"/>
      <c r="S18" s="263"/>
      <c r="T18" s="314"/>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58">
        <v>2178.9</v>
      </c>
      <c r="M19" s="59">
        <f>H19*L19</f>
        <v>134268110.433</v>
      </c>
      <c r="N19" s="60">
        <f>M19/M$52*100</f>
        <v>1.1096406953133096</v>
      </c>
      <c r="O19" s="61">
        <f>'M.(6)'!S19</f>
        <v>933.74141974999998</v>
      </c>
      <c r="P19" s="62">
        <f>O19/I19*K19</f>
        <v>0.47552318979954411</v>
      </c>
      <c r="Q19" s="62"/>
      <c r="R19" s="60">
        <f>Q19/L19*N19</f>
        <v>0</v>
      </c>
      <c r="S19" s="60">
        <f>O19+Q19</f>
        <v>933.74141974999998</v>
      </c>
      <c r="T19" s="65">
        <f>IF(S19&lt;L19,S19/L19*N19,"CEK LAGI!")</f>
        <v>0.47552318979954417</v>
      </c>
      <c r="U19" s="45">
        <f>25*11</f>
        <v>275</v>
      </c>
      <c r="V19" s="45">
        <v>2178.9</v>
      </c>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58">
        <v>489.78</v>
      </c>
      <c r="M20" s="59">
        <f>H20*L20</f>
        <v>263870086.80059999</v>
      </c>
      <c r="N20" s="60">
        <f>M20/M$52*100</f>
        <v>2.1807187547776596</v>
      </c>
      <c r="O20" s="61">
        <f>'M.(6)'!S20</f>
        <v>129.5525083</v>
      </c>
      <c r="P20" s="62">
        <f>O20/I20*K20</f>
        <v>0.57682548200885797</v>
      </c>
      <c r="Q20" s="62">
        <f>'[98]Mortar (2)'!$M$349*0.323</f>
        <v>54.615391699999996</v>
      </c>
      <c r="R20" s="60">
        <f>Q20/L20*N20</f>
        <v>0.24317205475870415</v>
      </c>
      <c r="S20" s="60">
        <f>O20+Q20</f>
        <v>184.1679</v>
      </c>
      <c r="T20" s="65">
        <f>IF(S20&lt;L20,S20/L20*N20,"CEK LAGI!")</f>
        <v>0.81999753676756215</v>
      </c>
      <c r="U20" s="45"/>
      <c r="V20" s="45">
        <v>489.78</v>
      </c>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19">
        <v>20</v>
      </c>
      <c r="M21" s="220">
        <f>H21*L21</f>
        <v>26784605.399999999</v>
      </c>
      <c r="N21" s="221">
        <f>M21/M$52*100</f>
        <v>0.22135775996177134</v>
      </c>
      <c r="O21" s="157">
        <f>'M.(6)'!S21</f>
        <v>5</v>
      </c>
      <c r="P21" s="77">
        <f>O21/I21*K21</f>
        <v>5.5339439990442843E-2</v>
      </c>
      <c r="Q21" s="77">
        <v>3</v>
      </c>
      <c r="R21" s="221">
        <f>Q21/L21*N21</f>
        <v>3.3203663994265699E-2</v>
      </c>
      <c r="S21" s="221">
        <f>O21+Q21</f>
        <v>8</v>
      </c>
      <c r="T21" s="65">
        <f>IF(S21&lt;L21,S21/L21*N21,"CEK LAGI!")</f>
        <v>8.8543103984708549E-2</v>
      </c>
      <c r="U21" s="45"/>
      <c r="V21" s="45">
        <v>20</v>
      </c>
      <c r="W21" s="45"/>
    </row>
    <row r="22" spans="1:23" s="52" customFormat="1" ht="15" customHeight="1" thickBot="1">
      <c r="A22" s="496" t="s">
        <v>35</v>
      </c>
      <c r="B22" s="497"/>
      <c r="C22" s="497"/>
      <c r="D22" s="497"/>
      <c r="E22" s="497"/>
      <c r="F22" s="497"/>
      <c r="G22" s="497"/>
      <c r="H22" s="497"/>
      <c r="I22" s="497"/>
      <c r="J22" s="290">
        <f>SUM(J19:J21)</f>
        <v>373713468.45999998</v>
      </c>
      <c r="K22" s="297">
        <f>SUM(K19:K21)</f>
        <v>3.0885045723260758</v>
      </c>
      <c r="L22" s="297"/>
      <c r="M22" s="290">
        <f>SUM(M19:M21)</f>
        <v>424922802.6336</v>
      </c>
      <c r="N22" s="297">
        <f>SUM(N19:N21)</f>
        <v>3.511717210052741</v>
      </c>
      <c r="O22" s="291"/>
      <c r="P22" s="297">
        <f>SUM(P19:P21)</f>
        <v>1.1076881117988449</v>
      </c>
      <c r="Q22" s="292"/>
      <c r="R22" s="297">
        <f>SUM(R19:R21)</f>
        <v>0.27637571875296985</v>
      </c>
      <c r="S22" s="293"/>
      <c r="T22" s="298">
        <f>SUM(T19:T21)</f>
        <v>1.3840638305518147</v>
      </c>
      <c r="U22" s="45"/>
      <c r="V22" s="45"/>
      <c r="W22" s="45"/>
    </row>
    <row r="23" spans="1:23" ht="15" customHeight="1">
      <c r="A23" s="257"/>
      <c r="B23" s="258"/>
      <c r="C23" s="261" t="s">
        <v>36</v>
      </c>
      <c r="D23" s="260"/>
      <c r="E23" s="261"/>
      <c r="F23" s="259"/>
      <c r="G23" s="262"/>
      <c r="H23" s="263"/>
      <c r="I23" s="263"/>
      <c r="J23" s="283"/>
      <c r="K23" s="263"/>
      <c r="L23" s="263"/>
      <c r="M23" s="283"/>
      <c r="N23" s="263"/>
      <c r="O23" s="66"/>
      <c r="P23" s="77"/>
      <c r="Q23" s="266"/>
      <c r="R23" s="267"/>
      <c r="S23" s="267"/>
      <c r="T23" s="268"/>
      <c r="U23" s="45"/>
      <c r="V23" s="45">
        <v>8813.67</v>
      </c>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58">
        <v>11550.74</v>
      </c>
      <c r="M24" s="59">
        <f>H24*L24</f>
        <v>599525104.17139995</v>
      </c>
      <c r="N24" s="60">
        <f>M24/M$52*100</f>
        <v>4.9546943894954198</v>
      </c>
      <c r="O24" s="61">
        <f>'M.(6)'!S24</f>
        <v>1701.5051158642586</v>
      </c>
      <c r="P24" s="62">
        <f>O24/I24*K24</f>
        <v>0.72986127739611451</v>
      </c>
      <c r="Q24" s="62">
        <f>'[102]vol galian'!$J$105*0.187</f>
        <v>2121.209711110776</v>
      </c>
      <c r="R24" s="60">
        <f>Q24/L24*N24</f>
        <v>0.90989372582048966</v>
      </c>
      <c r="S24" s="60">
        <f>O24+Q24</f>
        <v>3822.7148269750346</v>
      </c>
      <c r="T24" s="65">
        <f>IF(S24&lt;L24,S24/L24*N24,"CEK LAGI!")</f>
        <v>1.6397550032166044</v>
      </c>
      <c r="U24" s="45"/>
      <c r="V24" s="45">
        <v>1</v>
      </c>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58">
        <v>1</v>
      </c>
      <c r="M25" s="59">
        <f>H25*L25</f>
        <v>337180.75</v>
      </c>
      <c r="N25" s="60">
        <f>M25/M$52*100</f>
        <v>2.7865848463173564E-3</v>
      </c>
      <c r="O25" s="61">
        <f>'M.(6)'!S25</f>
        <v>0</v>
      </c>
      <c r="P25" s="62">
        <f>O25/I25*K25</f>
        <v>0</v>
      </c>
      <c r="Q25" s="62"/>
      <c r="R25" s="60">
        <f>Q25/L25*N25</f>
        <v>0</v>
      </c>
      <c r="S25" s="60">
        <f>O25+Q25</f>
        <v>0</v>
      </c>
      <c r="T25" s="65">
        <f>IF(S25&lt;L25,S25/L25*N25,"CEK LAGI!")</f>
        <v>0</v>
      </c>
      <c r="U25" s="45"/>
      <c r="V25" s="45">
        <v>4106.25</v>
      </c>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58">
        <v>4470</v>
      </c>
      <c r="M26" s="59">
        <f>H26*L26</f>
        <v>206960955.29999998</v>
      </c>
      <c r="N26" s="60">
        <f>M26/M$52*100</f>
        <v>1.71040091054529</v>
      </c>
      <c r="O26" s="61">
        <f>'M.(6)'!S26</f>
        <v>108.99999999999997</v>
      </c>
      <c r="P26" s="62">
        <f>O26/I26*K26</f>
        <v>4.1707762695623395E-2</v>
      </c>
      <c r="Q26" s="62"/>
      <c r="R26" s="60">
        <f>Q26/L26*N26</f>
        <v>0</v>
      </c>
      <c r="S26" s="60">
        <f>O26+Q26</f>
        <v>108.99999999999997</v>
      </c>
      <c r="T26" s="65">
        <f>IF(S26&lt;L26,S26/L26*N26,"CEK LAGI!")</f>
        <v>4.1707762695623388E-2</v>
      </c>
      <c r="U26" s="45"/>
      <c r="V26" s="45">
        <v>7056</v>
      </c>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58">
        <v>7056</v>
      </c>
      <c r="M27" s="59">
        <f>H27*L27</f>
        <v>1401656971.6800001</v>
      </c>
      <c r="N27" s="60">
        <f>M27/M$52*100</f>
        <v>11.583805057134978</v>
      </c>
      <c r="O27" s="61">
        <f>'M.(6)'!S27</f>
        <v>864.16824999999994</v>
      </c>
      <c r="P27" s="62">
        <f>O27/I27*K27</f>
        <v>1.4187013243431805</v>
      </c>
      <c r="Q27" s="62">
        <f>'[100]Timbunan Pilihan'!$L$108*0.23</f>
        <v>205.70050000000001</v>
      </c>
      <c r="R27" s="60">
        <f>Q27/L27*N27</f>
        <v>0.33769763210816234</v>
      </c>
      <c r="S27" s="60">
        <f>O27+Q27</f>
        <v>1069.8687499999999</v>
      </c>
      <c r="T27" s="65">
        <f>IF(S27&lt;L27,S27/L27*N27,"CEK LAGI!")</f>
        <v>1.7563989564513429</v>
      </c>
      <c r="U27" s="45"/>
      <c r="V27" s="45">
        <v>25220</v>
      </c>
      <c r="W27" s="45"/>
    </row>
    <row r="28" spans="1:23" ht="15" customHeight="1" thickBot="1">
      <c r="A28" s="224" t="s">
        <v>101</v>
      </c>
      <c r="B28" s="67"/>
      <c r="C28" s="68" t="s">
        <v>98</v>
      </c>
      <c r="D28" s="68"/>
      <c r="E28" s="68"/>
      <c r="F28" s="69"/>
      <c r="G28" s="70" t="s">
        <v>158</v>
      </c>
      <c r="H28" s="71">
        <v>1458.8</v>
      </c>
      <c r="I28" s="71">
        <v>18000</v>
      </c>
      <c r="J28" s="155">
        <f>H28*I28</f>
        <v>26258400</v>
      </c>
      <c r="K28" s="156">
        <f>J28/J$52*100</f>
        <v>0.21700900638170975</v>
      </c>
      <c r="L28" s="71">
        <v>25220</v>
      </c>
      <c r="M28" s="155">
        <f>H28*L28</f>
        <v>36790936</v>
      </c>
      <c r="N28" s="156">
        <f>M28/M$52*100</f>
        <v>0.30405373005259551</v>
      </c>
      <c r="O28" s="157">
        <f>'M.(6)'!S28</f>
        <v>2857.2</v>
      </c>
      <c r="P28" s="77">
        <f>O28/I28*K28</f>
        <v>3.4446562946323388E-2</v>
      </c>
      <c r="Q28" s="63">
        <f>'[101]P.Bdn Jalan'!$I$125*0.357912087912088</f>
        <v>1302.8000000000004</v>
      </c>
      <c r="R28" s="156">
        <f>Q28/L28*N28</f>
        <v>1.5706629639671749E-2</v>
      </c>
      <c r="S28" s="156">
        <f>O28+Q28</f>
        <v>4160</v>
      </c>
      <c r="T28" s="65">
        <f>IF(S28&lt;L28,S28/L28*N28,"CEK LAGI!")</f>
        <v>5.0153192585995134E-2</v>
      </c>
      <c r="U28" s="45"/>
      <c r="V28" s="45"/>
      <c r="W28" s="45"/>
    </row>
    <row r="29" spans="1:23" s="52" customFormat="1" ht="15" customHeight="1" thickBot="1">
      <c r="A29" s="496" t="s">
        <v>38</v>
      </c>
      <c r="B29" s="497"/>
      <c r="C29" s="497"/>
      <c r="D29" s="497"/>
      <c r="E29" s="497"/>
      <c r="F29" s="497"/>
      <c r="G29" s="497"/>
      <c r="H29" s="497"/>
      <c r="I29" s="497"/>
      <c r="J29" s="290">
        <f>SUM(J24:J28)</f>
        <v>2378943829.711</v>
      </c>
      <c r="K29" s="297">
        <f>SUM(K24:K28)</f>
        <v>19.66046052781142</v>
      </c>
      <c r="L29" s="297"/>
      <c r="M29" s="290">
        <f>SUM(M24:M28)</f>
        <v>2245271147.9014001</v>
      </c>
      <c r="N29" s="297">
        <f>SUM(N24:N28)</f>
        <v>18.555740672074599</v>
      </c>
      <c r="O29" s="291"/>
      <c r="P29" s="297">
        <f>SUM(P24:P28)</f>
        <v>2.2247169273812419</v>
      </c>
      <c r="Q29" s="292"/>
      <c r="R29" s="297">
        <f>SUM(R24:R28)</f>
        <v>1.2632979875683237</v>
      </c>
      <c r="S29" s="293"/>
      <c r="T29" s="298">
        <f>SUM(T24:T28)</f>
        <v>3.4880149149495656</v>
      </c>
      <c r="U29" s="45"/>
      <c r="V29" s="45">
        <v>1845</v>
      </c>
      <c r="W29" s="45"/>
    </row>
    <row r="30" spans="1:23" s="81" customFormat="1" ht="15" customHeight="1">
      <c r="A30" s="269"/>
      <c r="B30" s="270"/>
      <c r="C30" s="271" t="s">
        <v>89</v>
      </c>
      <c r="D30" s="272"/>
      <c r="E30" s="273"/>
      <c r="F30" s="271"/>
      <c r="G30" s="274"/>
      <c r="H30" s="275"/>
      <c r="I30" s="276"/>
      <c r="J30" s="277"/>
      <c r="K30" s="275"/>
      <c r="L30" s="276"/>
      <c r="M30" s="277"/>
      <c r="N30" s="275"/>
      <c r="O30" s="66"/>
      <c r="P30" s="276"/>
      <c r="Q30" s="278"/>
      <c r="R30" s="275"/>
      <c r="S30" s="275"/>
      <c r="T30" s="279"/>
      <c r="U30" s="80"/>
      <c r="V30" s="80"/>
      <c r="W30" s="80"/>
    </row>
    <row r="31" spans="1:23" s="81" customFormat="1" ht="15" customHeight="1" thickBot="1">
      <c r="A31" s="94" t="s">
        <v>102</v>
      </c>
      <c r="B31" s="95"/>
      <c r="C31" s="241" t="s">
        <v>41</v>
      </c>
      <c r="D31" s="96"/>
      <c r="E31" s="97"/>
      <c r="F31" s="98"/>
      <c r="G31" s="70" t="s">
        <v>156</v>
      </c>
      <c r="H31" s="99">
        <v>459583.86</v>
      </c>
      <c r="I31" s="100">
        <v>405</v>
      </c>
      <c r="J31" s="101">
        <f>H31*I31</f>
        <v>186131463.29999998</v>
      </c>
      <c r="K31" s="99">
        <f>J31/J$52*100</f>
        <v>1.5382583823502829</v>
      </c>
      <c r="L31" s="100">
        <v>1912.5</v>
      </c>
      <c r="M31" s="101">
        <f>H31*L31</f>
        <v>878954132.25</v>
      </c>
      <c r="N31" s="99">
        <f>M31/M$52*100</f>
        <v>7.2639979166541133</v>
      </c>
      <c r="O31" s="157">
        <f>'M.(6)'!S31</f>
        <v>0</v>
      </c>
      <c r="P31" s="100">
        <f>O31/I31*K31</f>
        <v>0</v>
      </c>
      <c r="Q31" s="103">
        <v>0</v>
      </c>
      <c r="R31" s="99">
        <f>Q31/I31*K31</f>
        <v>0</v>
      </c>
      <c r="S31" s="99">
        <f>O31+Q31</f>
        <v>0</v>
      </c>
      <c r="T31" s="65">
        <f>IF(S31&lt;L31,S31/L31*N31,"CEK LAGI!")</f>
        <v>0</v>
      </c>
      <c r="U31" s="80"/>
      <c r="V31" s="80">
        <v>4559</v>
      </c>
      <c r="W31" s="80"/>
    </row>
    <row r="32" spans="1:23" s="52" customFormat="1" ht="15" customHeight="1" thickBot="1">
      <c r="A32" s="496" t="s">
        <v>90</v>
      </c>
      <c r="B32" s="497"/>
      <c r="C32" s="497"/>
      <c r="D32" s="497"/>
      <c r="E32" s="497"/>
      <c r="F32" s="497"/>
      <c r="G32" s="497"/>
      <c r="H32" s="497"/>
      <c r="I32" s="497"/>
      <c r="J32" s="290">
        <f>SUM(J31:J31)</f>
        <v>186131463.29999998</v>
      </c>
      <c r="K32" s="290">
        <f>SUM(K31:K31)</f>
        <v>1.5382583823502829</v>
      </c>
      <c r="L32" s="290"/>
      <c r="M32" s="290">
        <f>SUM(M31:M31)</f>
        <v>878954132.25</v>
      </c>
      <c r="N32" s="290">
        <f>SUM(N31:N31)</f>
        <v>7.2639979166541133</v>
      </c>
      <c r="O32" s="291"/>
      <c r="P32" s="290">
        <f>SUM(P31:P31)</f>
        <v>0</v>
      </c>
      <c r="Q32" s="292"/>
      <c r="R32" s="290">
        <f>SUM(R31:R31)</f>
        <v>0</v>
      </c>
      <c r="S32" s="293"/>
      <c r="T32" s="294">
        <f>SUM(T31:T31)</f>
        <v>0</v>
      </c>
      <c r="U32" s="45"/>
      <c r="V32" s="45"/>
      <c r="W32" s="45"/>
    </row>
    <row r="33" spans="1:23" s="81" customFormat="1" ht="15" customHeight="1">
      <c r="A33" s="269"/>
      <c r="B33" s="270"/>
      <c r="C33" s="271" t="s">
        <v>39</v>
      </c>
      <c r="D33" s="272"/>
      <c r="E33" s="273"/>
      <c r="F33" s="271"/>
      <c r="G33" s="274"/>
      <c r="H33" s="275"/>
      <c r="I33" s="276"/>
      <c r="J33" s="277"/>
      <c r="K33" s="275"/>
      <c r="L33" s="276"/>
      <c r="M33" s="277"/>
      <c r="N33" s="275"/>
      <c r="O33" s="66"/>
      <c r="P33" s="276"/>
      <c r="Q33" s="278"/>
      <c r="R33" s="275"/>
      <c r="S33" s="275"/>
      <c r="T33" s="279"/>
      <c r="U33" s="80"/>
      <c r="V33" s="80">
        <v>24007.500000000004</v>
      </c>
      <c r="W33" s="80"/>
    </row>
    <row r="34" spans="1:23" s="81" customFormat="1" ht="15" customHeight="1" thickBot="1">
      <c r="A34" s="94" t="s">
        <v>84</v>
      </c>
      <c r="B34" s="95"/>
      <c r="C34" s="241" t="s">
        <v>40</v>
      </c>
      <c r="D34" s="96"/>
      <c r="E34" s="97"/>
      <c r="F34" s="98"/>
      <c r="G34" s="70" t="s">
        <v>156</v>
      </c>
      <c r="H34" s="99">
        <v>567411.31000000006</v>
      </c>
      <c r="I34" s="100">
        <v>3680</v>
      </c>
      <c r="J34" s="101">
        <f>H34*I34</f>
        <v>2088073620.8000002</v>
      </c>
      <c r="K34" s="99">
        <f>J34/J$52*100</f>
        <v>17.256602904276992</v>
      </c>
      <c r="L34" s="100">
        <v>4559</v>
      </c>
      <c r="M34" s="101">
        <f>H34*L34</f>
        <v>2586828162.2900004</v>
      </c>
      <c r="N34" s="99">
        <f>M34/M$52*100</f>
        <v>21.378492565380114</v>
      </c>
      <c r="O34" s="157">
        <f>'M.(6)'!S34</f>
        <v>0</v>
      </c>
      <c r="P34" s="100">
        <f>O34/I34*K34</f>
        <v>0</v>
      </c>
      <c r="Q34" s="103">
        <v>0</v>
      </c>
      <c r="R34" s="99">
        <f>Q34/L34*N34</f>
        <v>0</v>
      </c>
      <c r="S34" s="99">
        <f>O34+Q34</f>
        <v>0</v>
      </c>
      <c r="T34" s="65">
        <f>IF(S34&lt;L34,S34/L34*N34,"CEK LAGI!")</f>
        <v>0</v>
      </c>
      <c r="U34" s="80"/>
      <c r="V34" s="80">
        <v>2485.06</v>
      </c>
      <c r="W34" s="80"/>
    </row>
    <row r="35" spans="1:23" s="52" customFormat="1" ht="15" customHeight="1" thickBot="1">
      <c r="A35" s="496" t="s">
        <v>42</v>
      </c>
      <c r="B35" s="497"/>
      <c r="C35" s="497"/>
      <c r="D35" s="497"/>
      <c r="E35" s="497"/>
      <c r="F35" s="497"/>
      <c r="G35" s="497"/>
      <c r="H35" s="497"/>
      <c r="I35" s="497"/>
      <c r="J35" s="290">
        <f>SUM(J34:J34)</f>
        <v>2088073620.8000002</v>
      </c>
      <c r="K35" s="290">
        <f>SUM(K34:K34)</f>
        <v>17.256602904276992</v>
      </c>
      <c r="L35" s="290"/>
      <c r="M35" s="290">
        <f>SUM(M34:M34)</f>
        <v>2586828162.2900004</v>
      </c>
      <c r="N35" s="290">
        <f>SUM(N34:N34)</f>
        <v>21.378492565380114</v>
      </c>
      <c r="O35" s="291"/>
      <c r="P35" s="290">
        <f>SUM(P34:P34)</f>
        <v>0</v>
      </c>
      <c r="Q35" s="292"/>
      <c r="R35" s="290">
        <f>SUM(R34:R34)</f>
        <v>0</v>
      </c>
      <c r="S35" s="293"/>
      <c r="T35" s="294">
        <f>SUM(T34:T34)</f>
        <v>0</v>
      </c>
      <c r="U35" s="45"/>
      <c r="V35" s="45">
        <v>298.57</v>
      </c>
      <c r="W35" s="45"/>
    </row>
    <row r="36" spans="1:23" ht="15" customHeight="1">
      <c r="A36" s="257"/>
      <c r="B36" s="258"/>
      <c r="C36" s="259" t="s">
        <v>43</v>
      </c>
      <c r="D36" s="260"/>
      <c r="E36" s="261"/>
      <c r="F36" s="259"/>
      <c r="G36" s="262"/>
      <c r="H36" s="263"/>
      <c r="I36" s="245"/>
      <c r="J36" s="264"/>
      <c r="K36" s="263"/>
      <c r="L36" s="245"/>
      <c r="M36" s="264"/>
      <c r="N36" s="263"/>
      <c r="O36" s="66"/>
      <c r="P36" s="245"/>
      <c r="Q36" s="266"/>
      <c r="R36" s="267"/>
      <c r="S36" s="267"/>
      <c r="T36" s="268"/>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09">
        <v>24007.500000000004</v>
      </c>
      <c r="M37" s="59">
        <f>H37*L37</f>
        <v>390053933.77500004</v>
      </c>
      <c r="N37" s="60">
        <f>M37/M$52*100</f>
        <v>3.2235481447380634</v>
      </c>
      <c r="O37" s="61">
        <f>'M.(6)'!S37</f>
        <v>0</v>
      </c>
      <c r="P37" s="63">
        <f>O37/I37*K37</f>
        <v>0</v>
      </c>
      <c r="Q37" s="61">
        <v>0</v>
      </c>
      <c r="R37" s="64">
        <f>Q37/I37*K37</f>
        <v>0</v>
      </c>
      <c r="S37" s="64">
        <f>O37+Q37</f>
        <v>0</v>
      </c>
      <c r="T37" s="65">
        <f>IF(S37&lt;L37,S37/L37*N37,"CEK LAGI!")</f>
        <v>0</v>
      </c>
      <c r="U37" s="45"/>
      <c r="V37" s="45">
        <v>450</v>
      </c>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09">
        <v>2485.06</v>
      </c>
      <c r="M38" s="59">
        <f>H38*L38</f>
        <v>3771880130.9535999</v>
      </c>
      <c r="N38" s="60">
        <f>M38/M$52*100</f>
        <v>31.172194779923906</v>
      </c>
      <c r="O38" s="61">
        <f>'M.(6)'!S38</f>
        <v>0</v>
      </c>
      <c r="P38" s="62">
        <f>O38/I38*K38</f>
        <v>0</v>
      </c>
      <c r="Q38" s="61">
        <v>0</v>
      </c>
      <c r="R38" s="64">
        <f>Q38/I38*K38</f>
        <v>0</v>
      </c>
      <c r="S38" s="64">
        <f>O38+Q38</f>
        <v>0</v>
      </c>
      <c r="T38" s="65">
        <f>IF(S38&lt;L38,S38/L38*N38,"CEK LAGI!")</f>
        <v>0</v>
      </c>
      <c r="U38" s="45"/>
      <c r="V38" s="45">
        <v>1</v>
      </c>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69">
        <v>298.57</v>
      </c>
      <c r="M39" s="155">
        <f>H39*L39</f>
        <v>19407050</v>
      </c>
      <c r="N39" s="156">
        <f>M39/M$52*100</f>
        <v>0.16038694807376533</v>
      </c>
      <c r="O39" s="157">
        <f>'M.(6)'!S39</f>
        <v>0</v>
      </c>
      <c r="P39" s="63">
        <f>O39/I39*K39</f>
        <v>0</v>
      </c>
      <c r="Q39" s="157">
        <v>0</v>
      </c>
      <c r="R39" s="158">
        <f>Q39/I39*K39</f>
        <v>0</v>
      </c>
      <c r="S39" s="158">
        <f>O39+Q39</f>
        <v>0</v>
      </c>
      <c r="T39" s="65">
        <f>IF(S39&lt;L39,S39/L39*N39,"CEK LAGI!")</f>
        <v>0</v>
      </c>
      <c r="U39" s="45"/>
      <c r="V39" s="45">
        <v>1675.2657045070905</v>
      </c>
      <c r="W39" s="45"/>
    </row>
    <row r="40" spans="1:23" s="52" customFormat="1" ht="15" customHeight="1" thickBot="1">
      <c r="A40" s="496" t="s">
        <v>46</v>
      </c>
      <c r="B40" s="497"/>
      <c r="C40" s="497"/>
      <c r="D40" s="497"/>
      <c r="E40" s="497"/>
      <c r="F40" s="497"/>
      <c r="G40" s="497"/>
      <c r="H40" s="497"/>
      <c r="I40" s="497"/>
      <c r="J40" s="290">
        <f>SUM(J37:J39)</f>
        <v>3312336229.2000003</v>
      </c>
      <c r="K40" s="295">
        <f>SUM(K37:K39)</f>
        <v>27.374356164154371</v>
      </c>
      <c r="L40" s="295"/>
      <c r="M40" s="290">
        <f>SUM(M37:M39)</f>
        <v>4181341114.7286</v>
      </c>
      <c r="N40" s="295">
        <f>SUM(N37:N39)</f>
        <v>34.556129872735731</v>
      </c>
      <c r="O40" s="291"/>
      <c r="P40" s="295">
        <f>SUM(P37:P39)</f>
        <v>0</v>
      </c>
      <c r="Q40" s="296"/>
      <c r="R40" s="295">
        <f>SUM(R37:R39)</f>
        <v>0</v>
      </c>
      <c r="S40" s="293"/>
      <c r="T40" s="294">
        <f>SUM(T37:T39)</f>
        <v>0</v>
      </c>
      <c r="U40" s="45"/>
      <c r="V40" s="45">
        <v>50</v>
      </c>
      <c r="W40" s="45"/>
    </row>
    <row r="41" spans="1:23" ht="15" customHeight="1">
      <c r="A41" s="257"/>
      <c r="B41" s="258"/>
      <c r="C41" s="259" t="s">
        <v>47</v>
      </c>
      <c r="D41" s="260"/>
      <c r="E41" s="261"/>
      <c r="F41" s="259"/>
      <c r="G41" s="262"/>
      <c r="H41" s="263"/>
      <c r="I41" s="245"/>
      <c r="J41" s="264"/>
      <c r="K41" s="263"/>
      <c r="L41" s="245"/>
      <c r="M41" s="264"/>
      <c r="N41" s="263"/>
      <c r="O41" s="66"/>
      <c r="P41" s="245"/>
      <c r="Q41" s="266"/>
      <c r="R41" s="267"/>
      <c r="S41" s="267"/>
      <c r="T41" s="268"/>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09">
        <v>360</v>
      </c>
      <c r="M42" s="59">
        <f>H42*L42</f>
        <v>710200036.79999995</v>
      </c>
      <c r="N42" s="60">
        <f>M42/M$52*100</f>
        <v>5.8693524479108277</v>
      </c>
      <c r="O42" s="61">
        <f>'M.(6)'!S42</f>
        <v>0</v>
      </c>
      <c r="P42" s="62">
        <f>O42/I42*K42</f>
        <v>0</v>
      </c>
      <c r="Q42" s="61"/>
      <c r="R42" s="64">
        <f>Q42/I42*K42</f>
        <v>0</v>
      </c>
      <c r="S42" s="64">
        <f>O42+Q42</f>
        <v>0</v>
      </c>
      <c r="T42" s="65">
        <f>IF(S42&lt;L42,S42/L42*N42,"CEK LAGI!")</f>
        <v>0</v>
      </c>
      <c r="U42" s="45"/>
      <c r="V42" s="45">
        <v>48</v>
      </c>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09">
        <v>901.56</v>
      </c>
      <c r="M43" s="59">
        <f>H43*L43</f>
        <v>13209657.119999999</v>
      </c>
      <c r="N43" s="60">
        <f>M43/M$52*100</f>
        <v>0.10916943021106683</v>
      </c>
      <c r="O43" s="61">
        <f>'M.(6)'!S43</f>
        <v>0</v>
      </c>
      <c r="P43" s="62">
        <f>O43/I43*K43</f>
        <v>0</v>
      </c>
      <c r="Q43" s="61"/>
      <c r="R43" s="64">
        <f>Q43/I43*K43</f>
        <v>0</v>
      </c>
      <c r="S43" s="64">
        <f>O43+Q43</f>
        <v>0</v>
      </c>
      <c r="T43" s="65">
        <f>IF(S43&lt;L43,S43/L43*N43,"CEK LAGI!")</f>
        <v>0</v>
      </c>
      <c r="U43" s="45"/>
      <c r="V43" s="45">
        <v>65</v>
      </c>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09">
        <v>1631.9807265411432</v>
      </c>
      <c r="M44" s="59">
        <f>H44*L44</f>
        <v>964158252.46900177</v>
      </c>
      <c r="N44" s="60">
        <f>M44/M$52*100</f>
        <v>7.9681558801383074</v>
      </c>
      <c r="O44" s="61">
        <f>'M.(6)'!S44</f>
        <v>76.589073750000011</v>
      </c>
      <c r="P44" s="62">
        <f>O44/I44*K44</f>
        <v>0.37394662107856924</v>
      </c>
      <c r="Q44" s="61">
        <f>'[103]Pas Batu'!$L$57*0.57</f>
        <v>101.52505125</v>
      </c>
      <c r="R44" s="64">
        <f>Q44/I44*K44</f>
        <v>0.49569668375531262</v>
      </c>
      <c r="S44" s="64">
        <f>O44+Q44</f>
        <v>178.114125</v>
      </c>
      <c r="T44" s="65">
        <f>IF(S44&lt;L44,S44/L44*N44,"CEK LAGI!")</f>
        <v>0.86964330483388197</v>
      </c>
      <c r="U44" s="45"/>
      <c r="V44" s="45">
        <v>66</v>
      </c>
      <c r="W44" s="45"/>
    </row>
    <row r="45" spans="1:23" ht="15" customHeight="1" thickBot="1">
      <c r="A45" s="299" t="s">
        <v>67</v>
      </c>
      <c r="B45" s="67"/>
      <c r="C45" s="69" t="s">
        <v>64</v>
      </c>
      <c r="D45" s="68"/>
      <c r="E45" s="68"/>
      <c r="F45" s="69"/>
      <c r="G45" s="70" t="s">
        <v>156</v>
      </c>
      <c r="H45" s="169">
        <v>644050</v>
      </c>
      <c r="I45" s="169">
        <v>250</v>
      </c>
      <c r="J45" s="155">
        <f>H45*I45</f>
        <v>161012500</v>
      </c>
      <c r="K45" s="156">
        <f>J45/J$52*100</f>
        <v>1.3306660969455504</v>
      </c>
      <c r="L45" s="169">
        <v>50</v>
      </c>
      <c r="M45" s="155">
        <f>H45*L45</f>
        <v>32202500</v>
      </c>
      <c r="N45" s="156">
        <f>M45/M$52*100</f>
        <v>0.26613321938911005</v>
      </c>
      <c r="O45" s="157">
        <f>'M.(6)'!S45</f>
        <v>0</v>
      </c>
      <c r="P45" s="63">
        <f>O45/I45*K45</f>
        <v>0</v>
      </c>
      <c r="Q45" s="157"/>
      <c r="R45" s="158">
        <f>Q45/I45*K45</f>
        <v>0</v>
      </c>
      <c r="S45" s="158">
        <f>O45+Q45</f>
        <v>0</v>
      </c>
      <c r="T45" s="65">
        <f>IF(S45&lt;L45,S45/L45*N45,"CEK LAGI!")</f>
        <v>0</v>
      </c>
      <c r="U45" s="45"/>
      <c r="V45" s="45"/>
      <c r="W45" s="45"/>
    </row>
    <row r="46" spans="1:23" s="52" customFormat="1" ht="15" customHeight="1" thickBot="1">
      <c r="A46" s="496" t="s">
        <v>49</v>
      </c>
      <c r="B46" s="497"/>
      <c r="C46" s="497"/>
      <c r="D46" s="497"/>
      <c r="E46" s="497"/>
      <c r="F46" s="497"/>
      <c r="G46" s="497"/>
      <c r="H46" s="497"/>
      <c r="I46" s="497"/>
      <c r="J46" s="290">
        <f>SUM(J42:J45)</f>
        <v>3697889194.7216001</v>
      </c>
      <c r="K46" s="290">
        <f>SUM(K42:K45)</f>
        <v>30.560706663627453</v>
      </c>
      <c r="L46" s="290"/>
      <c r="M46" s="290">
        <f>SUM(M42:M45)</f>
        <v>1719770446.3890018</v>
      </c>
      <c r="N46" s="290">
        <f>SUM(N42:N45)</f>
        <v>14.21281097764931</v>
      </c>
      <c r="O46" s="291"/>
      <c r="P46" s="300">
        <f>SUM(P42:P45)</f>
        <v>0.37394662107856924</v>
      </c>
      <c r="Q46" s="292"/>
      <c r="R46" s="300">
        <f>SUM(R42:R45)</f>
        <v>0.49569668375531262</v>
      </c>
      <c r="S46" s="293"/>
      <c r="T46" s="301">
        <f>SUM(T42:T45)</f>
        <v>0.86964330483388197</v>
      </c>
      <c r="U46" s="45"/>
      <c r="V46" s="45"/>
      <c r="W46" s="45"/>
    </row>
    <row r="47" spans="1:23" ht="15" customHeight="1">
      <c r="A47" s="257"/>
      <c r="B47" s="258"/>
      <c r="C47" s="259" t="s">
        <v>50</v>
      </c>
      <c r="D47" s="260"/>
      <c r="E47" s="261"/>
      <c r="F47" s="259"/>
      <c r="G47" s="262"/>
      <c r="H47" s="263"/>
      <c r="I47" s="245"/>
      <c r="J47" s="264"/>
      <c r="K47" s="263"/>
      <c r="L47" s="245"/>
      <c r="M47" s="264"/>
      <c r="N47" s="263"/>
      <c r="O47" s="66"/>
      <c r="P47" s="245"/>
      <c r="Q47" s="266"/>
      <c r="R47" s="267"/>
      <c r="S47" s="267"/>
      <c r="T47" s="268"/>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09">
        <v>48</v>
      </c>
      <c r="M48" s="59">
        <f>H48*L48</f>
        <v>950400</v>
      </c>
      <c r="N48" s="60">
        <f>M48/M$52*100</f>
        <v>7.854452657632488E-3</v>
      </c>
      <c r="O48" s="61">
        <f>'M.(6)'!S48</f>
        <v>0</v>
      </c>
      <c r="P48" s="63">
        <f>O48/I48*K48</f>
        <v>0</v>
      </c>
      <c r="Q48" s="61">
        <v>0</v>
      </c>
      <c r="R48" s="64">
        <f>Q48/I48*K48</f>
        <v>0</v>
      </c>
      <c r="S48" s="64">
        <f>O48+Q48</f>
        <v>0</v>
      </c>
      <c r="T48" s="65">
        <f>IF(S48&lt;L48,S48/L48*N48,"CEK LAGI!")</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09">
        <v>65</v>
      </c>
      <c r="M49" s="59">
        <f>H49*L49</f>
        <v>750750</v>
      </c>
      <c r="N49" s="60">
        <f>M49/M$52*100</f>
        <v>6.2044721514284409E-3</v>
      </c>
      <c r="O49" s="61">
        <f>'M.(6)'!S49</f>
        <v>0</v>
      </c>
      <c r="P49" s="62">
        <f>O49/I49*K49</f>
        <v>0</v>
      </c>
      <c r="Q49" s="61">
        <v>0</v>
      </c>
      <c r="R49" s="64">
        <f>Q49/I49*K49</f>
        <v>0</v>
      </c>
      <c r="S49" s="64">
        <f>O49+Q49</f>
        <v>0</v>
      </c>
      <c r="T49" s="65">
        <f>IF(S49&lt;L49,S49/L49*N49,"CEK LAGI!")</f>
        <v>0</v>
      </c>
      <c r="U49" s="45"/>
      <c r="V49" s="45"/>
      <c r="W49" s="45"/>
    </row>
    <row r="50" spans="1:23" ht="15" customHeight="1" thickBot="1">
      <c r="A50" s="170" t="s">
        <v>106</v>
      </c>
      <c r="B50" s="67"/>
      <c r="C50" s="171" t="s">
        <v>107</v>
      </c>
      <c r="D50" s="68"/>
      <c r="E50" s="171"/>
      <c r="F50" s="171"/>
      <c r="G50" s="172" t="s">
        <v>162</v>
      </c>
      <c r="H50" s="169">
        <v>16500</v>
      </c>
      <c r="I50" s="169">
        <v>66</v>
      </c>
      <c r="J50" s="155">
        <f>H50*I50</f>
        <v>1089000</v>
      </c>
      <c r="K50" s="156">
        <f>J50/J$52*100</f>
        <v>8.9998936702038925E-3</v>
      </c>
      <c r="L50" s="169">
        <v>66</v>
      </c>
      <c r="M50" s="155">
        <f>H50*L50</f>
        <v>1089000</v>
      </c>
      <c r="N50" s="156">
        <f>M50/M$52*100</f>
        <v>8.9998936702038925E-3</v>
      </c>
      <c r="O50" s="157">
        <f>'M.(6)'!S50</f>
        <v>0</v>
      </c>
      <c r="P50" s="63">
        <f>O50/I50*K50</f>
        <v>0</v>
      </c>
      <c r="Q50" s="157">
        <v>0</v>
      </c>
      <c r="R50" s="158">
        <f>Q50/I50*K50</f>
        <v>0</v>
      </c>
      <c r="S50" s="158">
        <f>O50+Q50</f>
        <v>0</v>
      </c>
      <c r="T50" s="65">
        <f>IF(S50&lt;L50,S50/L50*N50,"CEK LAGI!")</f>
        <v>0</v>
      </c>
      <c r="U50" s="45"/>
      <c r="V50" s="45"/>
      <c r="W50" s="45"/>
    </row>
    <row r="51" spans="1:23" s="52" customFormat="1" ht="15" customHeight="1" thickBot="1">
      <c r="A51" s="496" t="s">
        <v>49</v>
      </c>
      <c r="B51" s="497"/>
      <c r="C51" s="497"/>
      <c r="D51" s="497"/>
      <c r="E51" s="497"/>
      <c r="F51" s="497"/>
      <c r="G51" s="497"/>
      <c r="H51" s="497"/>
      <c r="I51" s="497"/>
      <c r="J51" s="290">
        <f>SUM(J48:J50)</f>
        <v>2790150</v>
      </c>
      <c r="K51" s="295">
        <f>SUM(K48:K50)</f>
        <v>2.3058818479264824E-2</v>
      </c>
      <c r="L51" s="295"/>
      <c r="M51" s="290">
        <f>SUM(M48:M50)</f>
        <v>2790150</v>
      </c>
      <c r="N51" s="295">
        <f>SUM(N48:N50)</f>
        <v>2.3058818479264824E-2</v>
      </c>
      <c r="O51" s="291"/>
      <c r="P51" s="295">
        <f>SUM(P48:P50)</f>
        <v>0</v>
      </c>
      <c r="Q51" s="296"/>
      <c r="R51" s="295">
        <f>SUM(R48:R50)</f>
        <v>0</v>
      </c>
      <c r="S51" s="293"/>
      <c r="T51" s="294">
        <f>SUM(T48:T50)</f>
        <v>0</v>
      </c>
      <c r="U51" s="45"/>
      <c r="V51" s="45"/>
      <c r="W51" s="45"/>
    </row>
    <row r="52" spans="1:23" ht="16.5" customHeight="1" thickBot="1">
      <c r="A52" s="114"/>
      <c r="B52" s="115"/>
      <c r="C52" s="431" t="s">
        <v>53</v>
      </c>
      <c r="D52" s="431"/>
      <c r="E52" s="431"/>
      <c r="F52" s="116"/>
      <c r="G52" s="117"/>
      <c r="H52" s="118"/>
      <c r="I52" s="119"/>
      <c r="J52" s="120">
        <f>SUM(J14:J51)/2</f>
        <v>12100142956.1926</v>
      </c>
      <c r="K52" s="120">
        <f>SUM(K14:K51)/2</f>
        <v>99.999999999999986</v>
      </c>
      <c r="L52" s="119"/>
      <c r="M52" s="120">
        <f>SUM(M14:M51)/2</f>
        <v>12100142956.1926</v>
      </c>
      <c r="N52" s="120">
        <f>SUM(N14:N51)/2</f>
        <v>100.00000000000001</v>
      </c>
      <c r="O52" s="289"/>
      <c r="P52" s="120">
        <f>SUM(P14:P51)/2</f>
        <v>3.9922986951430035</v>
      </c>
      <c r="Q52" s="78"/>
      <c r="R52" s="120">
        <f>SUM(R14:R51)/2</f>
        <v>2.035370390076606</v>
      </c>
      <c r="S52" s="120"/>
      <c r="T52" s="79">
        <f>SUM(T14:T51)/2</f>
        <v>6.0276690852196104</v>
      </c>
      <c r="U52" s="45"/>
      <c r="V52" s="45"/>
      <c r="W52" s="45"/>
    </row>
    <row r="53" spans="1:23">
      <c r="A53" s="123"/>
      <c r="B53" s="124"/>
      <c r="C53" s="124"/>
      <c r="D53" s="124"/>
      <c r="E53" s="124"/>
      <c r="F53" s="124"/>
      <c r="G53" s="124"/>
      <c r="H53" s="124"/>
      <c r="I53" s="124"/>
      <c r="J53" s="125"/>
      <c r="K53" s="124"/>
      <c r="L53" s="124"/>
      <c r="M53" s="125"/>
      <c r="N53" s="124"/>
      <c r="O53" s="126"/>
      <c r="P53" s="126"/>
      <c r="Q53" s="127"/>
      <c r="R53" s="401" t="s">
        <v>54</v>
      </c>
      <c r="S53" s="402"/>
      <c r="T53" s="403"/>
    </row>
    <row r="54" spans="1:23" ht="15" customHeight="1">
      <c r="A54" s="176"/>
      <c r="B54" s="177"/>
      <c r="C54" s="177"/>
      <c r="D54" s="177"/>
      <c r="E54" s="177"/>
      <c r="F54" s="178"/>
      <c r="G54" s="124"/>
      <c r="H54" s="124"/>
      <c r="I54" s="124"/>
      <c r="J54" s="179"/>
      <c r="K54" s="179"/>
      <c r="L54" s="124"/>
      <c r="M54" s="179"/>
      <c r="N54" s="179"/>
      <c r="O54" s="180" t="s">
        <v>149</v>
      </c>
      <c r="P54" s="179"/>
      <c r="Q54" s="181"/>
      <c r="R54" s="404"/>
      <c r="S54" s="405"/>
      <c r="T54" s="406"/>
    </row>
    <row r="55" spans="1:23" ht="15" customHeight="1">
      <c r="A55" s="182"/>
      <c r="B55" s="183" t="s">
        <v>69</v>
      </c>
      <c r="C55" s="184"/>
      <c r="D55" s="184"/>
      <c r="E55" s="184"/>
      <c r="F55" s="124"/>
      <c r="G55" s="167" t="s">
        <v>108</v>
      </c>
      <c r="H55" s="167"/>
      <c r="I55" s="167"/>
      <c r="J55" s="167"/>
      <c r="K55" s="124"/>
      <c r="L55" s="167"/>
      <c r="M55" s="167"/>
      <c r="N55" s="124"/>
      <c r="O55" s="185" t="s">
        <v>73</v>
      </c>
      <c r="P55" s="7"/>
      <c r="Q55" s="127"/>
      <c r="R55" s="432" t="s">
        <v>55</v>
      </c>
      <c r="S55" s="433"/>
      <c r="T55" s="438">
        <f>[91]TS!$U$44</f>
        <v>3.9708297093344793</v>
      </c>
    </row>
    <row r="56" spans="1:23" ht="15" customHeight="1">
      <c r="A56" s="182"/>
      <c r="B56" s="183" t="s">
        <v>70</v>
      </c>
      <c r="C56" s="184"/>
      <c r="D56" s="184"/>
      <c r="E56" s="184"/>
      <c r="F56" s="124"/>
      <c r="G56" s="167" t="s">
        <v>109</v>
      </c>
      <c r="H56" s="167"/>
      <c r="I56" s="167"/>
      <c r="J56" s="168"/>
      <c r="K56" s="124"/>
      <c r="L56" s="167"/>
      <c r="M56" s="168"/>
      <c r="N56" s="124"/>
      <c r="O56" s="185" t="s">
        <v>74</v>
      </c>
      <c r="P56" s="7"/>
      <c r="Q56" s="127"/>
      <c r="R56" s="432"/>
      <c r="S56" s="433"/>
      <c r="T56" s="438"/>
    </row>
    <row r="57" spans="1:23" ht="15" customHeight="1">
      <c r="A57" s="186"/>
      <c r="B57" s="187"/>
      <c r="C57" s="188"/>
      <c r="D57" s="188"/>
      <c r="E57" s="188"/>
      <c r="F57" s="240"/>
      <c r="G57" s="208" t="s">
        <v>152</v>
      </c>
      <c r="H57" s="208"/>
      <c r="I57" s="208"/>
      <c r="J57" s="227"/>
      <c r="K57" s="228"/>
      <c r="L57" s="208"/>
      <c r="M57" s="227"/>
      <c r="N57" s="228"/>
      <c r="O57" s="190" t="s">
        <v>56</v>
      </c>
      <c r="P57" s="189"/>
      <c r="Q57" s="127"/>
      <c r="R57" s="439" t="s">
        <v>57</v>
      </c>
      <c r="S57" s="440"/>
      <c r="T57" s="438">
        <f>'M.(6)'!T57:T58+T55</f>
        <v>12.215188367058495</v>
      </c>
    </row>
    <row r="58" spans="1:23" ht="15.75" customHeight="1">
      <c r="A58" s="186"/>
      <c r="B58" s="187"/>
      <c r="C58" s="188"/>
      <c r="D58" s="188"/>
      <c r="E58" s="188"/>
      <c r="F58" s="240"/>
      <c r="G58" s="208"/>
      <c r="H58" s="208"/>
      <c r="I58" s="208"/>
      <c r="J58" s="229"/>
      <c r="K58" s="228"/>
      <c r="L58" s="208"/>
      <c r="M58" s="229"/>
      <c r="N58" s="228"/>
      <c r="O58" s="193"/>
      <c r="P58" s="126"/>
      <c r="Q58" s="127"/>
      <c r="R58" s="441" t="s">
        <v>55</v>
      </c>
      <c r="S58" s="442"/>
      <c r="T58" s="438"/>
    </row>
    <row r="59" spans="1:23">
      <c r="A59" s="230"/>
      <c r="B59" s="187"/>
      <c r="C59" s="187"/>
      <c r="D59" s="187"/>
      <c r="E59" s="187"/>
      <c r="F59" s="240"/>
      <c r="G59" s="208"/>
      <c r="H59" s="208"/>
      <c r="I59" s="208"/>
      <c r="J59" s="231"/>
      <c r="K59" s="228"/>
      <c r="L59" s="208"/>
      <c r="M59" s="231"/>
      <c r="N59" s="228"/>
      <c r="O59" s="193"/>
      <c r="P59" s="126"/>
      <c r="Q59" s="127"/>
      <c r="R59" s="432" t="s">
        <v>58</v>
      </c>
      <c r="S59" s="433"/>
      <c r="T59" s="438">
        <f>R52</f>
        <v>2.035370390076606</v>
      </c>
    </row>
    <row r="60" spans="1:23">
      <c r="A60" s="230"/>
      <c r="B60" s="187"/>
      <c r="C60" s="187"/>
      <c r="D60" s="187"/>
      <c r="E60" s="187"/>
      <c r="F60" s="240"/>
      <c r="G60" s="208"/>
      <c r="H60" s="208"/>
      <c r="I60" s="208"/>
      <c r="J60" s="208"/>
      <c r="K60" s="228"/>
      <c r="L60" s="208"/>
      <c r="M60" s="208"/>
      <c r="N60" s="228"/>
      <c r="O60" s="193"/>
      <c r="P60" s="126"/>
      <c r="Q60" s="127"/>
      <c r="R60" s="432"/>
      <c r="S60" s="433"/>
      <c r="T60" s="438"/>
    </row>
    <row r="61" spans="1:23" ht="15" customHeight="1">
      <c r="A61" s="232"/>
      <c r="B61" s="198"/>
      <c r="C61" s="198"/>
      <c r="D61" s="198"/>
      <c r="E61" s="198"/>
      <c r="F61" s="240"/>
      <c r="G61" s="208"/>
      <c r="H61" s="208"/>
      <c r="I61" s="208"/>
      <c r="J61" s="233"/>
      <c r="K61" s="234"/>
      <c r="L61" s="208"/>
      <c r="M61" s="233"/>
      <c r="N61" s="234"/>
      <c r="O61" s="193"/>
      <c r="P61" s="126"/>
      <c r="Q61" s="127"/>
      <c r="R61" s="439" t="s">
        <v>57</v>
      </c>
      <c r="S61" s="440"/>
      <c r="T61" s="438">
        <f>T52</f>
        <v>6.0276690852196104</v>
      </c>
    </row>
    <row r="62" spans="1:23" ht="15.75" customHeight="1">
      <c r="A62" s="197"/>
      <c r="B62" s="198" t="s">
        <v>71</v>
      </c>
      <c r="C62" s="199"/>
      <c r="D62" s="199"/>
      <c r="E62" s="199"/>
      <c r="F62" s="240"/>
      <c r="G62" s="233" t="s">
        <v>110</v>
      </c>
      <c r="H62" s="207"/>
      <c r="I62" s="235"/>
      <c r="J62" s="236"/>
      <c r="K62" s="237"/>
      <c r="L62" s="235"/>
      <c r="M62" s="236"/>
      <c r="N62" s="237"/>
      <c r="O62" s="201" t="s">
        <v>68</v>
      </c>
      <c r="P62" s="200"/>
      <c r="Q62" s="127"/>
      <c r="R62" s="441" t="s">
        <v>58</v>
      </c>
      <c r="S62" s="442"/>
      <c r="T62" s="438"/>
    </row>
    <row r="63" spans="1:23" ht="15" customHeight="1">
      <c r="A63" s="202"/>
      <c r="B63" s="203" t="s">
        <v>72</v>
      </c>
      <c r="C63" s="204"/>
      <c r="D63" s="204"/>
      <c r="E63" s="204"/>
      <c r="F63" s="124"/>
      <c r="G63" s="167" t="s">
        <v>111</v>
      </c>
      <c r="H63" s="167"/>
      <c r="I63" s="167"/>
      <c r="J63" s="168"/>
      <c r="K63" s="124"/>
      <c r="L63" s="167"/>
      <c r="M63" s="168"/>
      <c r="N63" s="124"/>
      <c r="O63" s="206" t="s">
        <v>59</v>
      </c>
      <c r="P63" s="205"/>
      <c r="Q63" s="127"/>
      <c r="R63" s="432" t="s">
        <v>60</v>
      </c>
      <c r="S63" s="433"/>
      <c r="T63" s="436">
        <f>T61-T57</f>
        <v>-6.1875192818388847</v>
      </c>
    </row>
    <row r="64" spans="1:23" ht="13.5" thickBot="1">
      <c r="A64" s="128"/>
      <c r="B64" s="129"/>
      <c r="C64" s="129"/>
      <c r="D64" s="129"/>
      <c r="E64" s="129"/>
      <c r="F64" s="129"/>
      <c r="G64" s="129"/>
      <c r="H64" s="129"/>
      <c r="I64" s="129"/>
      <c r="J64" s="129"/>
      <c r="K64" s="129"/>
      <c r="L64" s="129"/>
      <c r="M64" s="129"/>
      <c r="N64" s="129"/>
      <c r="O64" s="130"/>
      <c r="P64" s="130"/>
      <c r="Q64" s="131"/>
      <c r="R64" s="434"/>
      <c r="S64" s="435"/>
      <c r="T64" s="437"/>
    </row>
    <row r="65" ht="13.5" thickTop="1"/>
  </sheetData>
  <mergeCells count="57">
    <mergeCell ref="R63:S64"/>
    <mergeCell ref="T63:T64"/>
    <mergeCell ref="R57:S57"/>
    <mergeCell ref="T57:T58"/>
    <mergeCell ref="R58:S58"/>
    <mergeCell ref="R59:S60"/>
    <mergeCell ref="T59:T60"/>
    <mergeCell ref="R61:S61"/>
    <mergeCell ref="T61:T62"/>
    <mergeCell ref="R62:S62"/>
    <mergeCell ref="A46:I46"/>
    <mergeCell ref="A51:I51"/>
    <mergeCell ref="C52:E52"/>
    <mergeCell ref="R53:T54"/>
    <mergeCell ref="R55:S56"/>
    <mergeCell ref="T55:T56"/>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R6:S6"/>
    <mergeCell ref="G7:H8"/>
    <mergeCell ref="I7:O8"/>
    <mergeCell ref="R7:S7"/>
    <mergeCell ref="R8:S8"/>
    <mergeCell ref="A1:F1"/>
    <mergeCell ref="G1:O4"/>
    <mergeCell ref="A2:F2"/>
    <mergeCell ref="A3:F3"/>
    <mergeCell ref="R3:S3"/>
    <mergeCell ref="R4:S4"/>
  </mergeCells>
  <printOptions horizontalCentered="1" verticalCentered="1"/>
  <pageMargins left="0.19685039370078741" right="0.19685039370078741" top="0.11811023622047245" bottom="0.11811023622047245" header="0.31496062992125984" footer="0.31496062992125984"/>
  <pageSetup paperSize="9" scale="50" orientation="landscape" horizontalDpi="4294967293" verticalDpi="4294967293" r:id="rId1"/>
  <drawing r:id="rId2"/>
</worksheet>
</file>

<file path=xl/worksheets/sheet9.xml><?xml version="1.0" encoding="utf-8"?>
<worksheet xmlns="http://schemas.openxmlformats.org/spreadsheetml/2006/main" xmlns:r="http://schemas.openxmlformats.org/officeDocument/2006/relationships">
  <sheetPr>
    <tabColor rgb="FFFF0066"/>
  </sheetPr>
  <dimension ref="A1:W65"/>
  <sheetViews>
    <sheetView view="pageBreakPreview" topLeftCell="A7" zoomScale="60" zoomScaleNormal="70" workbookViewId="0">
      <selection activeCell="Q20" sqref="Q20"/>
    </sheetView>
  </sheetViews>
  <sheetFormatPr defaultRowHeight="12.75"/>
  <cols>
    <col min="1" max="1" width="21.42578125" style="20" customWidth="1"/>
    <col min="2" max="2" width="3.28515625" style="20" customWidth="1"/>
    <col min="3" max="3" width="11.42578125" style="20" customWidth="1"/>
    <col min="4" max="4" width="2.140625" style="20" customWidth="1"/>
    <col min="5" max="5" width="47.28515625" style="20" customWidth="1"/>
    <col min="6" max="6" width="15.7109375" style="20" customWidth="1"/>
    <col min="7" max="7" width="8.42578125" style="20" customWidth="1"/>
    <col min="8" max="8" width="15.85546875" style="20" customWidth="1"/>
    <col min="9" max="9" width="12.42578125" style="20" customWidth="1"/>
    <col min="10" max="10" width="19" style="20" customWidth="1"/>
    <col min="11" max="11" width="8.7109375" style="20" customWidth="1"/>
    <col min="12" max="12" width="12.42578125" style="20" customWidth="1"/>
    <col min="13" max="13" width="19" style="20" customWidth="1"/>
    <col min="14" max="14" width="8.7109375" style="20" customWidth="1"/>
    <col min="15" max="15" width="15.7109375" style="132" customWidth="1"/>
    <col min="16" max="16" width="8.7109375" style="132" customWidth="1"/>
    <col min="17" max="17" width="15.7109375" style="133" customWidth="1"/>
    <col min="18" max="18" width="8.7109375" style="134" customWidth="1"/>
    <col min="19" max="19" width="16.85546875" style="134" customWidth="1"/>
    <col min="20" max="20" width="8.7109375" style="133" customWidth="1"/>
    <col min="21" max="21" width="32" style="20" customWidth="1"/>
    <col min="22" max="22" width="33.7109375" style="20" customWidth="1"/>
    <col min="23" max="23" width="26.28515625" style="20" customWidth="1"/>
    <col min="24" max="16384" width="9.140625" style="20"/>
  </cols>
  <sheetData>
    <row r="1" spans="1:23" s="5" customFormat="1" ht="24.95" customHeight="1" thickTop="1">
      <c r="A1" s="443" t="s">
        <v>0</v>
      </c>
      <c r="B1" s="444"/>
      <c r="C1" s="444"/>
      <c r="D1" s="444"/>
      <c r="E1" s="444"/>
      <c r="F1" s="445"/>
      <c r="G1" s="355" t="s">
        <v>75</v>
      </c>
      <c r="H1" s="356"/>
      <c r="I1" s="356"/>
      <c r="J1" s="356"/>
      <c r="K1" s="356"/>
      <c r="L1" s="356"/>
      <c r="M1" s="356"/>
      <c r="N1" s="356"/>
      <c r="O1" s="357"/>
      <c r="P1" s="1" t="s">
        <v>2</v>
      </c>
      <c r="Q1" s="2"/>
      <c r="R1" s="3" t="s">
        <v>3</v>
      </c>
      <c r="S1" s="2"/>
      <c r="T1" s="4"/>
    </row>
    <row r="2" spans="1:23" s="5" customFormat="1" ht="16.5" customHeight="1">
      <c r="A2" s="364" t="s">
        <v>4</v>
      </c>
      <c r="B2" s="365"/>
      <c r="C2" s="365"/>
      <c r="D2" s="365"/>
      <c r="E2" s="365"/>
      <c r="F2" s="366"/>
      <c r="G2" s="358"/>
      <c r="H2" s="359"/>
      <c r="I2" s="359"/>
      <c r="J2" s="359"/>
      <c r="K2" s="359"/>
      <c r="L2" s="359"/>
      <c r="M2" s="359"/>
      <c r="N2" s="359"/>
      <c r="O2" s="360"/>
      <c r="P2" s="6" t="s">
        <v>5</v>
      </c>
      <c r="Q2" s="7"/>
      <c r="R2" s="8" t="s">
        <v>112</v>
      </c>
      <c r="S2" s="7"/>
      <c r="T2" s="9"/>
    </row>
    <row r="3" spans="1:23" s="5" customFormat="1" ht="16.5" customHeight="1">
      <c r="A3" s="367" t="s">
        <v>6</v>
      </c>
      <c r="B3" s="368"/>
      <c r="C3" s="368"/>
      <c r="D3" s="368"/>
      <c r="E3" s="368"/>
      <c r="F3" s="369"/>
      <c r="G3" s="358"/>
      <c r="H3" s="359"/>
      <c r="I3" s="359"/>
      <c r="J3" s="359"/>
      <c r="K3" s="359"/>
      <c r="L3" s="359"/>
      <c r="M3" s="359"/>
      <c r="N3" s="359"/>
      <c r="O3" s="360"/>
      <c r="P3" s="6" t="s">
        <v>7</v>
      </c>
      <c r="Q3" s="7"/>
      <c r="R3" s="346" t="s">
        <v>113</v>
      </c>
      <c r="S3" s="346"/>
      <c r="T3" s="9"/>
    </row>
    <row r="4" spans="1:23" s="5" customFormat="1" ht="16.5" customHeight="1" thickBot="1">
      <c r="A4" s="10"/>
      <c r="B4" s="11"/>
      <c r="C4" s="138"/>
      <c r="D4" s="138"/>
      <c r="E4" s="138"/>
      <c r="F4" s="12"/>
      <c r="G4" s="361"/>
      <c r="H4" s="362"/>
      <c r="I4" s="362"/>
      <c r="J4" s="362"/>
      <c r="K4" s="362"/>
      <c r="L4" s="362"/>
      <c r="M4" s="362"/>
      <c r="N4" s="362"/>
      <c r="O4" s="363"/>
      <c r="P4" s="6" t="s">
        <v>8</v>
      </c>
      <c r="Q4" s="7"/>
      <c r="R4" s="347" t="s">
        <v>114</v>
      </c>
      <c r="S4" s="347"/>
      <c r="T4" s="9"/>
    </row>
    <row r="5" spans="1:23" s="5" customFormat="1" ht="13.5" customHeight="1">
      <c r="A5" s="13" t="str">
        <f>'[89]Rekap Pasangan Batu'!$A$4</f>
        <v>PELAKSANA KEGIATAN</v>
      </c>
      <c r="B5" s="14" t="s">
        <v>9</v>
      </c>
      <c r="C5" s="15" t="s">
        <v>10</v>
      </c>
      <c r="D5" s="7"/>
      <c r="E5" s="7"/>
      <c r="F5" s="7"/>
      <c r="G5" s="348" t="s">
        <v>76</v>
      </c>
      <c r="H5" s="349"/>
      <c r="I5" s="342" t="s">
        <v>122</v>
      </c>
      <c r="J5" s="342"/>
      <c r="K5" s="342"/>
      <c r="L5" s="342"/>
      <c r="M5" s="342"/>
      <c r="N5" s="342"/>
      <c r="O5" s="343"/>
      <c r="P5" s="16" t="s">
        <v>12</v>
      </c>
      <c r="Q5" s="7"/>
      <c r="R5" s="8" t="s">
        <v>9</v>
      </c>
      <c r="S5" s="7"/>
      <c r="T5" s="9"/>
    </row>
    <row r="6" spans="1:23" s="5" customFormat="1" ht="13.5" customHeight="1">
      <c r="A6" s="13"/>
      <c r="B6" s="14" t="s">
        <v>9</v>
      </c>
      <c r="C6" s="15" t="s">
        <v>13</v>
      </c>
      <c r="D6" s="7"/>
      <c r="E6" s="7"/>
      <c r="F6" s="7"/>
      <c r="G6" s="350"/>
      <c r="H6" s="351"/>
      <c r="I6" s="344"/>
      <c r="J6" s="344"/>
      <c r="K6" s="344"/>
      <c r="L6" s="344"/>
      <c r="M6" s="344"/>
      <c r="N6" s="344"/>
      <c r="O6" s="345"/>
      <c r="P6" s="16" t="s">
        <v>14</v>
      </c>
      <c r="Q6" s="7"/>
      <c r="R6" s="346" t="s">
        <v>9</v>
      </c>
      <c r="S6" s="346"/>
      <c r="T6" s="9"/>
    </row>
    <row r="7" spans="1:23" s="5" customFormat="1" ht="13.5" customHeight="1">
      <c r="A7" s="13" t="str">
        <f>'[89]Rekap Pasangan Batu'!$A$6</f>
        <v>NAMA PAKET</v>
      </c>
      <c r="B7" s="14" t="s">
        <v>9</v>
      </c>
      <c r="C7" s="18" t="s">
        <v>115</v>
      </c>
      <c r="D7" s="7"/>
      <c r="E7" s="7"/>
      <c r="F7" s="7"/>
      <c r="G7" s="350" t="s">
        <v>123</v>
      </c>
      <c r="H7" s="351"/>
      <c r="I7" s="344" t="s">
        <v>167</v>
      </c>
      <c r="J7" s="495"/>
      <c r="K7" s="495"/>
      <c r="L7" s="495"/>
      <c r="M7" s="495"/>
      <c r="N7" s="495"/>
      <c r="O7" s="490"/>
      <c r="P7" s="6" t="s">
        <v>78</v>
      </c>
      <c r="Q7" s="7"/>
      <c r="R7" s="347" t="s">
        <v>9</v>
      </c>
      <c r="S7" s="347"/>
      <c r="T7" s="9"/>
    </row>
    <row r="8" spans="1:23" s="5" customFormat="1" ht="13.5" customHeight="1" thickBot="1">
      <c r="A8" s="13" t="str">
        <f>'[89]Rekap Pasangan Batu'!$A$7</f>
        <v>KONSULTAN SUPERVISI</v>
      </c>
      <c r="B8" s="14" t="s">
        <v>16</v>
      </c>
      <c r="C8" s="19" t="s">
        <v>152</v>
      </c>
      <c r="D8" s="7"/>
      <c r="E8" s="7"/>
      <c r="F8" s="7"/>
      <c r="G8" s="425"/>
      <c r="H8" s="426"/>
      <c r="I8" s="491"/>
      <c r="J8" s="491"/>
      <c r="K8" s="491"/>
      <c r="L8" s="491"/>
      <c r="M8" s="491"/>
      <c r="N8" s="491"/>
      <c r="O8" s="492"/>
      <c r="P8" s="6" t="s">
        <v>15</v>
      </c>
      <c r="Q8" s="17"/>
      <c r="R8" s="347" t="s">
        <v>79</v>
      </c>
      <c r="S8" s="347"/>
      <c r="T8" s="9"/>
    </row>
    <row r="9" spans="1:23" ht="12.75" customHeight="1" thickTop="1">
      <c r="A9" s="381" t="s">
        <v>17</v>
      </c>
      <c r="B9" s="377" t="s">
        <v>18</v>
      </c>
      <c r="C9" s="378"/>
      <c r="D9" s="378"/>
      <c r="E9" s="378"/>
      <c r="F9" s="379"/>
      <c r="G9" s="393" t="s">
        <v>19</v>
      </c>
      <c r="H9" s="374" t="s">
        <v>20</v>
      </c>
      <c r="I9" s="377" t="s">
        <v>21</v>
      </c>
      <c r="J9" s="378"/>
      <c r="K9" s="379"/>
      <c r="L9" s="377" t="s">
        <v>80</v>
      </c>
      <c r="M9" s="378"/>
      <c r="N9" s="379"/>
      <c r="O9" s="413" t="s">
        <v>142</v>
      </c>
      <c r="P9" s="414"/>
      <c r="Q9" s="417" t="s">
        <v>143</v>
      </c>
      <c r="R9" s="414"/>
      <c r="S9" s="417" t="s">
        <v>144</v>
      </c>
      <c r="T9" s="419"/>
    </row>
    <row r="10" spans="1:23" ht="12.75" customHeight="1" thickBot="1">
      <c r="A10" s="382"/>
      <c r="B10" s="407"/>
      <c r="C10" s="408"/>
      <c r="D10" s="408"/>
      <c r="E10" s="408"/>
      <c r="F10" s="409"/>
      <c r="G10" s="394"/>
      <c r="H10" s="375"/>
      <c r="I10" s="372"/>
      <c r="J10" s="373"/>
      <c r="K10" s="380"/>
      <c r="L10" s="372"/>
      <c r="M10" s="373"/>
      <c r="N10" s="380"/>
      <c r="O10" s="415"/>
      <c r="P10" s="416"/>
      <c r="Q10" s="418"/>
      <c r="R10" s="416"/>
      <c r="S10" s="418"/>
      <c r="T10" s="420"/>
    </row>
    <row r="11" spans="1:23" ht="21" customHeight="1">
      <c r="A11" s="382"/>
      <c r="B11" s="407"/>
      <c r="C11" s="408"/>
      <c r="D11" s="408"/>
      <c r="E11" s="408"/>
      <c r="F11" s="409"/>
      <c r="G11" s="394"/>
      <c r="H11" s="375"/>
      <c r="I11" s="390" t="s">
        <v>25</v>
      </c>
      <c r="J11" s="390" t="s">
        <v>26</v>
      </c>
      <c r="K11" s="390" t="s">
        <v>27</v>
      </c>
      <c r="L11" s="390" t="s">
        <v>25</v>
      </c>
      <c r="M11" s="390" t="s">
        <v>26</v>
      </c>
      <c r="N11" s="390" t="s">
        <v>27</v>
      </c>
      <c r="O11" s="391" t="s">
        <v>25</v>
      </c>
      <c r="P11" s="370" t="s">
        <v>27</v>
      </c>
      <c r="Q11" s="423" t="s">
        <v>25</v>
      </c>
      <c r="R11" s="370" t="s">
        <v>27</v>
      </c>
      <c r="S11" s="423" t="s">
        <v>25</v>
      </c>
      <c r="T11" s="421" t="s">
        <v>27</v>
      </c>
    </row>
    <row r="12" spans="1:23" ht="24" customHeight="1" thickBot="1">
      <c r="A12" s="383"/>
      <c r="B12" s="410"/>
      <c r="C12" s="411"/>
      <c r="D12" s="411"/>
      <c r="E12" s="411"/>
      <c r="F12" s="412"/>
      <c r="G12" s="395"/>
      <c r="H12" s="376"/>
      <c r="I12" s="376"/>
      <c r="J12" s="376"/>
      <c r="K12" s="376"/>
      <c r="L12" s="376"/>
      <c r="M12" s="376"/>
      <c r="N12" s="376"/>
      <c r="O12" s="392"/>
      <c r="P12" s="371"/>
      <c r="Q12" s="424"/>
      <c r="R12" s="371"/>
      <c r="S12" s="424"/>
      <c r="T12" s="422"/>
    </row>
    <row r="13" spans="1:23" ht="8.25" customHeight="1" thickTop="1" thickBot="1">
      <c r="A13" s="21"/>
      <c r="B13" s="372"/>
      <c r="C13" s="373"/>
      <c r="D13" s="373"/>
      <c r="E13" s="373"/>
      <c r="F13" s="287"/>
      <c r="G13" s="22"/>
      <c r="H13" s="23"/>
      <c r="I13" s="23"/>
      <c r="J13" s="23"/>
      <c r="K13" s="23"/>
      <c r="L13" s="23"/>
      <c r="M13" s="23"/>
      <c r="N13" s="23"/>
      <c r="O13" s="25"/>
      <c r="P13" s="25"/>
      <c r="Q13" s="26"/>
      <c r="R13" s="27"/>
      <c r="S13" s="27"/>
      <c r="T13" s="28"/>
    </row>
    <row r="14" spans="1:23" ht="15" customHeight="1">
      <c r="A14" s="29"/>
      <c r="B14" s="30"/>
      <c r="C14" s="31" t="s">
        <v>29</v>
      </c>
      <c r="D14" s="32"/>
      <c r="E14" s="31"/>
      <c r="F14" s="33"/>
      <c r="G14" s="34"/>
      <c r="H14" s="35"/>
      <c r="I14" s="35"/>
      <c r="J14" s="36"/>
      <c r="K14" s="35"/>
      <c r="L14" s="35"/>
      <c r="M14" s="36"/>
      <c r="N14" s="35"/>
      <c r="O14" s="39"/>
      <c r="P14" s="39"/>
      <c r="Q14" s="40"/>
      <c r="R14" s="37"/>
      <c r="S14" s="37"/>
      <c r="T14" s="41"/>
    </row>
    <row r="15" spans="1:23" ht="15" customHeight="1">
      <c r="A15" s="107" t="s">
        <v>30</v>
      </c>
      <c r="B15" s="54"/>
      <c r="C15" s="152" t="s">
        <v>31</v>
      </c>
      <c r="D15" s="55"/>
      <c r="E15" s="152"/>
      <c r="F15" s="153"/>
      <c r="G15" s="57" t="s">
        <v>32</v>
      </c>
      <c r="H15" s="109">
        <v>56665000</v>
      </c>
      <c r="I15" s="60">
        <v>1</v>
      </c>
      <c r="J15" s="59">
        <f>H15*I15</f>
        <v>56665000</v>
      </c>
      <c r="K15" s="60">
        <f>J15/J$52*100</f>
        <v>0.46830025236189488</v>
      </c>
      <c r="L15" s="60">
        <v>1</v>
      </c>
      <c r="M15" s="59">
        <f>H15*L15</f>
        <v>56665000</v>
      </c>
      <c r="N15" s="60">
        <f>M15/M$52*100</f>
        <v>0.46830025236189488</v>
      </c>
      <c r="O15" s="61">
        <f>'BULAN 1'!S15</f>
        <v>0.60001764757786991</v>
      </c>
      <c r="P15" s="62">
        <f>O15/I15*K15</f>
        <v>0.28098841578230699</v>
      </c>
      <c r="Q15" s="61">
        <f>'M.(4)'!Q15+'M.(5)'!Q15+'M.(6)'!Q15+'M.(7)'!Q15</f>
        <v>0</v>
      </c>
      <c r="R15" s="64">
        <f>Q15/L15*N15</f>
        <v>0</v>
      </c>
      <c r="S15" s="64">
        <f>O15+Q15</f>
        <v>0.60001764757786991</v>
      </c>
      <c r="T15" s="65">
        <f>IF(S15&lt;L15,S15/L15*N15,"CEK LAGI!")</f>
        <v>0.28098841578230699</v>
      </c>
      <c r="U15" s="45">
        <f>'[90]Mobilisasi (2)'!$I$49/J15</f>
        <v>0.60001764757786991</v>
      </c>
      <c r="V15" s="45"/>
      <c r="W15" s="45"/>
    </row>
    <row r="16" spans="1:23" ht="15" customHeight="1" thickBot="1">
      <c r="A16" s="307" t="s">
        <v>62</v>
      </c>
      <c r="B16" s="216"/>
      <c r="C16" s="308" t="s">
        <v>61</v>
      </c>
      <c r="D16" s="124"/>
      <c r="E16" s="308"/>
      <c r="F16" s="309"/>
      <c r="G16" s="218" t="s">
        <v>32</v>
      </c>
      <c r="H16" s="310">
        <v>3600000</v>
      </c>
      <c r="I16" s="221">
        <v>1</v>
      </c>
      <c r="J16" s="220">
        <f>H16*I16</f>
        <v>3600000</v>
      </c>
      <c r="K16" s="221">
        <f>J16/J$52*100</f>
        <v>2.9751714612244271E-2</v>
      </c>
      <c r="L16" s="221">
        <v>1</v>
      </c>
      <c r="M16" s="220">
        <f>H16*L16</f>
        <v>3600000</v>
      </c>
      <c r="N16" s="221">
        <f>M16/M$52*100</f>
        <v>2.9751714612244271E-2</v>
      </c>
      <c r="O16" s="157">
        <f>'BULAN 1'!S16</f>
        <v>0.16666666666666666</v>
      </c>
      <c r="P16" s="63">
        <f>O16/I16*K16</f>
        <v>4.9586191020407119E-3</v>
      </c>
      <c r="Q16" s="157">
        <f>'M.(4)'!Q16+'M.(5)'!Q16+'M.(6)'!Q16+'M.(7)'!Q16</f>
        <v>0</v>
      </c>
      <c r="R16" s="312">
        <f>Q16/L16*N16</f>
        <v>0</v>
      </c>
      <c r="S16" s="312">
        <f>O16+Q16</f>
        <v>0.16666666666666666</v>
      </c>
      <c r="T16" s="65">
        <f>IF(S16&lt;L16,S16/L16*N16,"CEK LAGI!")</f>
        <v>4.9586191020407119E-3</v>
      </c>
      <c r="U16" s="45"/>
      <c r="V16" s="45">
        <v>1</v>
      </c>
      <c r="W16" s="45"/>
    </row>
    <row r="17" spans="1:23" s="52" customFormat="1" ht="15" customHeight="1" thickBot="1">
      <c r="A17" s="498" t="s">
        <v>33</v>
      </c>
      <c r="B17" s="499"/>
      <c r="C17" s="499"/>
      <c r="D17" s="499"/>
      <c r="E17" s="499"/>
      <c r="F17" s="499"/>
      <c r="G17" s="499"/>
      <c r="H17" s="499"/>
      <c r="I17" s="500"/>
      <c r="J17" s="290">
        <f>SUM(J15:J16)</f>
        <v>60265000</v>
      </c>
      <c r="K17" s="315">
        <f>SUM(K15:K16)</f>
        <v>0.49805196697413917</v>
      </c>
      <c r="L17" s="315"/>
      <c r="M17" s="290">
        <f>SUM(M15:M16)</f>
        <v>60265000</v>
      </c>
      <c r="N17" s="315">
        <f>SUM(N15:N16)</f>
        <v>0.49805196697413917</v>
      </c>
      <c r="O17" s="291">
        <f>'BULAN 1'!S17</f>
        <v>0</v>
      </c>
      <c r="P17" s="315">
        <f>SUM(P15:P16)</f>
        <v>0.2859470348843477</v>
      </c>
      <c r="Q17" s="291">
        <f>'M.(4)'!Q17+'M.(5)'!Q17+'M.(6)'!Q17+'M.(7)'!Q17</f>
        <v>0</v>
      </c>
      <c r="R17" s="315">
        <f>SUM(R15:R16)</f>
        <v>0</v>
      </c>
      <c r="S17" s="293"/>
      <c r="T17" s="316">
        <f>SUM(T15:T16)</f>
        <v>0.2859470348843477</v>
      </c>
      <c r="U17" s="45"/>
      <c r="V17" s="45">
        <v>1</v>
      </c>
      <c r="W17" s="45"/>
    </row>
    <row r="18" spans="1:23" ht="15" customHeight="1">
      <c r="A18" s="257"/>
      <c r="B18" s="258"/>
      <c r="C18" s="261" t="s">
        <v>34</v>
      </c>
      <c r="D18" s="260"/>
      <c r="E18" s="261"/>
      <c r="F18" s="259"/>
      <c r="G18" s="262"/>
      <c r="H18" s="263"/>
      <c r="I18" s="263"/>
      <c r="J18" s="283"/>
      <c r="K18" s="263"/>
      <c r="L18" s="263"/>
      <c r="M18" s="283"/>
      <c r="N18" s="263"/>
      <c r="O18" s="66">
        <f>'BULAN 1'!S18</f>
        <v>0</v>
      </c>
      <c r="P18" s="245"/>
      <c r="Q18" s="66">
        <f>'M.(4)'!Q18+'M.(5)'!Q18+'M.(6)'!Q18+'M.(7)'!Q18</f>
        <v>0</v>
      </c>
      <c r="R18" s="263"/>
      <c r="S18" s="263"/>
      <c r="T18" s="314"/>
      <c r="U18" s="45"/>
      <c r="V18" s="45"/>
      <c r="W18" s="45"/>
    </row>
    <row r="19" spans="1:23" ht="15" customHeight="1">
      <c r="A19" s="212" t="s">
        <v>94</v>
      </c>
      <c r="B19" s="54"/>
      <c r="C19" s="55" t="s">
        <v>92</v>
      </c>
      <c r="D19" s="55"/>
      <c r="E19" s="55"/>
      <c r="F19" s="56"/>
      <c r="G19" s="57" t="s">
        <v>156</v>
      </c>
      <c r="H19" s="58">
        <v>61621.97</v>
      </c>
      <c r="I19" s="58">
        <v>650</v>
      </c>
      <c r="J19" s="59">
        <f>H19*I19</f>
        <v>40054280.5</v>
      </c>
      <c r="K19" s="60">
        <f>J19/J$52*100</f>
        <v>0.33102320067632801</v>
      </c>
      <c r="L19" s="58">
        <v>2178.9</v>
      </c>
      <c r="M19" s="59">
        <f>H19*L19</f>
        <v>134268110.433</v>
      </c>
      <c r="N19" s="60">
        <f>M19/M$52*100</f>
        <v>1.1096406953133096</v>
      </c>
      <c r="O19" s="61">
        <f>'BULAN 1'!S19</f>
        <v>163.28045999999998</v>
      </c>
      <c r="P19" s="62">
        <f>O19/I19*K19</f>
        <v>8.3153262272466374E-2</v>
      </c>
      <c r="Q19" s="61">
        <f>'M.(4)'!Q19+'M.(5)'!Q19+'M.(6)'!Q19+'M.(7)'!Q19</f>
        <v>770.46095975000003</v>
      </c>
      <c r="R19" s="60">
        <f>Q19/L19*N19</f>
        <v>0.39236992752707783</v>
      </c>
      <c r="S19" s="60">
        <f>O19+Q19</f>
        <v>933.74141974999998</v>
      </c>
      <c r="T19" s="65">
        <f>IF(S19&lt;L19,S19/L19*N19,"CEK LAGI!")</f>
        <v>0.47552318979954417</v>
      </c>
      <c r="U19" s="45"/>
      <c r="V19" s="45">
        <v>2178.9</v>
      </c>
      <c r="W19" s="45"/>
    </row>
    <row r="20" spans="1:23" ht="15" customHeight="1">
      <c r="A20" s="212" t="s">
        <v>81</v>
      </c>
      <c r="B20" s="54"/>
      <c r="C20" s="55" t="s">
        <v>93</v>
      </c>
      <c r="D20" s="55"/>
      <c r="E20" s="55"/>
      <c r="F20" s="56"/>
      <c r="G20" s="57" t="s">
        <v>156</v>
      </c>
      <c r="H20" s="58">
        <v>538752.27</v>
      </c>
      <c r="I20" s="58">
        <v>500</v>
      </c>
      <c r="J20" s="59">
        <f>H20*I20</f>
        <v>269376135</v>
      </c>
      <c r="K20" s="60">
        <f>J20/J$52*100</f>
        <v>2.2262227477414962</v>
      </c>
      <c r="L20" s="58">
        <v>489.78</v>
      </c>
      <c r="M20" s="59">
        <f>H20*L20</f>
        <v>263870086.80059999</v>
      </c>
      <c r="N20" s="60">
        <f>M20/M$52*100</f>
        <v>2.1807187547776596</v>
      </c>
      <c r="O20" s="61">
        <f>'BULAN 1'!S20</f>
        <v>15.080000000000002</v>
      </c>
      <c r="P20" s="62">
        <f>O20/I20*K20</f>
        <v>6.714287807188353E-2</v>
      </c>
      <c r="Q20" s="61">
        <f>'M.(4)'!Q20+'M.(5)'!Q20+'M.(6)'!Q20+'M.(7)'!Q20</f>
        <v>169.08789999999999</v>
      </c>
      <c r="R20" s="60">
        <f>Q20/L20*N20</f>
        <v>0.75285465869567858</v>
      </c>
      <c r="S20" s="60">
        <f>O20+Q20</f>
        <v>184.1679</v>
      </c>
      <c r="T20" s="65">
        <f>IF(S20&lt;L20,S20/L20*N20,"CEK LAGI!")</f>
        <v>0.81999753676756215</v>
      </c>
      <c r="U20" s="45"/>
      <c r="V20" s="45">
        <v>489.78</v>
      </c>
      <c r="W20" s="45"/>
    </row>
    <row r="21" spans="1:23" ht="15" customHeight="1" thickBot="1">
      <c r="A21" s="215" t="s">
        <v>95</v>
      </c>
      <c r="B21" s="216"/>
      <c r="C21" s="124" t="s">
        <v>155</v>
      </c>
      <c r="D21" s="124"/>
      <c r="E21" s="124"/>
      <c r="F21" s="217"/>
      <c r="G21" s="218" t="s">
        <v>157</v>
      </c>
      <c r="H21" s="219">
        <v>1339230.27</v>
      </c>
      <c r="I21" s="219">
        <v>48</v>
      </c>
      <c r="J21" s="220">
        <f>H21*I21</f>
        <v>64283052.960000001</v>
      </c>
      <c r="K21" s="221">
        <f>J21/J$52*100</f>
        <v>0.53125862390825129</v>
      </c>
      <c r="L21" s="219">
        <v>20</v>
      </c>
      <c r="M21" s="220">
        <f>H21*L21</f>
        <v>26784605.399999999</v>
      </c>
      <c r="N21" s="221">
        <f>M21/M$52*100</f>
        <v>0.22135775996177134</v>
      </c>
      <c r="O21" s="157">
        <f>'BULAN 1'!S21</f>
        <v>0</v>
      </c>
      <c r="P21" s="77">
        <f>O21/I21*K21</f>
        <v>0</v>
      </c>
      <c r="Q21" s="157">
        <f>'M.(4)'!Q21+'M.(5)'!Q21+'M.(6)'!Q21+'M.(7)'!Q21</f>
        <v>8</v>
      </c>
      <c r="R21" s="221">
        <f>Q21/L21*N21</f>
        <v>8.8543103984708549E-2</v>
      </c>
      <c r="S21" s="221">
        <f>O21+Q21</f>
        <v>8</v>
      </c>
      <c r="T21" s="65">
        <f>IF(S21&lt;L21,S21/L21*N21,"CEK LAGI!")</f>
        <v>8.8543103984708549E-2</v>
      </c>
      <c r="U21" s="45"/>
      <c r="V21" s="45">
        <v>20</v>
      </c>
      <c r="W21" s="45"/>
    </row>
    <row r="22" spans="1:23" s="52" customFormat="1" ht="15" customHeight="1" thickBot="1">
      <c r="A22" s="496" t="s">
        <v>35</v>
      </c>
      <c r="B22" s="497"/>
      <c r="C22" s="497"/>
      <c r="D22" s="497"/>
      <c r="E22" s="497"/>
      <c r="F22" s="497"/>
      <c r="G22" s="497"/>
      <c r="H22" s="497"/>
      <c r="I22" s="497"/>
      <c r="J22" s="290">
        <f>SUM(J19:J21)</f>
        <v>373713468.45999998</v>
      </c>
      <c r="K22" s="297">
        <f>SUM(K19:K21)</f>
        <v>3.0885045723260758</v>
      </c>
      <c r="L22" s="297"/>
      <c r="M22" s="290">
        <f>SUM(M19:M21)</f>
        <v>424922802.6336</v>
      </c>
      <c r="N22" s="297">
        <f>SUM(N19:N21)</f>
        <v>3.511717210052741</v>
      </c>
      <c r="O22" s="291">
        <f>'BULAN 1'!S22</f>
        <v>0</v>
      </c>
      <c r="P22" s="297">
        <f>SUM(P19:P21)</f>
        <v>0.1502961403443499</v>
      </c>
      <c r="Q22" s="291">
        <f>'M.(4)'!Q22+'M.(5)'!Q22+'M.(6)'!Q22+'M.(7)'!Q22</f>
        <v>0</v>
      </c>
      <c r="R22" s="297">
        <f>SUM(R19:R21)</f>
        <v>1.2337676902074648</v>
      </c>
      <c r="S22" s="293"/>
      <c r="T22" s="298">
        <f>SUM(T19:T21)</f>
        <v>1.3840638305518147</v>
      </c>
      <c r="U22" s="45"/>
      <c r="V22" s="45"/>
      <c r="W22" s="45"/>
    </row>
    <row r="23" spans="1:23" ht="15" customHeight="1">
      <c r="A23" s="257"/>
      <c r="B23" s="258"/>
      <c r="C23" s="261" t="s">
        <v>36</v>
      </c>
      <c r="D23" s="260"/>
      <c r="E23" s="261"/>
      <c r="F23" s="259"/>
      <c r="G23" s="262"/>
      <c r="H23" s="263"/>
      <c r="I23" s="263"/>
      <c r="J23" s="283"/>
      <c r="K23" s="263"/>
      <c r="L23" s="263"/>
      <c r="M23" s="283"/>
      <c r="N23" s="263"/>
      <c r="O23" s="66">
        <f>'BULAN 1'!S23</f>
        <v>0</v>
      </c>
      <c r="P23" s="77"/>
      <c r="Q23" s="66">
        <f>'M.(4)'!Q23+'M.(5)'!Q23+'M.(6)'!Q23+'M.(7)'!Q23</f>
        <v>0</v>
      </c>
      <c r="R23" s="267"/>
      <c r="S23" s="267"/>
      <c r="T23" s="268"/>
      <c r="U23" s="45"/>
      <c r="V23" s="45">
        <v>8813.67</v>
      </c>
      <c r="W23" s="45"/>
    </row>
    <row r="24" spans="1:23" ht="15" customHeight="1">
      <c r="A24" s="212" t="s">
        <v>82</v>
      </c>
      <c r="B24" s="54"/>
      <c r="C24" s="55" t="s">
        <v>37</v>
      </c>
      <c r="D24" s="55"/>
      <c r="E24" s="55"/>
      <c r="F24" s="56"/>
      <c r="G24" s="57" t="s">
        <v>156</v>
      </c>
      <c r="H24" s="58">
        <v>51903.61</v>
      </c>
      <c r="I24" s="58">
        <v>12500.1</v>
      </c>
      <c r="J24" s="59">
        <f>H24*I24</f>
        <v>648800315.36100006</v>
      </c>
      <c r="K24" s="60">
        <f>J24/J$52*100</f>
        <v>5.3619227285984881</v>
      </c>
      <c r="L24" s="58">
        <v>11550.74</v>
      </c>
      <c r="M24" s="59">
        <f>H24*L24</f>
        <v>599525104.17139995</v>
      </c>
      <c r="N24" s="60">
        <f>M24/M$52*100</f>
        <v>4.9546943894954198</v>
      </c>
      <c r="O24" s="61">
        <f>'BULAN 1'!S24</f>
        <v>0</v>
      </c>
      <c r="P24" s="62">
        <f>O24/I24*K24</f>
        <v>0</v>
      </c>
      <c r="Q24" s="61">
        <f>'M.(4)'!Q24+'M.(5)'!Q24+'M.(6)'!Q24+'M.(7)'!Q24</f>
        <v>3822.7148269750346</v>
      </c>
      <c r="R24" s="60">
        <f>Q24/L24*N24</f>
        <v>1.6397550032166044</v>
      </c>
      <c r="S24" s="60">
        <f>O24+Q24</f>
        <v>3822.7148269750346</v>
      </c>
      <c r="T24" s="65">
        <f>IF(S24&lt;L24,S24/L24*N24,"CEK LAGI!")</f>
        <v>1.6397550032166044</v>
      </c>
      <c r="U24" s="45"/>
      <c r="V24" s="45">
        <v>1</v>
      </c>
      <c r="W24" s="45"/>
    </row>
    <row r="25" spans="1:23" ht="15" customHeight="1">
      <c r="A25" s="212" t="s">
        <v>83</v>
      </c>
      <c r="B25" s="54"/>
      <c r="C25" s="55" t="s">
        <v>63</v>
      </c>
      <c r="D25" s="55"/>
      <c r="E25" s="55"/>
      <c r="F25" s="56"/>
      <c r="G25" s="57" t="s">
        <v>156</v>
      </c>
      <c r="H25" s="58">
        <v>337180.75</v>
      </c>
      <c r="I25" s="58">
        <v>25</v>
      </c>
      <c r="J25" s="59">
        <f>H25*I25</f>
        <v>8429518.75</v>
      </c>
      <c r="K25" s="60">
        <f>J25/J$52*100</f>
        <v>6.9664621157933912E-2</v>
      </c>
      <c r="L25" s="58">
        <v>1</v>
      </c>
      <c r="M25" s="59">
        <f>H25*L25</f>
        <v>337180.75</v>
      </c>
      <c r="N25" s="60">
        <f>M25/M$52*100</f>
        <v>2.7865848463173564E-3</v>
      </c>
      <c r="O25" s="61">
        <f>'BULAN 1'!S25</f>
        <v>0</v>
      </c>
      <c r="P25" s="62">
        <f>O25/I25*K25</f>
        <v>0</v>
      </c>
      <c r="Q25" s="61">
        <f>'M.(4)'!Q25+'M.(5)'!Q25+'M.(6)'!Q25+'M.(7)'!Q25</f>
        <v>0</v>
      </c>
      <c r="R25" s="60">
        <f>Q25/L25*N25</f>
        <v>0</v>
      </c>
      <c r="S25" s="60">
        <f>O25+Q25</f>
        <v>0</v>
      </c>
      <c r="T25" s="65">
        <f>IF(S25&lt;L25,S25/L25*N25,"CEK LAGI!")</f>
        <v>0</v>
      </c>
      <c r="U25" s="45"/>
      <c r="V25" s="45">
        <v>4106.25</v>
      </c>
      <c r="W25" s="45"/>
    </row>
    <row r="26" spans="1:23" ht="15" customHeight="1">
      <c r="A26" s="212" t="s">
        <v>99</v>
      </c>
      <c r="B26" s="54"/>
      <c r="C26" s="55" t="s">
        <v>96</v>
      </c>
      <c r="D26" s="55"/>
      <c r="E26" s="55"/>
      <c r="F26" s="56"/>
      <c r="G26" s="57" t="s">
        <v>156</v>
      </c>
      <c r="H26" s="58">
        <v>46299.99</v>
      </c>
      <c r="I26" s="58">
        <v>6500</v>
      </c>
      <c r="J26" s="59">
        <f>H26*I26</f>
        <v>300949935</v>
      </c>
      <c r="K26" s="60">
        <f>J26/J$52*100</f>
        <v>2.4871601607481848</v>
      </c>
      <c r="L26" s="58">
        <v>4470</v>
      </c>
      <c r="M26" s="59">
        <f>H26*L26</f>
        <v>206960955.29999998</v>
      </c>
      <c r="N26" s="60">
        <f>M26/M$52*100</f>
        <v>1.71040091054529</v>
      </c>
      <c r="O26" s="61">
        <f>'BULAN 1'!S26</f>
        <v>40.86249999999999</v>
      </c>
      <c r="P26" s="62">
        <f>O26/I26*K26</f>
        <v>1.5635628010549643E-2</v>
      </c>
      <c r="Q26" s="61">
        <f>'M.(4)'!Q26+'M.(5)'!Q26+'M.(6)'!Q26+'M.(7)'!Q26</f>
        <v>68.137499999999989</v>
      </c>
      <c r="R26" s="60">
        <f>Q26/L26*N26</f>
        <v>2.6072134685073755E-2</v>
      </c>
      <c r="S26" s="60">
        <f>O26+Q26</f>
        <v>108.99999999999997</v>
      </c>
      <c r="T26" s="65">
        <f>IF(S26&lt;L26,S26/L26*N26,"CEK LAGI!")</f>
        <v>4.1707762695623388E-2</v>
      </c>
      <c r="U26" s="45"/>
      <c r="V26" s="45">
        <v>7056</v>
      </c>
      <c r="W26" s="45"/>
    </row>
    <row r="27" spans="1:23" ht="15" customHeight="1">
      <c r="A27" s="212" t="s">
        <v>100</v>
      </c>
      <c r="B27" s="54"/>
      <c r="C27" s="55" t="s">
        <v>97</v>
      </c>
      <c r="D27" s="55"/>
      <c r="E27" s="55"/>
      <c r="F27" s="56"/>
      <c r="G27" s="57" t="s">
        <v>156</v>
      </c>
      <c r="H27" s="58">
        <v>198647.53</v>
      </c>
      <c r="I27" s="58">
        <v>7020</v>
      </c>
      <c r="J27" s="59">
        <f>H27*I27</f>
        <v>1394505660.5999999</v>
      </c>
      <c r="K27" s="60">
        <f>J27/J$52*100</f>
        <v>11.524704010925104</v>
      </c>
      <c r="L27" s="58">
        <v>7056</v>
      </c>
      <c r="M27" s="59">
        <f>H27*L27</f>
        <v>1401656971.6800001</v>
      </c>
      <c r="N27" s="60">
        <f>M27/M$52*100</f>
        <v>11.583805057134978</v>
      </c>
      <c r="O27" s="61">
        <f>'BULAN 1'!S27</f>
        <v>175.51875000000001</v>
      </c>
      <c r="P27" s="62">
        <f>O27/I27*K27</f>
        <v>0.28814838206802862</v>
      </c>
      <c r="Q27" s="61">
        <f>'M.(4)'!Q27+'M.(5)'!Q27+'M.(6)'!Q27+'M.(7)'!Q27</f>
        <v>894.35</v>
      </c>
      <c r="R27" s="60">
        <f>Q27/L27*N27</f>
        <v>1.4682505743833145</v>
      </c>
      <c r="S27" s="60">
        <f>O27+Q27</f>
        <v>1069.8687500000001</v>
      </c>
      <c r="T27" s="65">
        <f>IF(S27&lt;L27,S27/L27*N27,"CEK LAGI!")</f>
        <v>1.7563989564513434</v>
      </c>
      <c r="U27" s="45"/>
      <c r="V27" s="45">
        <v>25220</v>
      </c>
      <c r="W27" s="45"/>
    </row>
    <row r="28" spans="1:23" ht="15" customHeight="1" thickBot="1">
      <c r="A28" s="224" t="s">
        <v>101</v>
      </c>
      <c r="B28" s="67"/>
      <c r="C28" s="68" t="s">
        <v>98</v>
      </c>
      <c r="D28" s="68"/>
      <c r="E28" s="68"/>
      <c r="F28" s="69"/>
      <c r="G28" s="70" t="s">
        <v>158</v>
      </c>
      <c r="H28" s="71">
        <v>1458.8</v>
      </c>
      <c r="I28" s="71">
        <v>18000</v>
      </c>
      <c r="J28" s="155">
        <f>H28*I28</f>
        <v>26258400</v>
      </c>
      <c r="K28" s="156">
        <f>J28/J$52*100</f>
        <v>0.21700900638170975</v>
      </c>
      <c r="L28" s="71">
        <v>25220</v>
      </c>
      <c r="M28" s="155">
        <f>H28*L28</f>
        <v>36790936</v>
      </c>
      <c r="N28" s="156">
        <f>M28/M$52*100</f>
        <v>0.30405373005259551</v>
      </c>
      <c r="O28" s="157">
        <f>'BULAN 1'!S28</f>
        <v>520</v>
      </c>
      <c r="P28" s="77">
        <f>O28/I28*K28</f>
        <v>6.2691490732493926E-3</v>
      </c>
      <c r="Q28" s="157">
        <f>'M.(4)'!Q28+'M.(5)'!Q28+'M.(6)'!Q28+'M.(7)'!Q28</f>
        <v>3640</v>
      </c>
      <c r="R28" s="156">
        <f>Q28/L28*N28</f>
        <v>4.3884043512745739E-2</v>
      </c>
      <c r="S28" s="156">
        <f>O28+Q28</f>
        <v>4160</v>
      </c>
      <c r="T28" s="65">
        <f>IF(S28&lt;L28,S28/L28*N28,"CEK LAGI!")</f>
        <v>5.0153192585995134E-2</v>
      </c>
      <c r="U28" s="45"/>
      <c r="V28" s="45"/>
      <c r="W28" s="45"/>
    </row>
    <row r="29" spans="1:23" s="52" customFormat="1" ht="15" customHeight="1" thickBot="1">
      <c r="A29" s="496" t="s">
        <v>38</v>
      </c>
      <c r="B29" s="497"/>
      <c r="C29" s="497"/>
      <c r="D29" s="497"/>
      <c r="E29" s="497"/>
      <c r="F29" s="497"/>
      <c r="G29" s="497"/>
      <c r="H29" s="497"/>
      <c r="I29" s="497"/>
      <c r="J29" s="290">
        <f>SUM(J24:J28)</f>
        <v>2378943829.711</v>
      </c>
      <c r="K29" s="297">
        <f>SUM(K24:K28)</f>
        <v>19.66046052781142</v>
      </c>
      <c r="L29" s="297"/>
      <c r="M29" s="290">
        <f>SUM(M24:M28)</f>
        <v>2245271147.9014001</v>
      </c>
      <c r="N29" s="297">
        <f>SUM(N24:N28)</f>
        <v>18.555740672074599</v>
      </c>
      <c r="O29" s="291">
        <f>'BULAN 1'!S29</f>
        <v>0</v>
      </c>
      <c r="P29" s="297">
        <f>SUM(P24:P28)</f>
        <v>0.31005315915182763</v>
      </c>
      <c r="Q29" s="291">
        <f>'M.(4)'!Q29+'M.(5)'!Q29+'M.(6)'!Q29+'M.(7)'!Q29</f>
        <v>0</v>
      </c>
      <c r="R29" s="297">
        <f>SUM(R24:R28)</f>
        <v>3.1779617557977384</v>
      </c>
      <c r="S29" s="293"/>
      <c r="T29" s="298">
        <f>SUM(T24:T28)</f>
        <v>3.4880149149495665</v>
      </c>
      <c r="U29" s="45"/>
      <c r="V29" s="45">
        <v>1845</v>
      </c>
      <c r="W29" s="45"/>
    </row>
    <row r="30" spans="1:23" s="81" customFormat="1" ht="15" customHeight="1">
      <c r="A30" s="269"/>
      <c r="B30" s="270"/>
      <c r="C30" s="271" t="s">
        <v>89</v>
      </c>
      <c r="D30" s="272"/>
      <c r="E30" s="273"/>
      <c r="F30" s="271"/>
      <c r="G30" s="274"/>
      <c r="H30" s="275"/>
      <c r="I30" s="276"/>
      <c r="J30" s="277"/>
      <c r="K30" s="275"/>
      <c r="L30" s="276"/>
      <c r="M30" s="277"/>
      <c r="N30" s="275"/>
      <c r="O30" s="66">
        <f>'BULAN 1'!S30</f>
        <v>0</v>
      </c>
      <c r="P30" s="276"/>
      <c r="Q30" s="66">
        <f>'M.(4)'!Q30+'M.(5)'!Q30+'M.(6)'!Q30+'M.(7)'!Q30</f>
        <v>0</v>
      </c>
      <c r="R30" s="275"/>
      <c r="S30" s="275"/>
      <c r="T30" s="279"/>
      <c r="U30" s="80"/>
      <c r="V30" s="80"/>
      <c r="W30" s="80"/>
    </row>
    <row r="31" spans="1:23" s="81" customFormat="1" ht="15" customHeight="1" thickBot="1">
      <c r="A31" s="94" t="s">
        <v>102</v>
      </c>
      <c r="B31" s="95"/>
      <c r="C31" s="241" t="s">
        <v>41</v>
      </c>
      <c r="D31" s="96"/>
      <c r="E31" s="97"/>
      <c r="F31" s="98"/>
      <c r="G31" s="70" t="s">
        <v>156</v>
      </c>
      <c r="H31" s="99">
        <v>459583.86</v>
      </c>
      <c r="I31" s="100">
        <v>405</v>
      </c>
      <c r="J31" s="101">
        <f>H31*I31</f>
        <v>186131463.29999998</v>
      </c>
      <c r="K31" s="99">
        <f>J31/J$52*100</f>
        <v>1.5382583823502829</v>
      </c>
      <c r="L31" s="100">
        <v>1912.5</v>
      </c>
      <c r="M31" s="101">
        <f>H31*L31</f>
        <v>878954132.25</v>
      </c>
      <c r="N31" s="99">
        <f>M31/M$52*100</f>
        <v>7.2639979166541133</v>
      </c>
      <c r="O31" s="157">
        <f>'BULAN 1'!S31</f>
        <v>0</v>
      </c>
      <c r="P31" s="100">
        <f>O31/I31*K31</f>
        <v>0</v>
      </c>
      <c r="Q31" s="157">
        <f>'M.(4)'!Q31+'M.(5)'!Q31+'M.(6)'!Q31+'M.(7)'!Q31</f>
        <v>0</v>
      </c>
      <c r="R31" s="99">
        <f>Q31/I31*K31</f>
        <v>0</v>
      </c>
      <c r="S31" s="99">
        <f>O31+Q31</f>
        <v>0</v>
      </c>
      <c r="T31" s="65">
        <f>IF(S31&lt;L31,S31/L31*N31,"CEK LAGI!")</f>
        <v>0</v>
      </c>
      <c r="U31" s="80"/>
      <c r="V31" s="80">
        <v>4559</v>
      </c>
      <c r="W31" s="80"/>
    </row>
    <row r="32" spans="1:23" s="52" customFormat="1" ht="15" customHeight="1" thickBot="1">
      <c r="A32" s="496" t="s">
        <v>90</v>
      </c>
      <c r="B32" s="497"/>
      <c r="C32" s="497"/>
      <c r="D32" s="497"/>
      <c r="E32" s="497"/>
      <c r="F32" s="497"/>
      <c r="G32" s="497"/>
      <c r="H32" s="497"/>
      <c r="I32" s="497"/>
      <c r="J32" s="290">
        <f>SUM(J31:J31)</f>
        <v>186131463.29999998</v>
      </c>
      <c r="K32" s="290">
        <f>SUM(K31:K31)</f>
        <v>1.5382583823502829</v>
      </c>
      <c r="L32" s="290"/>
      <c r="M32" s="290">
        <f>SUM(M31:M31)</f>
        <v>878954132.25</v>
      </c>
      <c r="N32" s="290">
        <f>SUM(N31:N31)</f>
        <v>7.2639979166541133</v>
      </c>
      <c r="O32" s="291">
        <f>'BULAN 1'!S32</f>
        <v>0</v>
      </c>
      <c r="P32" s="290">
        <f>SUM(P31:P31)</f>
        <v>0</v>
      </c>
      <c r="Q32" s="291">
        <f>'M.(4)'!Q32+'M.(5)'!Q32+'M.(6)'!Q32+'M.(7)'!Q32</f>
        <v>0</v>
      </c>
      <c r="R32" s="290">
        <f>SUM(R31:R31)</f>
        <v>0</v>
      </c>
      <c r="S32" s="293"/>
      <c r="T32" s="294">
        <f>SUM(T31:T31)</f>
        <v>0</v>
      </c>
      <c r="U32" s="45"/>
      <c r="V32" s="45"/>
      <c r="W32" s="45"/>
    </row>
    <row r="33" spans="1:23" s="81" customFormat="1" ht="15" customHeight="1">
      <c r="A33" s="269"/>
      <c r="B33" s="270"/>
      <c r="C33" s="271" t="s">
        <v>39</v>
      </c>
      <c r="D33" s="272"/>
      <c r="E33" s="273"/>
      <c r="F33" s="271"/>
      <c r="G33" s="274"/>
      <c r="H33" s="275"/>
      <c r="I33" s="276"/>
      <c r="J33" s="277"/>
      <c r="K33" s="275"/>
      <c r="L33" s="276"/>
      <c r="M33" s="277"/>
      <c r="N33" s="275"/>
      <c r="O33" s="66">
        <f>'BULAN 1'!S33</f>
        <v>0</v>
      </c>
      <c r="P33" s="276"/>
      <c r="Q33" s="66">
        <f>'M.(4)'!Q33+'M.(5)'!Q33+'M.(6)'!Q33+'M.(7)'!Q33</f>
        <v>0</v>
      </c>
      <c r="R33" s="275"/>
      <c r="S33" s="275"/>
      <c r="T33" s="279"/>
      <c r="U33" s="80"/>
      <c r="V33" s="80">
        <v>24007.500000000004</v>
      </c>
      <c r="W33" s="80"/>
    </row>
    <row r="34" spans="1:23" s="81" customFormat="1" ht="15" customHeight="1" thickBot="1">
      <c r="A34" s="94" t="s">
        <v>84</v>
      </c>
      <c r="B34" s="95"/>
      <c r="C34" s="241" t="s">
        <v>40</v>
      </c>
      <c r="D34" s="96"/>
      <c r="E34" s="97"/>
      <c r="F34" s="98"/>
      <c r="G34" s="70" t="s">
        <v>156</v>
      </c>
      <c r="H34" s="99">
        <v>567411.31000000006</v>
      </c>
      <c r="I34" s="100">
        <v>3680</v>
      </c>
      <c r="J34" s="101">
        <f>H34*I34</f>
        <v>2088073620.8000002</v>
      </c>
      <c r="K34" s="99">
        <f>J34/J$52*100</f>
        <v>17.256602904276992</v>
      </c>
      <c r="L34" s="100">
        <v>4559</v>
      </c>
      <c r="M34" s="101">
        <f>H34*L34</f>
        <v>2586828162.2900004</v>
      </c>
      <c r="N34" s="99">
        <f>M34/M$52*100</f>
        <v>21.378492565380114</v>
      </c>
      <c r="O34" s="157">
        <f>'BULAN 1'!S34</f>
        <v>0</v>
      </c>
      <c r="P34" s="100">
        <f>O34/I34*K34</f>
        <v>0</v>
      </c>
      <c r="Q34" s="157">
        <f>'M.(4)'!Q34+'M.(5)'!Q34+'M.(6)'!Q34+'M.(7)'!Q34</f>
        <v>0</v>
      </c>
      <c r="R34" s="99">
        <f>Q34/L34*N34</f>
        <v>0</v>
      </c>
      <c r="S34" s="99">
        <f>O34+Q34</f>
        <v>0</v>
      </c>
      <c r="T34" s="65">
        <f>IF(S34&lt;L34,S34/L34*N34,"CEK LAGI!")</f>
        <v>0</v>
      </c>
      <c r="U34" s="80"/>
      <c r="V34" s="80">
        <v>2485.06</v>
      </c>
      <c r="W34" s="80"/>
    </row>
    <row r="35" spans="1:23" s="52" customFormat="1" ht="15" customHeight="1" thickBot="1">
      <c r="A35" s="496" t="s">
        <v>42</v>
      </c>
      <c r="B35" s="497"/>
      <c r="C35" s="497"/>
      <c r="D35" s="497"/>
      <c r="E35" s="497"/>
      <c r="F35" s="497"/>
      <c r="G35" s="497"/>
      <c r="H35" s="497"/>
      <c r="I35" s="497"/>
      <c r="J35" s="290">
        <f>SUM(J34:J34)</f>
        <v>2088073620.8000002</v>
      </c>
      <c r="K35" s="290">
        <f>SUM(K34:K34)</f>
        <v>17.256602904276992</v>
      </c>
      <c r="L35" s="290"/>
      <c r="M35" s="290">
        <f>SUM(M34:M34)</f>
        <v>2586828162.2900004</v>
      </c>
      <c r="N35" s="290">
        <f>SUM(N34:N34)</f>
        <v>21.378492565380114</v>
      </c>
      <c r="O35" s="291">
        <f>'BULAN 1'!S35</f>
        <v>0</v>
      </c>
      <c r="P35" s="290">
        <f>SUM(P34:P34)</f>
        <v>0</v>
      </c>
      <c r="Q35" s="291">
        <f>'M.(4)'!Q35+'M.(5)'!Q35+'M.(6)'!Q35+'M.(7)'!Q35</f>
        <v>0</v>
      </c>
      <c r="R35" s="290">
        <f>SUM(R34:R34)</f>
        <v>0</v>
      </c>
      <c r="S35" s="293"/>
      <c r="T35" s="294">
        <f>SUM(T34:T34)</f>
        <v>0</v>
      </c>
      <c r="U35" s="45"/>
      <c r="V35" s="45">
        <v>298.57</v>
      </c>
      <c r="W35" s="45"/>
    </row>
    <row r="36" spans="1:23" ht="15" customHeight="1">
      <c r="A36" s="257"/>
      <c r="B36" s="258"/>
      <c r="C36" s="259" t="s">
        <v>43</v>
      </c>
      <c r="D36" s="260"/>
      <c r="E36" s="261"/>
      <c r="F36" s="259"/>
      <c r="G36" s="262"/>
      <c r="H36" s="263"/>
      <c r="I36" s="245"/>
      <c r="J36" s="264"/>
      <c r="K36" s="263"/>
      <c r="L36" s="245"/>
      <c r="M36" s="264"/>
      <c r="N36" s="263"/>
      <c r="O36" s="66">
        <f>'BULAN 1'!S36</f>
        <v>0</v>
      </c>
      <c r="P36" s="245"/>
      <c r="Q36" s="66">
        <f>'M.(4)'!Q36+'M.(5)'!Q36+'M.(6)'!Q36+'M.(7)'!Q36</f>
        <v>0</v>
      </c>
      <c r="R36" s="267"/>
      <c r="S36" s="267"/>
      <c r="T36" s="268"/>
      <c r="U36" s="45"/>
      <c r="V36" s="45"/>
      <c r="W36" s="45"/>
    </row>
    <row r="37" spans="1:23" ht="15" customHeight="1">
      <c r="A37" s="107" t="s">
        <v>44</v>
      </c>
      <c r="B37" s="54"/>
      <c r="C37" s="56" t="s">
        <v>45</v>
      </c>
      <c r="D37" s="55"/>
      <c r="E37" s="55"/>
      <c r="F37" s="56"/>
      <c r="G37" s="108" t="s">
        <v>159</v>
      </c>
      <c r="H37" s="109">
        <v>16247.17</v>
      </c>
      <c r="I37" s="109">
        <v>9000</v>
      </c>
      <c r="J37" s="59">
        <f>H37*I37</f>
        <v>146224530</v>
      </c>
      <c r="K37" s="60">
        <f>J37/J$52*100</f>
        <v>1.208452912741542</v>
      </c>
      <c r="L37" s="109">
        <v>24007.500000000004</v>
      </c>
      <c r="M37" s="59">
        <f>H37*L37</f>
        <v>390053933.77500004</v>
      </c>
      <c r="N37" s="60">
        <f>M37/M$52*100</f>
        <v>3.2235481447380634</v>
      </c>
      <c r="O37" s="61">
        <f>'BULAN 1'!S37</f>
        <v>0</v>
      </c>
      <c r="P37" s="63">
        <f>O37/I37*K37</f>
        <v>0</v>
      </c>
      <c r="Q37" s="61">
        <f>'M.(4)'!Q37+'M.(5)'!Q37+'M.(6)'!Q37+'M.(7)'!Q37</f>
        <v>0</v>
      </c>
      <c r="R37" s="64">
        <f>Q37/I37*K37</f>
        <v>0</v>
      </c>
      <c r="S37" s="64">
        <f>O37+Q37</f>
        <v>0</v>
      </c>
      <c r="T37" s="65">
        <f>IF(S37&lt;L37,S37/L37*N37,"CEK LAGI!")</f>
        <v>0</v>
      </c>
      <c r="U37" s="45"/>
      <c r="V37" s="45">
        <v>450</v>
      </c>
      <c r="W37" s="45"/>
    </row>
    <row r="38" spans="1:23" ht="15" customHeight="1">
      <c r="A38" s="111" t="s">
        <v>103</v>
      </c>
      <c r="B38" s="54"/>
      <c r="C38" s="112" t="s">
        <v>91</v>
      </c>
      <c r="D38" s="55"/>
      <c r="E38" s="112"/>
      <c r="F38" s="112"/>
      <c r="G38" s="108" t="s">
        <v>160</v>
      </c>
      <c r="H38" s="109">
        <v>1517822.56</v>
      </c>
      <c r="I38" s="109">
        <v>2070</v>
      </c>
      <c r="J38" s="59">
        <f>H38*I38</f>
        <v>3141892699.2000003</v>
      </c>
      <c r="K38" s="60">
        <f>J38/J$52*100</f>
        <v>25.965748591358956</v>
      </c>
      <c r="L38" s="109">
        <v>2485.06</v>
      </c>
      <c r="M38" s="59">
        <f>H38*L38</f>
        <v>3771880130.9535999</v>
      </c>
      <c r="N38" s="60">
        <f>M38/M$52*100</f>
        <v>31.172194779923906</v>
      </c>
      <c r="O38" s="61">
        <f>'BULAN 1'!S38</f>
        <v>0</v>
      </c>
      <c r="P38" s="62">
        <f>O38/I38*K38</f>
        <v>0</v>
      </c>
      <c r="Q38" s="61">
        <f>'M.(4)'!Q38+'M.(5)'!Q38+'M.(6)'!Q38+'M.(7)'!Q38</f>
        <v>0</v>
      </c>
      <c r="R38" s="64">
        <f>Q38/I38*K38</f>
        <v>0</v>
      </c>
      <c r="S38" s="64">
        <f>O38+Q38</f>
        <v>0</v>
      </c>
      <c r="T38" s="65">
        <f>IF(S38&lt;L38,S38/L38*N38,"CEK LAGI!")</f>
        <v>0</v>
      </c>
      <c r="U38" s="45"/>
      <c r="V38" s="45">
        <v>1</v>
      </c>
      <c r="W38" s="45"/>
    </row>
    <row r="39" spans="1:23" ht="15" customHeight="1" thickBot="1">
      <c r="A39" s="170" t="s">
        <v>104</v>
      </c>
      <c r="B39" s="67"/>
      <c r="C39" s="68" t="s">
        <v>86</v>
      </c>
      <c r="D39" s="68"/>
      <c r="E39" s="171"/>
      <c r="F39" s="171"/>
      <c r="G39" s="172" t="s">
        <v>161</v>
      </c>
      <c r="H39" s="169">
        <v>65000</v>
      </c>
      <c r="I39" s="169">
        <v>372.6</v>
      </c>
      <c r="J39" s="155">
        <f>H39*I39</f>
        <v>24219000</v>
      </c>
      <c r="K39" s="156">
        <f>J39/J$52*100</f>
        <v>0.20015466005387336</v>
      </c>
      <c r="L39" s="169">
        <v>298.57</v>
      </c>
      <c r="M39" s="155">
        <f>H39*L39</f>
        <v>19407050</v>
      </c>
      <c r="N39" s="156">
        <f>M39/M$52*100</f>
        <v>0.16038694807376533</v>
      </c>
      <c r="O39" s="157">
        <f>'BULAN 1'!S39</f>
        <v>0</v>
      </c>
      <c r="P39" s="63">
        <f>O39/I39*K39</f>
        <v>0</v>
      </c>
      <c r="Q39" s="157">
        <f>'M.(4)'!Q39+'M.(5)'!Q39+'M.(6)'!Q39+'M.(7)'!Q39</f>
        <v>0</v>
      </c>
      <c r="R39" s="158">
        <f>Q39/I39*K39</f>
        <v>0</v>
      </c>
      <c r="S39" s="158">
        <f>O39+Q39</f>
        <v>0</v>
      </c>
      <c r="T39" s="65">
        <f>IF(S39&lt;L39,S39/L39*N39,"CEK LAGI!")</f>
        <v>0</v>
      </c>
      <c r="U39" s="45"/>
      <c r="V39" s="45">
        <v>1675.2657045070905</v>
      </c>
      <c r="W39" s="45"/>
    </row>
    <row r="40" spans="1:23" s="52" customFormat="1" ht="15" customHeight="1" thickBot="1">
      <c r="A40" s="496" t="s">
        <v>46</v>
      </c>
      <c r="B40" s="497"/>
      <c r="C40" s="497"/>
      <c r="D40" s="497"/>
      <c r="E40" s="497"/>
      <c r="F40" s="497"/>
      <c r="G40" s="497"/>
      <c r="H40" s="497"/>
      <c r="I40" s="497"/>
      <c r="J40" s="290">
        <f>SUM(J37:J39)</f>
        <v>3312336229.2000003</v>
      </c>
      <c r="K40" s="295">
        <f>SUM(K37:K39)</f>
        <v>27.374356164154371</v>
      </c>
      <c r="L40" s="295"/>
      <c r="M40" s="290">
        <f>SUM(M37:M39)</f>
        <v>4181341114.7286</v>
      </c>
      <c r="N40" s="295">
        <f>SUM(N37:N39)</f>
        <v>34.556129872735731</v>
      </c>
      <c r="O40" s="291">
        <f>'BULAN 1'!S40</f>
        <v>0</v>
      </c>
      <c r="P40" s="295">
        <f>SUM(P37:P39)</f>
        <v>0</v>
      </c>
      <c r="Q40" s="291">
        <f>'M.(4)'!Q40+'M.(5)'!Q40+'M.(6)'!Q40+'M.(7)'!Q40</f>
        <v>0</v>
      </c>
      <c r="R40" s="295">
        <f>SUM(R37:R39)</f>
        <v>0</v>
      </c>
      <c r="S40" s="293"/>
      <c r="T40" s="294">
        <f>SUM(T37:T39)</f>
        <v>0</v>
      </c>
      <c r="U40" s="45"/>
      <c r="V40" s="45">
        <v>50</v>
      </c>
      <c r="W40" s="45"/>
    </row>
    <row r="41" spans="1:23" ht="15" customHeight="1">
      <c r="A41" s="257"/>
      <c r="B41" s="258"/>
      <c r="C41" s="259" t="s">
        <v>47</v>
      </c>
      <c r="D41" s="260"/>
      <c r="E41" s="261"/>
      <c r="F41" s="259"/>
      <c r="G41" s="262"/>
      <c r="H41" s="263"/>
      <c r="I41" s="245"/>
      <c r="J41" s="264"/>
      <c r="K41" s="263"/>
      <c r="L41" s="245"/>
      <c r="M41" s="264"/>
      <c r="N41" s="263"/>
      <c r="O41" s="66">
        <f>'BULAN 1'!S41</f>
        <v>0</v>
      </c>
      <c r="P41" s="245"/>
      <c r="Q41" s="66">
        <f>'M.(4)'!Q41+'M.(5)'!Q41+'M.(6)'!Q41+'M.(7)'!Q41</f>
        <v>0</v>
      </c>
      <c r="R41" s="267"/>
      <c r="S41" s="267"/>
      <c r="T41" s="268"/>
      <c r="U41" s="45"/>
      <c r="V41" s="45"/>
      <c r="W41" s="45"/>
    </row>
    <row r="42" spans="1:23" ht="15" customHeight="1">
      <c r="A42" s="107" t="s">
        <v>65</v>
      </c>
      <c r="B42" s="54"/>
      <c r="C42" s="56" t="s">
        <v>87</v>
      </c>
      <c r="D42" s="55"/>
      <c r="E42" s="55"/>
      <c r="F42" s="56"/>
      <c r="G42" s="57" t="s">
        <v>156</v>
      </c>
      <c r="H42" s="109">
        <v>1972777.88</v>
      </c>
      <c r="I42" s="109">
        <v>1546.32</v>
      </c>
      <c r="J42" s="59">
        <f>H42*I42</f>
        <v>3050545891.4015999</v>
      </c>
      <c r="K42" s="60">
        <f>J42/J$52*100</f>
        <v>25.210825214592976</v>
      </c>
      <c r="L42" s="109">
        <v>360</v>
      </c>
      <c r="M42" s="59">
        <f>H42*L42</f>
        <v>710200036.79999995</v>
      </c>
      <c r="N42" s="60">
        <f>M42/M$52*100</f>
        <v>5.8693524479108277</v>
      </c>
      <c r="O42" s="61">
        <f>'BULAN 1'!S42</f>
        <v>0</v>
      </c>
      <c r="P42" s="62">
        <f>O42/I42*K42</f>
        <v>0</v>
      </c>
      <c r="Q42" s="61">
        <f>'M.(4)'!Q42+'M.(5)'!Q42+'M.(6)'!Q42+'M.(7)'!Q42</f>
        <v>0</v>
      </c>
      <c r="R42" s="64">
        <f>Q42/I42*K42</f>
        <v>0</v>
      </c>
      <c r="S42" s="64">
        <f>O42+Q42</f>
        <v>0</v>
      </c>
      <c r="T42" s="65">
        <f>IF(S42&lt;L42,S42/L42*N42,"CEK LAGI!")</f>
        <v>0</v>
      </c>
      <c r="U42" s="45"/>
      <c r="V42" s="45">
        <v>48</v>
      </c>
      <c r="W42" s="45"/>
    </row>
    <row r="43" spans="1:23" ht="15" customHeight="1">
      <c r="A43" s="107" t="s">
        <v>66</v>
      </c>
      <c r="B43" s="54"/>
      <c r="C43" s="56" t="s">
        <v>88</v>
      </c>
      <c r="D43" s="55"/>
      <c r="E43" s="55"/>
      <c r="F43" s="56"/>
      <c r="G43" s="108" t="s">
        <v>161</v>
      </c>
      <c r="H43" s="109">
        <v>14652</v>
      </c>
      <c r="I43" s="109">
        <v>2789.72</v>
      </c>
      <c r="J43" s="59">
        <f>H43*I43</f>
        <v>40874977.439999998</v>
      </c>
      <c r="K43" s="60">
        <f>J43/J$52*100</f>
        <v>0.33780573988244522</v>
      </c>
      <c r="L43" s="109">
        <v>901.56</v>
      </c>
      <c r="M43" s="59">
        <f>H43*L43</f>
        <v>13209657.119999999</v>
      </c>
      <c r="N43" s="60">
        <f>M43/M$52*100</f>
        <v>0.10916943021106683</v>
      </c>
      <c r="O43" s="61">
        <f>'BULAN 1'!S43</f>
        <v>0</v>
      </c>
      <c r="P43" s="62">
        <f>O43/I43*K43</f>
        <v>0</v>
      </c>
      <c r="Q43" s="61">
        <f>'M.(4)'!Q43+'M.(5)'!Q43+'M.(6)'!Q43+'M.(7)'!Q43</f>
        <v>0</v>
      </c>
      <c r="R43" s="64">
        <f>Q43/I43*K43</f>
        <v>0</v>
      </c>
      <c r="S43" s="64">
        <f>O43+Q43</f>
        <v>0</v>
      </c>
      <c r="T43" s="65">
        <f>IF(S43&lt;L43,S43/L43*N43,"CEK LAGI!")</f>
        <v>0</v>
      </c>
      <c r="U43" s="45"/>
      <c r="V43" s="45">
        <v>65</v>
      </c>
      <c r="W43" s="45"/>
    </row>
    <row r="44" spans="1:23" ht="15" customHeight="1">
      <c r="A44" s="107">
        <v>7.9</v>
      </c>
      <c r="B44" s="54"/>
      <c r="C44" s="55" t="s">
        <v>48</v>
      </c>
      <c r="D44" s="55"/>
      <c r="E44" s="55"/>
      <c r="F44" s="56"/>
      <c r="G44" s="57" t="s">
        <v>156</v>
      </c>
      <c r="H44" s="109">
        <v>590790.22</v>
      </c>
      <c r="I44" s="109">
        <v>754</v>
      </c>
      <c r="J44" s="59">
        <f>H44*I44</f>
        <v>445455825.88</v>
      </c>
      <c r="K44" s="60">
        <f>J44/J$52*100</f>
        <v>3.6814096122064823</v>
      </c>
      <c r="L44" s="109">
        <v>1631.9807265411432</v>
      </c>
      <c r="M44" s="59">
        <f>H44*L44</f>
        <v>964158252.46900177</v>
      </c>
      <c r="N44" s="60">
        <f>M44/M$52*100</f>
        <v>7.9681558801383074</v>
      </c>
      <c r="O44" s="61">
        <f>'BULAN 1'!S44</f>
        <v>0</v>
      </c>
      <c r="P44" s="62">
        <f>O44/I44*K44</f>
        <v>0</v>
      </c>
      <c r="Q44" s="61">
        <f>'M.(4)'!Q44+'M.(5)'!Q44+'M.(6)'!Q44+'M.(7)'!Q44</f>
        <v>178.114125</v>
      </c>
      <c r="R44" s="64">
        <f>Q44/I44*K44</f>
        <v>0.86964330483388186</v>
      </c>
      <c r="S44" s="64">
        <f>O44+Q44</f>
        <v>178.114125</v>
      </c>
      <c r="T44" s="65">
        <f>IF(S44&lt;L44,S44/L44*N44,"CEK LAGI!")</f>
        <v>0.86964330483388197</v>
      </c>
      <c r="U44" s="45"/>
      <c r="V44" s="45">
        <v>66</v>
      </c>
      <c r="W44" s="45"/>
    </row>
    <row r="45" spans="1:23" ht="15" customHeight="1" thickBot="1">
      <c r="A45" s="299" t="s">
        <v>67</v>
      </c>
      <c r="B45" s="67"/>
      <c r="C45" s="69" t="s">
        <v>64</v>
      </c>
      <c r="D45" s="68"/>
      <c r="E45" s="68"/>
      <c r="F45" s="69"/>
      <c r="G45" s="70" t="s">
        <v>156</v>
      </c>
      <c r="H45" s="169">
        <v>644050</v>
      </c>
      <c r="I45" s="169">
        <v>250</v>
      </c>
      <c r="J45" s="155">
        <f>H45*I45</f>
        <v>161012500</v>
      </c>
      <c r="K45" s="156">
        <f>J45/J$52*100</f>
        <v>1.3306660969455504</v>
      </c>
      <c r="L45" s="169">
        <v>50</v>
      </c>
      <c r="M45" s="155">
        <f>H45*L45</f>
        <v>32202500</v>
      </c>
      <c r="N45" s="156">
        <f>M45/M$52*100</f>
        <v>0.26613321938911005</v>
      </c>
      <c r="O45" s="157">
        <f>'BULAN 1'!S45</f>
        <v>0</v>
      </c>
      <c r="P45" s="63">
        <f>O45/I45*K45</f>
        <v>0</v>
      </c>
      <c r="Q45" s="157">
        <f>'M.(4)'!Q45+'M.(5)'!Q45+'M.(6)'!Q45+'M.(7)'!Q45</f>
        <v>0</v>
      </c>
      <c r="R45" s="158">
        <f>Q45/I45*K45</f>
        <v>0</v>
      </c>
      <c r="S45" s="158">
        <f>O45+Q45</f>
        <v>0</v>
      </c>
      <c r="T45" s="65">
        <f>IF(S45&lt;L45,S45/L45*N45,"CEK LAGI!")</f>
        <v>0</v>
      </c>
      <c r="U45" s="45"/>
      <c r="V45" s="45"/>
      <c r="W45" s="45"/>
    </row>
    <row r="46" spans="1:23" s="52" customFormat="1" ht="15" customHeight="1" thickBot="1">
      <c r="A46" s="496" t="s">
        <v>49</v>
      </c>
      <c r="B46" s="497"/>
      <c r="C46" s="497"/>
      <c r="D46" s="497"/>
      <c r="E46" s="497"/>
      <c r="F46" s="497"/>
      <c r="G46" s="497"/>
      <c r="H46" s="497"/>
      <c r="I46" s="497"/>
      <c r="J46" s="290">
        <f>SUM(J42:J45)</f>
        <v>3697889194.7216001</v>
      </c>
      <c r="K46" s="290">
        <f>SUM(K42:K45)</f>
        <v>30.560706663627453</v>
      </c>
      <c r="L46" s="290"/>
      <c r="M46" s="290">
        <f>SUM(M42:M45)</f>
        <v>1719770446.3890018</v>
      </c>
      <c r="N46" s="290">
        <f>SUM(N42:N45)</f>
        <v>14.21281097764931</v>
      </c>
      <c r="O46" s="291">
        <f>'BULAN 1'!S46</f>
        <v>0</v>
      </c>
      <c r="P46" s="300">
        <f>SUM(P42:P45)</f>
        <v>0</v>
      </c>
      <c r="Q46" s="291">
        <f>'M.(4)'!Q46+'M.(5)'!Q46+'M.(6)'!Q46+'M.(7)'!Q46</f>
        <v>0</v>
      </c>
      <c r="R46" s="300">
        <f>SUM(R42:R45)</f>
        <v>0.86964330483388186</v>
      </c>
      <c r="S46" s="293"/>
      <c r="T46" s="301">
        <f>SUM(T42:T45)</f>
        <v>0.86964330483388197</v>
      </c>
      <c r="U46" s="45"/>
      <c r="V46" s="45"/>
      <c r="W46" s="45"/>
    </row>
    <row r="47" spans="1:23" ht="15" customHeight="1">
      <c r="A47" s="257"/>
      <c r="B47" s="258"/>
      <c r="C47" s="259" t="s">
        <v>50</v>
      </c>
      <c r="D47" s="260"/>
      <c r="E47" s="261"/>
      <c r="F47" s="259"/>
      <c r="G47" s="262"/>
      <c r="H47" s="263"/>
      <c r="I47" s="245"/>
      <c r="J47" s="264"/>
      <c r="K47" s="263"/>
      <c r="L47" s="245"/>
      <c r="M47" s="264"/>
      <c r="N47" s="263"/>
      <c r="O47" s="66">
        <f>'BULAN 1'!S47</f>
        <v>0</v>
      </c>
      <c r="P47" s="245"/>
      <c r="Q47" s="66">
        <f>'M.(4)'!Q47+'M.(5)'!Q47+'M.(6)'!Q47+'M.(7)'!Q47</f>
        <v>0</v>
      </c>
      <c r="R47" s="267"/>
      <c r="S47" s="267"/>
      <c r="T47" s="268"/>
      <c r="U47" s="45"/>
      <c r="V47" s="45"/>
      <c r="W47" s="45"/>
    </row>
    <row r="48" spans="1:23" ht="15" customHeight="1">
      <c r="A48" s="107" t="s">
        <v>85</v>
      </c>
      <c r="B48" s="54"/>
      <c r="C48" s="55" t="s">
        <v>51</v>
      </c>
      <c r="D48" s="55"/>
      <c r="E48" s="55"/>
      <c r="F48" s="56"/>
      <c r="G48" s="108" t="s">
        <v>162</v>
      </c>
      <c r="H48" s="109">
        <v>19800</v>
      </c>
      <c r="I48" s="109">
        <v>48</v>
      </c>
      <c r="J48" s="59">
        <f>H48*I48</f>
        <v>950400</v>
      </c>
      <c r="K48" s="60">
        <f>J48/J$52*100</f>
        <v>7.854452657632488E-3</v>
      </c>
      <c r="L48" s="109">
        <v>48</v>
      </c>
      <c r="M48" s="59">
        <f>H48*L48</f>
        <v>950400</v>
      </c>
      <c r="N48" s="60">
        <f>M48/M$52*100</f>
        <v>7.854452657632488E-3</v>
      </c>
      <c r="O48" s="61">
        <f>'BULAN 1'!S48</f>
        <v>0</v>
      </c>
      <c r="P48" s="63">
        <f>O48/I48*K48</f>
        <v>0</v>
      </c>
      <c r="Q48" s="61">
        <f>'M.(4)'!Q48+'M.(5)'!Q48+'M.(6)'!Q48+'M.(7)'!Q48</f>
        <v>0</v>
      </c>
      <c r="R48" s="64">
        <f>Q48/I48*K48</f>
        <v>0</v>
      </c>
      <c r="S48" s="64">
        <f>O48+Q48</f>
        <v>0</v>
      </c>
      <c r="T48" s="65">
        <f>IF(S48&lt;L48,S48/L48*N48,"CEK LAGI!")</f>
        <v>0</v>
      </c>
      <c r="U48" s="45"/>
      <c r="V48" s="45"/>
      <c r="W48" s="45"/>
    </row>
    <row r="49" spans="1:23" ht="15" customHeight="1">
      <c r="A49" s="111" t="s">
        <v>105</v>
      </c>
      <c r="B49" s="54"/>
      <c r="C49" s="112" t="s">
        <v>52</v>
      </c>
      <c r="D49" s="55"/>
      <c r="E49" s="112"/>
      <c r="F49" s="112"/>
      <c r="G49" s="108" t="s">
        <v>162</v>
      </c>
      <c r="H49" s="109">
        <v>11550</v>
      </c>
      <c r="I49" s="109">
        <v>65</v>
      </c>
      <c r="J49" s="59">
        <f>H49*I49</f>
        <v>750750</v>
      </c>
      <c r="K49" s="60">
        <f>J49/J$52*100</f>
        <v>6.2044721514284409E-3</v>
      </c>
      <c r="L49" s="109">
        <v>65</v>
      </c>
      <c r="M49" s="59">
        <f>H49*L49</f>
        <v>750750</v>
      </c>
      <c r="N49" s="60">
        <f>M49/M$52*100</f>
        <v>6.2044721514284409E-3</v>
      </c>
      <c r="O49" s="61">
        <f>'BULAN 1'!S49</f>
        <v>0</v>
      </c>
      <c r="P49" s="62">
        <f>O49/I49*K49</f>
        <v>0</v>
      </c>
      <c r="Q49" s="61">
        <f>'M.(4)'!Q49+'M.(5)'!Q49+'M.(6)'!Q49+'M.(7)'!Q49</f>
        <v>0</v>
      </c>
      <c r="R49" s="64">
        <f>Q49/I49*K49</f>
        <v>0</v>
      </c>
      <c r="S49" s="64">
        <f>O49+Q49</f>
        <v>0</v>
      </c>
      <c r="T49" s="65">
        <f>IF(S49&lt;L49,S49/L49*N49,"CEK LAGI!")</f>
        <v>0</v>
      </c>
      <c r="U49" s="45"/>
      <c r="V49" s="45"/>
      <c r="W49" s="45"/>
    </row>
    <row r="50" spans="1:23" ht="15" customHeight="1" thickBot="1">
      <c r="A50" s="170" t="s">
        <v>106</v>
      </c>
      <c r="B50" s="67"/>
      <c r="C50" s="171" t="s">
        <v>107</v>
      </c>
      <c r="D50" s="68"/>
      <c r="E50" s="171"/>
      <c r="F50" s="171"/>
      <c r="G50" s="172" t="s">
        <v>162</v>
      </c>
      <c r="H50" s="169">
        <v>16500</v>
      </c>
      <c r="I50" s="169">
        <v>66</v>
      </c>
      <c r="J50" s="155">
        <f>H50*I50</f>
        <v>1089000</v>
      </c>
      <c r="K50" s="156">
        <f>J50/J$52*100</f>
        <v>8.9998936702038925E-3</v>
      </c>
      <c r="L50" s="169">
        <v>66</v>
      </c>
      <c r="M50" s="155">
        <f>H50*L50</f>
        <v>1089000</v>
      </c>
      <c r="N50" s="156">
        <f>M50/M$52*100</f>
        <v>8.9998936702038925E-3</v>
      </c>
      <c r="O50" s="157">
        <f>'BULAN 1'!S50</f>
        <v>0</v>
      </c>
      <c r="P50" s="63">
        <f>O50/I50*K50</f>
        <v>0</v>
      </c>
      <c r="Q50" s="157">
        <f>'M.(4)'!Q50+'M.(5)'!Q50+'M.(6)'!Q50+'M.(7)'!Q50</f>
        <v>0</v>
      </c>
      <c r="R50" s="158">
        <f>Q50/I50*K50</f>
        <v>0</v>
      </c>
      <c r="S50" s="158">
        <f>O50+Q50</f>
        <v>0</v>
      </c>
      <c r="T50" s="65">
        <f>IF(S50&lt;L50,S50/L50*N50,"CEK LAGI!")</f>
        <v>0</v>
      </c>
      <c r="U50" s="45"/>
      <c r="V50" s="45"/>
      <c r="W50" s="45"/>
    </row>
    <row r="51" spans="1:23" s="52" customFormat="1" ht="15" customHeight="1" thickBot="1">
      <c r="A51" s="496" t="s">
        <v>49</v>
      </c>
      <c r="B51" s="497"/>
      <c r="C51" s="497"/>
      <c r="D51" s="497"/>
      <c r="E51" s="497"/>
      <c r="F51" s="497"/>
      <c r="G51" s="497"/>
      <c r="H51" s="497"/>
      <c r="I51" s="497"/>
      <c r="J51" s="290">
        <f>SUM(J48:J50)</f>
        <v>2790150</v>
      </c>
      <c r="K51" s="295">
        <f>SUM(K48:K50)</f>
        <v>2.3058818479264824E-2</v>
      </c>
      <c r="L51" s="295"/>
      <c r="M51" s="290">
        <f>SUM(M48:M50)</f>
        <v>2790150</v>
      </c>
      <c r="N51" s="295">
        <f>SUM(N48:N50)</f>
        <v>2.3058818479264824E-2</v>
      </c>
      <c r="O51" s="291">
        <f>'BULAN 1'!S51</f>
        <v>0</v>
      </c>
      <c r="P51" s="295">
        <f>SUM(P48:P50)</f>
        <v>0</v>
      </c>
      <c r="Q51" s="291">
        <f>'M.(4)'!Q51+'M.(5)'!Q51+'M.(6)'!Q51+'M.(7)'!Q51</f>
        <v>0</v>
      </c>
      <c r="R51" s="295">
        <f>SUM(R48:R50)</f>
        <v>0</v>
      </c>
      <c r="S51" s="293"/>
      <c r="T51" s="294">
        <f>SUM(T48:T50)</f>
        <v>0</v>
      </c>
      <c r="U51" s="45"/>
      <c r="V51" s="45"/>
      <c r="W51" s="45"/>
    </row>
    <row r="52" spans="1:23" ht="16.5" customHeight="1" thickBot="1">
      <c r="A52" s="302"/>
      <c r="B52" s="303"/>
      <c r="C52" s="501" t="s">
        <v>53</v>
      </c>
      <c r="D52" s="501"/>
      <c r="E52" s="501"/>
      <c r="F52" s="304"/>
      <c r="G52" s="142"/>
      <c r="H52" s="72"/>
      <c r="I52" s="146"/>
      <c r="J52" s="242">
        <f>SUM(J14:J51)/2</f>
        <v>12100142956.1926</v>
      </c>
      <c r="K52" s="242">
        <f>SUM(K14:K51)/2</f>
        <v>99.999999999999986</v>
      </c>
      <c r="L52" s="146"/>
      <c r="M52" s="242">
        <f>SUM(M14:M51)/2</f>
        <v>12100142956.1926</v>
      </c>
      <c r="N52" s="242">
        <f>SUM(N14:N51)/2</f>
        <v>100.00000000000001</v>
      </c>
      <c r="O52" s="289">
        <f>'BULAN 1'!S52</f>
        <v>0</v>
      </c>
      <c r="P52" s="120">
        <f>SUM(P14:P51)/2</f>
        <v>0.74629633438052523</v>
      </c>
      <c r="Q52" s="340">
        <f>'M.(4)'!Q52+'M.(5)'!Q52+'M.(6)'!Q52+'M.(7)'!Q52</f>
        <v>0</v>
      </c>
      <c r="R52" s="120">
        <f>SUM(R14:R51)/2</f>
        <v>5.2813727508390862</v>
      </c>
      <c r="S52" s="120"/>
      <c r="T52" s="335">
        <f>SUM(T14:T51)/2</f>
        <v>6.0276690852196113</v>
      </c>
      <c r="U52" s="45"/>
      <c r="V52" s="45"/>
      <c r="W52" s="45"/>
    </row>
    <row r="53" spans="1:23">
      <c r="A53" s="123"/>
      <c r="B53" s="124"/>
      <c r="C53" s="124"/>
      <c r="D53" s="124"/>
      <c r="E53" s="124"/>
      <c r="F53" s="124"/>
      <c r="G53" s="124"/>
      <c r="H53" s="124"/>
      <c r="I53" s="124"/>
      <c r="J53" s="125"/>
      <c r="K53" s="124"/>
      <c r="L53" s="124"/>
      <c r="M53" s="125"/>
      <c r="N53" s="124"/>
      <c r="O53" s="126"/>
      <c r="P53" s="126"/>
      <c r="Q53" s="127"/>
      <c r="R53" s="401" t="s">
        <v>77</v>
      </c>
      <c r="S53" s="402"/>
      <c r="T53" s="403"/>
    </row>
    <row r="54" spans="1:23" ht="15" customHeight="1">
      <c r="A54" s="176"/>
      <c r="B54" s="177"/>
      <c r="C54" s="177"/>
      <c r="D54" s="177"/>
      <c r="E54" s="177"/>
      <c r="F54" s="178"/>
      <c r="G54" s="124"/>
      <c r="H54" s="124"/>
      <c r="I54" s="124"/>
      <c r="J54" s="179"/>
      <c r="K54" s="179"/>
      <c r="L54" s="124"/>
      <c r="M54" s="179"/>
      <c r="N54" s="179"/>
      <c r="O54" s="180" t="s">
        <v>145</v>
      </c>
      <c r="P54" s="179"/>
      <c r="Q54" s="181"/>
      <c r="R54" s="404"/>
      <c r="S54" s="405"/>
      <c r="T54" s="406"/>
    </row>
    <row r="55" spans="1:23" ht="15" customHeight="1">
      <c r="A55" s="182"/>
      <c r="B55" s="183" t="s">
        <v>69</v>
      </c>
      <c r="C55" s="184"/>
      <c r="D55" s="184"/>
      <c r="E55" s="184"/>
      <c r="F55" s="124"/>
      <c r="G55" s="167" t="s">
        <v>108</v>
      </c>
      <c r="H55" s="167"/>
      <c r="I55" s="167"/>
      <c r="J55" s="167"/>
      <c r="K55" s="124"/>
      <c r="L55" s="167"/>
      <c r="M55" s="167"/>
      <c r="N55" s="124"/>
      <c r="O55" s="185" t="s">
        <v>73</v>
      </c>
      <c r="P55" s="7"/>
      <c r="Q55" s="127"/>
      <c r="R55" s="432" t="s">
        <v>55</v>
      </c>
      <c r="S55" s="433"/>
      <c r="T55" s="438">
        <f>'M.(4)'!T55:T56+'M.(5)'!T55:T56+'M.(6)'!T55:T56+'M.(7)'!T55:T56</f>
        <v>11.202660387222052</v>
      </c>
    </row>
    <row r="56" spans="1:23" ht="15" customHeight="1">
      <c r="A56" s="182"/>
      <c r="B56" s="183" t="s">
        <v>70</v>
      </c>
      <c r="C56" s="184"/>
      <c r="D56" s="184"/>
      <c r="E56" s="184"/>
      <c r="F56" s="124"/>
      <c r="G56" s="167" t="s">
        <v>109</v>
      </c>
      <c r="H56" s="167"/>
      <c r="I56" s="167"/>
      <c r="J56" s="168"/>
      <c r="K56" s="124"/>
      <c r="L56" s="167"/>
      <c r="M56" s="168"/>
      <c r="N56" s="124"/>
      <c r="O56" s="185" t="s">
        <v>74</v>
      </c>
      <c r="P56" s="7"/>
      <c r="Q56" s="127"/>
      <c r="R56" s="432"/>
      <c r="S56" s="433"/>
      <c r="T56" s="438"/>
    </row>
    <row r="57" spans="1:23" ht="15" customHeight="1">
      <c r="A57" s="186"/>
      <c r="B57" s="187"/>
      <c r="C57" s="188"/>
      <c r="D57" s="188"/>
      <c r="E57" s="188"/>
      <c r="F57" s="240"/>
      <c r="G57" s="208" t="s">
        <v>152</v>
      </c>
      <c r="H57" s="208"/>
      <c r="I57" s="208"/>
      <c r="J57" s="227"/>
      <c r="K57" s="228"/>
      <c r="L57" s="208"/>
      <c r="M57" s="227"/>
      <c r="N57" s="228"/>
      <c r="O57" s="190" t="s">
        <v>56</v>
      </c>
      <c r="P57" s="189"/>
      <c r="Q57" s="127"/>
      <c r="R57" s="439" t="s">
        <v>57</v>
      </c>
      <c r="S57" s="440"/>
      <c r="T57" s="438">
        <f>'BULAN 1'!T57:T58+T55</f>
        <v>12.215188367058497</v>
      </c>
    </row>
    <row r="58" spans="1:23" ht="15.75" customHeight="1">
      <c r="A58" s="186"/>
      <c r="B58" s="187"/>
      <c r="C58" s="188"/>
      <c r="D58" s="188"/>
      <c r="E58" s="188"/>
      <c r="F58" s="240"/>
      <c r="G58" s="208"/>
      <c r="H58" s="208"/>
      <c r="I58" s="208"/>
      <c r="J58" s="229"/>
      <c r="K58" s="228"/>
      <c r="L58" s="208"/>
      <c r="M58" s="229"/>
      <c r="N58" s="228"/>
      <c r="O58" s="193"/>
      <c r="P58" s="126"/>
      <c r="Q58" s="127"/>
      <c r="R58" s="441" t="s">
        <v>55</v>
      </c>
      <c r="S58" s="442"/>
      <c r="T58" s="438"/>
    </row>
    <row r="59" spans="1:23" ht="12.75" customHeight="1">
      <c r="A59" s="230"/>
      <c r="B59" s="187"/>
      <c r="C59" s="187"/>
      <c r="D59" s="187"/>
      <c r="E59" s="187"/>
      <c r="F59" s="240"/>
      <c r="G59" s="208"/>
      <c r="H59" s="208"/>
      <c r="I59" s="208"/>
      <c r="J59" s="231"/>
      <c r="K59" s="228"/>
      <c r="L59" s="208"/>
      <c r="M59" s="231"/>
      <c r="N59" s="228"/>
      <c r="O59" s="193"/>
      <c r="P59" s="126"/>
      <c r="Q59" s="127"/>
      <c r="R59" s="432" t="s">
        <v>58</v>
      </c>
      <c r="S59" s="433"/>
      <c r="T59" s="438">
        <f>R52</f>
        <v>5.2813727508390862</v>
      </c>
    </row>
    <row r="60" spans="1:23" ht="12.75" customHeight="1">
      <c r="A60" s="230"/>
      <c r="B60" s="187"/>
      <c r="C60" s="187"/>
      <c r="D60" s="187"/>
      <c r="E60" s="187"/>
      <c r="F60" s="240"/>
      <c r="G60" s="208"/>
      <c r="H60" s="208"/>
      <c r="I60" s="208"/>
      <c r="J60" s="208"/>
      <c r="K60" s="228"/>
      <c r="L60" s="208"/>
      <c r="M60" s="208"/>
      <c r="N60" s="228"/>
      <c r="O60" s="193"/>
      <c r="P60" s="126"/>
      <c r="Q60" s="127"/>
      <c r="R60" s="432"/>
      <c r="S60" s="433"/>
      <c r="T60" s="438"/>
    </row>
    <row r="61" spans="1:23" ht="15" customHeight="1">
      <c r="A61" s="232"/>
      <c r="B61" s="198"/>
      <c r="C61" s="198"/>
      <c r="D61" s="198"/>
      <c r="E61" s="198"/>
      <c r="F61" s="240"/>
      <c r="G61" s="208"/>
      <c r="H61" s="208"/>
      <c r="I61" s="208"/>
      <c r="J61" s="233"/>
      <c r="K61" s="234"/>
      <c r="L61" s="208"/>
      <c r="M61" s="233"/>
      <c r="N61" s="234"/>
      <c r="O61" s="193"/>
      <c r="P61" s="126"/>
      <c r="Q61" s="127"/>
      <c r="R61" s="439" t="s">
        <v>57</v>
      </c>
      <c r="S61" s="440"/>
      <c r="T61" s="438">
        <f>T52</f>
        <v>6.0276690852196113</v>
      </c>
    </row>
    <row r="62" spans="1:23" ht="15.75" customHeight="1">
      <c r="A62" s="197"/>
      <c r="B62" s="198" t="s">
        <v>71</v>
      </c>
      <c r="C62" s="199"/>
      <c r="D62" s="199"/>
      <c r="E62" s="199"/>
      <c r="F62" s="240"/>
      <c r="G62" s="233" t="s">
        <v>171</v>
      </c>
      <c r="H62" s="207"/>
      <c r="I62" s="235"/>
      <c r="J62" s="236"/>
      <c r="K62" s="237"/>
      <c r="L62" s="235"/>
      <c r="M62" s="236"/>
      <c r="N62" s="237"/>
      <c r="O62" s="201" t="s">
        <v>68</v>
      </c>
      <c r="P62" s="200"/>
      <c r="Q62" s="127"/>
      <c r="R62" s="441" t="s">
        <v>58</v>
      </c>
      <c r="S62" s="442"/>
      <c r="T62" s="438"/>
    </row>
    <row r="63" spans="1:23" ht="15" customHeight="1">
      <c r="A63" s="202"/>
      <c r="B63" s="203" t="s">
        <v>72</v>
      </c>
      <c r="C63" s="204"/>
      <c r="D63" s="204"/>
      <c r="E63" s="204"/>
      <c r="F63" s="124"/>
      <c r="G63" s="167" t="s">
        <v>172</v>
      </c>
      <c r="H63" s="167"/>
      <c r="I63" s="167"/>
      <c r="J63" s="168"/>
      <c r="K63" s="124"/>
      <c r="L63" s="167"/>
      <c r="M63" s="168"/>
      <c r="N63" s="124"/>
      <c r="O63" s="206" t="s">
        <v>59</v>
      </c>
      <c r="P63" s="205"/>
      <c r="Q63" s="127"/>
      <c r="R63" s="432" t="s">
        <v>60</v>
      </c>
      <c r="S63" s="433"/>
      <c r="T63" s="502">
        <f>T61-T57</f>
        <v>-6.1875192818388856</v>
      </c>
    </row>
    <row r="64" spans="1:23" ht="13.5" customHeight="1" thickBot="1">
      <c r="A64" s="128"/>
      <c r="B64" s="129"/>
      <c r="C64" s="129"/>
      <c r="D64" s="129"/>
      <c r="E64" s="129"/>
      <c r="F64" s="129"/>
      <c r="G64" s="129"/>
      <c r="H64" s="129"/>
      <c r="I64" s="129"/>
      <c r="J64" s="129"/>
      <c r="K64" s="129"/>
      <c r="L64" s="129"/>
      <c r="M64" s="129"/>
      <c r="N64" s="129"/>
      <c r="O64" s="130"/>
      <c r="P64" s="130"/>
      <c r="Q64" s="131"/>
      <c r="R64" s="434"/>
      <c r="S64" s="435"/>
      <c r="T64" s="503"/>
    </row>
    <row r="65" ht="13.5" thickTop="1"/>
  </sheetData>
  <mergeCells count="57">
    <mergeCell ref="R63:S64"/>
    <mergeCell ref="T63:T64"/>
    <mergeCell ref="R57:S57"/>
    <mergeCell ref="T57:T58"/>
    <mergeCell ref="R58:S58"/>
    <mergeCell ref="R59:S60"/>
    <mergeCell ref="T59:T60"/>
    <mergeCell ref="R61:S61"/>
    <mergeCell ref="T61:T62"/>
    <mergeCell ref="R62:S62"/>
    <mergeCell ref="A46:I46"/>
    <mergeCell ref="A51:I51"/>
    <mergeCell ref="C52:E52"/>
    <mergeCell ref="R53:T54"/>
    <mergeCell ref="R55:S56"/>
    <mergeCell ref="T55:T56"/>
    <mergeCell ref="A40:I40"/>
    <mergeCell ref="P11:P12"/>
    <mergeCell ref="Q11:Q12"/>
    <mergeCell ref="R11:R12"/>
    <mergeCell ref="S11:S12"/>
    <mergeCell ref="A9:A12"/>
    <mergeCell ref="L9:N10"/>
    <mergeCell ref="A17:I17"/>
    <mergeCell ref="A22:I22"/>
    <mergeCell ref="A29:I29"/>
    <mergeCell ref="A32:I32"/>
    <mergeCell ref="A35:I35"/>
    <mergeCell ref="T11:T12"/>
    <mergeCell ref="B13:E13"/>
    <mergeCell ref="O9:P10"/>
    <mergeCell ref="Q9:R10"/>
    <mergeCell ref="S9:T10"/>
    <mergeCell ref="I11:I12"/>
    <mergeCell ref="J11:J12"/>
    <mergeCell ref="K11:K12"/>
    <mergeCell ref="L11:L12"/>
    <mergeCell ref="M11:M12"/>
    <mergeCell ref="N11:N12"/>
    <mergeCell ref="O11:O12"/>
    <mergeCell ref="B9:F12"/>
    <mergeCell ref="G9:G12"/>
    <mergeCell ref="H9:H12"/>
    <mergeCell ref="I9:K10"/>
    <mergeCell ref="G5:H6"/>
    <mergeCell ref="I5:O6"/>
    <mergeCell ref="R6:S6"/>
    <mergeCell ref="G7:H8"/>
    <mergeCell ref="I7:O8"/>
    <mergeCell ref="R7:S7"/>
    <mergeCell ref="R8:S8"/>
    <mergeCell ref="A1:F1"/>
    <mergeCell ref="G1:O4"/>
    <mergeCell ref="A2:F2"/>
    <mergeCell ref="A3:F3"/>
    <mergeCell ref="R3:S3"/>
    <mergeCell ref="R4:S4"/>
  </mergeCells>
  <printOptions horizontalCentered="1" verticalCentered="1"/>
  <pageMargins left="0.19685039370078741" right="0.19685039370078741" top="0.23622047244094491" bottom="0.23622047244094491" header="0.31496062992125984" footer="0.31496062992125984"/>
  <pageSetup paperSize="9" scale="50" orientation="landscape"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M.(1)</vt:lpstr>
      <vt:lpstr>M.(2)</vt:lpstr>
      <vt:lpstr>M.(3)</vt:lpstr>
      <vt:lpstr>BULAN 1</vt:lpstr>
      <vt:lpstr>M.(4)</vt:lpstr>
      <vt:lpstr>M.(5)</vt:lpstr>
      <vt:lpstr>M.(6)</vt:lpstr>
      <vt:lpstr>M.(7)</vt:lpstr>
      <vt:lpstr>BULAN 2</vt:lpstr>
      <vt:lpstr>M.(8)</vt:lpstr>
      <vt:lpstr>M.(9)</vt:lpstr>
      <vt:lpstr>M.(10)</vt:lpstr>
      <vt:lpstr>M.(11)</vt:lpstr>
      <vt:lpstr>BULAN 3</vt:lpstr>
      <vt:lpstr>M.(12)</vt:lpstr>
      <vt:lpstr>TARGET M.11</vt:lpstr>
      <vt:lpstr>'BULAN 1'!Print_Area</vt:lpstr>
      <vt:lpstr>'BULAN 2'!Print_Area</vt:lpstr>
      <vt:lpstr>'BULAN 3'!Print_Area</vt:lpstr>
      <vt:lpstr>'M.(1)'!Print_Area</vt:lpstr>
      <vt:lpstr>'M.(10)'!Print_Area</vt:lpstr>
      <vt:lpstr>'M.(11)'!Print_Area</vt:lpstr>
      <vt:lpstr>'M.(2)'!Print_Area</vt:lpstr>
      <vt:lpstr>'M.(3)'!Print_Area</vt:lpstr>
      <vt:lpstr>'M.(4)'!Print_Area</vt:lpstr>
      <vt:lpstr>'M.(5)'!Print_Area</vt:lpstr>
      <vt:lpstr>'M.(6)'!Print_Area</vt:lpstr>
      <vt:lpstr>'M.(7)'!Print_Area</vt:lpstr>
      <vt:lpstr>'M.(8)'!Print_Area</vt:lpstr>
      <vt:lpstr>'M.(9)'!Print_Area</vt:lpstr>
      <vt:lpstr>'TARGET M.11'!Print_Area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cp:lastPrinted>2015-07-03T05:20:17Z</cp:lastPrinted>
  <dcterms:created xsi:type="dcterms:W3CDTF">2013-09-07T04:04:25Z</dcterms:created>
  <dcterms:modified xsi:type="dcterms:W3CDTF">2015-07-08T06:59:10Z</dcterms:modified>
</cp:coreProperties>
</file>